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egold\Desktop\LTCCC\Data\Staffing data\2022 Q1 Staffing\State Files\"/>
    </mc:Choice>
  </mc:AlternateContent>
  <xr:revisionPtr revIDLastSave="0" documentId="13_ncr:1_{10373381-63CB-4E9A-90B1-789B43539123}" xr6:coauthVersionLast="47" xr6:coauthVersionMax="47" xr10:uidLastSave="{00000000-0000-0000-0000-000000000000}"/>
  <bookViews>
    <workbookView xWindow="-120" yWindow="-120" windowWidth="29040" windowHeight="15720" xr2:uid="{00000000-000D-0000-FFFF-FFFF00000000}"/>
  </bookViews>
  <sheets>
    <sheet name="Nurse" sheetId="7" r:id="rId1"/>
    <sheet name="Contract" sheetId="8" r:id="rId2"/>
    <sheet name="Non-Nurse" sheetId="11" r:id="rId3"/>
    <sheet name="Summary Data" sheetId="5" r:id="rId4"/>
    <sheet name="Notes &amp; Glossary" sheetId="10"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36" i="5" l="1"/>
  <c r="Y35" i="5"/>
  <c r="Y34" i="5"/>
  <c r="Y37" i="5"/>
  <c r="Y3" i="5" l="1"/>
  <c r="AA3" i="5" s="1"/>
  <c r="Y4" i="5"/>
  <c r="Y5" i="5"/>
  <c r="Y6" i="5"/>
  <c r="Y7" i="5"/>
  <c r="AA7" i="5" s="1"/>
  <c r="Y8" i="5"/>
  <c r="AA8" i="5" s="1"/>
  <c r="Y9" i="5"/>
  <c r="AA9" i="5" s="1"/>
  <c r="Y10" i="5"/>
  <c r="AA10" i="5" s="1"/>
  <c r="Y11" i="5"/>
  <c r="AA11" i="5" s="1"/>
  <c r="Y12" i="5"/>
  <c r="Z12" i="5" s="1"/>
  <c r="Y13" i="5"/>
  <c r="Z13" i="5" s="1"/>
  <c r="Y14" i="5"/>
  <c r="Z14" i="5" s="1"/>
  <c r="Y15" i="5"/>
  <c r="Z15" i="5" s="1"/>
  <c r="Y19" i="5"/>
  <c r="Y20" i="5"/>
  <c r="Y21" i="5"/>
  <c r="Y22" i="5"/>
  <c r="Y23" i="5"/>
  <c r="Y24" i="5"/>
  <c r="Y25" i="5"/>
  <c r="Y26" i="5"/>
  <c r="Y27" i="5"/>
  <c r="Y28" i="5"/>
  <c r="AA15" i="5" l="1"/>
  <c r="Z8" i="5"/>
  <c r="Z11" i="5"/>
  <c r="Z7" i="5"/>
  <c r="Y29" i="5"/>
  <c r="Z6" i="5"/>
  <c r="Z5" i="5"/>
  <c r="Z4" i="5"/>
  <c r="AA13" i="5"/>
  <c r="AA5" i="5"/>
  <c r="Z10" i="5"/>
  <c r="AA12" i="5"/>
  <c r="AA4" i="5"/>
  <c r="AA14" i="5"/>
  <c r="Z9" i="5"/>
  <c r="AA6" i="5"/>
  <c r="C9" i="5" l="1"/>
  <c r="C8" i="5"/>
  <c r="C7" i="5"/>
  <c r="C6" i="5"/>
  <c r="C5" i="5"/>
  <c r="C4" i="5"/>
  <c r="C3" i="5"/>
</calcChain>
</file>

<file path=xl/sharedStrings.xml><?xml version="1.0" encoding="utf-8"?>
<sst xmlns="http://schemas.openxmlformats.org/spreadsheetml/2006/main" count="3691" uniqueCount="798">
  <si>
    <t>255050</t>
  </si>
  <si>
    <t>255072</t>
  </si>
  <si>
    <t>255091</t>
  </si>
  <si>
    <t>255092</t>
  </si>
  <si>
    <t>255093</t>
  </si>
  <si>
    <t>255095</t>
  </si>
  <si>
    <t>255096</t>
  </si>
  <si>
    <t>255097</t>
  </si>
  <si>
    <t>255100</t>
  </si>
  <si>
    <t>255101</t>
  </si>
  <si>
    <t>255102</t>
  </si>
  <si>
    <t>255103</t>
  </si>
  <si>
    <t>255104</t>
  </si>
  <si>
    <t>255105</t>
  </si>
  <si>
    <t>255106</t>
  </si>
  <si>
    <t>255108</t>
  </si>
  <si>
    <t>255109</t>
  </si>
  <si>
    <t>255110</t>
  </si>
  <si>
    <t>255111</t>
  </si>
  <si>
    <t>255112</t>
  </si>
  <si>
    <t>255113</t>
  </si>
  <si>
    <t>255114</t>
  </si>
  <si>
    <t>255115</t>
  </si>
  <si>
    <t>255116</t>
  </si>
  <si>
    <t>255117</t>
  </si>
  <si>
    <t>255118</t>
  </si>
  <si>
    <t>255119</t>
  </si>
  <si>
    <t>255125</t>
  </si>
  <si>
    <t>255126</t>
  </si>
  <si>
    <t>255127</t>
  </si>
  <si>
    <t>255130</t>
  </si>
  <si>
    <t>255136</t>
  </si>
  <si>
    <t>255137</t>
  </si>
  <si>
    <t>255138</t>
  </si>
  <si>
    <t>255139</t>
  </si>
  <si>
    <t>255140</t>
  </si>
  <si>
    <t>255141</t>
  </si>
  <si>
    <t>255142</t>
  </si>
  <si>
    <t>255145</t>
  </si>
  <si>
    <t>255146</t>
  </si>
  <si>
    <t>255148</t>
  </si>
  <si>
    <t>255149</t>
  </si>
  <si>
    <t>255150</t>
  </si>
  <si>
    <t>255153</t>
  </si>
  <si>
    <t>255154</t>
  </si>
  <si>
    <t>255156</t>
  </si>
  <si>
    <t>255158</t>
  </si>
  <si>
    <t>255159</t>
  </si>
  <si>
    <t>255160</t>
  </si>
  <si>
    <t>255161</t>
  </si>
  <si>
    <t>255162</t>
  </si>
  <si>
    <t>255163</t>
  </si>
  <si>
    <t>255164</t>
  </si>
  <si>
    <t>255166</t>
  </si>
  <si>
    <t>255168</t>
  </si>
  <si>
    <t>255169</t>
  </si>
  <si>
    <t>255171</t>
  </si>
  <si>
    <t>255172</t>
  </si>
  <si>
    <t>255173</t>
  </si>
  <si>
    <t>255174</t>
  </si>
  <si>
    <t>255175</t>
  </si>
  <si>
    <t>255179</t>
  </si>
  <si>
    <t>255181</t>
  </si>
  <si>
    <t>255182</t>
  </si>
  <si>
    <t>255185</t>
  </si>
  <si>
    <t>255191</t>
  </si>
  <si>
    <t>255192</t>
  </si>
  <si>
    <t>255206</t>
  </si>
  <si>
    <t>255207</t>
  </si>
  <si>
    <t>255210</t>
  </si>
  <si>
    <t>255212</t>
  </si>
  <si>
    <t>255213</t>
  </si>
  <si>
    <t>255214</t>
  </si>
  <si>
    <t>255215</t>
  </si>
  <si>
    <t>255216</t>
  </si>
  <si>
    <t>255217</t>
  </si>
  <si>
    <t>255218</t>
  </si>
  <si>
    <t>255219</t>
  </si>
  <si>
    <t>255221</t>
  </si>
  <si>
    <t>255222</t>
  </si>
  <si>
    <t>255226</t>
  </si>
  <si>
    <t>255227</t>
  </si>
  <si>
    <t>255228</t>
  </si>
  <si>
    <t>255229</t>
  </si>
  <si>
    <t>255232</t>
  </si>
  <si>
    <t>255233</t>
  </si>
  <si>
    <t>255234</t>
  </si>
  <si>
    <t>255243</t>
  </si>
  <si>
    <t>255244</t>
  </si>
  <si>
    <t>255247</t>
  </si>
  <si>
    <t>255249</t>
  </si>
  <si>
    <t>255250</t>
  </si>
  <si>
    <t>255251</t>
  </si>
  <si>
    <t>255252</t>
  </si>
  <si>
    <t>255253</t>
  </si>
  <si>
    <t>255257</t>
  </si>
  <si>
    <t>255259</t>
  </si>
  <si>
    <t>255260</t>
  </si>
  <si>
    <t>255261</t>
  </si>
  <si>
    <t>255262</t>
  </si>
  <si>
    <t>255264</t>
  </si>
  <si>
    <t>255265</t>
  </si>
  <si>
    <t>255266</t>
  </si>
  <si>
    <t>255267</t>
  </si>
  <si>
    <t>255268</t>
  </si>
  <si>
    <t>255269</t>
  </si>
  <si>
    <t>255270</t>
  </si>
  <si>
    <t>255271</t>
  </si>
  <si>
    <t>255272</t>
  </si>
  <si>
    <t>255273</t>
  </si>
  <si>
    <t>255274</t>
  </si>
  <si>
    <t>255275</t>
  </si>
  <si>
    <t>255276</t>
  </si>
  <si>
    <t>255277</t>
  </si>
  <si>
    <t>255278</t>
  </si>
  <si>
    <t>255279</t>
  </si>
  <si>
    <t>255280</t>
  </si>
  <si>
    <t>255281</t>
  </si>
  <si>
    <t>255282</t>
  </si>
  <si>
    <t>255283</t>
  </si>
  <si>
    <t>255284</t>
  </si>
  <si>
    <t>255285</t>
  </si>
  <si>
    <t>255286</t>
  </si>
  <si>
    <t>255287</t>
  </si>
  <si>
    <t>255288</t>
  </si>
  <si>
    <t>255289</t>
  </si>
  <si>
    <t>255290</t>
  </si>
  <si>
    <t>255291</t>
  </si>
  <si>
    <t>255292</t>
  </si>
  <si>
    <t>255293</t>
  </si>
  <si>
    <t>255294</t>
  </si>
  <si>
    <t>255296</t>
  </si>
  <si>
    <t>255297</t>
  </si>
  <si>
    <t>255299</t>
  </si>
  <si>
    <t>255300</t>
  </si>
  <si>
    <t>255301</t>
  </si>
  <si>
    <t>255302</t>
  </si>
  <si>
    <t>255303</t>
  </si>
  <si>
    <t>255304</t>
  </si>
  <si>
    <t>255305</t>
  </si>
  <si>
    <t>255306</t>
  </si>
  <si>
    <t>255307</t>
  </si>
  <si>
    <t>255308</t>
  </si>
  <si>
    <t>255309</t>
  </si>
  <si>
    <t>255310</t>
  </si>
  <si>
    <t>255311</t>
  </si>
  <si>
    <t>255312</t>
  </si>
  <si>
    <t>255313</t>
  </si>
  <si>
    <t>255314</t>
  </si>
  <si>
    <t>255315</t>
  </si>
  <si>
    <t>255316</t>
  </si>
  <si>
    <t>255318</t>
  </si>
  <si>
    <t>255319</t>
  </si>
  <si>
    <t>255320</t>
  </si>
  <si>
    <t>255321</t>
  </si>
  <si>
    <t>255322</t>
  </si>
  <si>
    <t>255323</t>
  </si>
  <si>
    <t>255324</t>
  </si>
  <si>
    <t>255325</t>
  </si>
  <si>
    <t>255326</t>
  </si>
  <si>
    <t>255327</t>
  </si>
  <si>
    <t>255328</t>
  </si>
  <si>
    <t>255329</t>
  </si>
  <si>
    <t>255331</t>
  </si>
  <si>
    <t>255332</t>
  </si>
  <si>
    <t>255333</t>
  </si>
  <si>
    <t>255334</t>
  </si>
  <si>
    <t>255335</t>
  </si>
  <si>
    <t>255336</t>
  </si>
  <si>
    <t>255338</t>
  </si>
  <si>
    <t>255339</t>
  </si>
  <si>
    <t>255340</t>
  </si>
  <si>
    <t>255341</t>
  </si>
  <si>
    <t>255342</t>
  </si>
  <si>
    <t>255343</t>
  </si>
  <si>
    <t>255344</t>
  </si>
  <si>
    <t>255346</t>
  </si>
  <si>
    <t>255347</t>
  </si>
  <si>
    <t>255348</t>
  </si>
  <si>
    <t>255349</t>
  </si>
  <si>
    <t>255350</t>
  </si>
  <si>
    <t>255351</t>
  </si>
  <si>
    <t>25A123</t>
  </si>
  <si>
    <t>25A162</t>
  </si>
  <si>
    <t>25A174</t>
  </si>
  <si>
    <t>25A178</t>
  </si>
  <si>
    <t>25A188</t>
  </si>
  <si>
    <t>25A190</t>
  </si>
  <si>
    <t>25A197</t>
  </si>
  <si>
    <t>25A233</t>
  </si>
  <si>
    <t>25A381</t>
  </si>
  <si>
    <t>25A389</t>
  </si>
  <si>
    <t>25A402</t>
  </si>
  <si>
    <t>25A404</t>
  </si>
  <si>
    <t>25A414</t>
  </si>
  <si>
    <t>25A416</t>
  </si>
  <si>
    <t>25A418</t>
  </si>
  <si>
    <t>25A422</t>
  </si>
  <si>
    <t>25E015</t>
  </si>
  <si>
    <t>25E115</t>
  </si>
  <si>
    <t>SHELBY HEALTH AND REHABILITATION CENTER</t>
  </si>
  <si>
    <t>JEFFERSON DAVIS COMMUNITY HOSPITAL ECF</t>
  </si>
  <si>
    <t>WINSTON COUNTY NURSING HOME</t>
  </si>
  <si>
    <t>LEXINGTON MANOR SENIOR CARE, LLC</t>
  </si>
  <si>
    <t>BOYINGTON HEALTH CARE FACILITY</t>
  </si>
  <si>
    <t>THE PILLARS OF BILOXI</t>
  </si>
  <si>
    <t>CARE CENTER OF LAUREL</t>
  </si>
  <si>
    <t>LOUISVILLE HEALTHCARE LLC</t>
  </si>
  <si>
    <t>CARE CENTER OF ABERDEEN</t>
  </si>
  <si>
    <t>DIVERSICARE OF TYLERTOWN</t>
  </si>
  <si>
    <t>MCCOMB NURSING AND REHABILITATION CENTER LLC</t>
  </si>
  <si>
    <t>DIVERSICARE OF RIPLEY</t>
  </si>
  <si>
    <t>EDGEWOOD HEALTH &amp; REHABILITATION</t>
  </si>
  <si>
    <t>GRENADA LIVING CENTER</t>
  </si>
  <si>
    <t>DIVERSICARE OF TUPELO</t>
  </si>
  <si>
    <t>BRANDON NURSING AND REHABILITATION CENTER</t>
  </si>
  <si>
    <t>TREND HEALTH &amp; REHAB OF CARTHAGE LLC</t>
  </si>
  <si>
    <t>DIVERSICARE OF SOUTHAVEN</t>
  </si>
  <si>
    <t>MS CARE CENTER OF ALCORN COUNTY, INC-SNF</t>
  </si>
  <si>
    <t>WEST POINT COMMUNITY LIVING CENTER</t>
  </si>
  <si>
    <t>PLEASANT HILLS COM LIV CENTER</t>
  </si>
  <si>
    <t>RULEVILLE NURSING AND REHABILITATION CENTER LLC</t>
  </si>
  <si>
    <t>CLEVELAND NURSING AND REHABILITATION CENTER</t>
  </si>
  <si>
    <t>MANHATTAN NURSING AND REHABILITATION CENTER LLC</t>
  </si>
  <si>
    <t>LAKELAND NURSING AND REHABILITATION CENTER LLC</t>
  </si>
  <si>
    <t>DIVERSICARE OF EUPORA</t>
  </si>
  <si>
    <t>DIVERSICARE OF MERIDIAN</t>
  </si>
  <si>
    <t>DIVERSICARE OF AMORY</t>
  </si>
  <si>
    <t>CHADWICK NURSING AND REHABILITATION CENTER LLC</t>
  </si>
  <si>
    <t>WILKINSON COUNTY SENIOR CARE</t>
  </si>
  <si>
    <t>TISHOMINGO COMM LIVING CENTER</t>
  </si>
  <si>
    <t>TIPPAH COUNTY NURSING HOME</t>
  </si>
  <si>
    <t>TUPELO NURSING AND REHABILITATION CENTER</t>
  </si>
  <si>
    <t>NESHOBA COUNTY NURSING HOME</t>
  </si>
  <si>
    <t>ASHLAND HEALTH AND REHABILITATION</t>
  </si>
  <si>
    <t>DIVERSICARE OF BATESVILLE</t>
  </si>
  <si>
    <t>THE BLUFFS REHABILITATION AND HEALTHCARE CENTER</t>
  </si>
  <si>
    <t>PICAYUNE REHABILITATION AND HEALTHCARE CENTER</t>
  </si>
  <si>
    <t>OCEAN SPRINGS HEALTH &amp; REHABILITATION CENTER</t>
  </si>
  <si>
    <t>COURTYARD REHABILITATION AND HEALTHCARE</t>
  </si>
  <si>
    <t>YAZOO CITY REHABILITATION AND HEALTHCARE CENTER</t>
  </si>
  <si>
    <t>WOODLANDS REHABILITATION AND HEALTHCARE CENTER</t>
  </si>
  <si>
    <t>BEDFORD CARE CENTER OF PETAL</t>
  </si>
  <si>
    <t>BEDFORD CARE CENTER OF MENDENH</t>
  </si>
  <si>
    <t>BEDFORD CARE CENTER OF NEWTON</t>
  </si>
  <si>
    <t>CRYSTAL REHABILITATION AND HEALTHCARE CENTER</t>
  </si>
  <si>
    <t>GRENADA REHABILITATION AND HEALTHCARE CENTER</t>
  </si>
  <si>
    <t>BEDFORD CARE CENTER OF HATTIESBURG</t>
  </si>
  <si>
    <t>PERRY COUNTY NURSING CENTER</t>
  </si>
  <si>
    <t>DANIEL HEALTH CARE INC DBA THE MEADOWS</t>
  </si>
  <si>
    <t>NMMC BALDWYN NURSING FACILITY</t>
  </si>
  <si>
    <t>TREND HEALTH AND REHAB OF BROOKHAVEN</t>
  </si>
  <si>
    <t>MEMORIAL WOODLAND VILLAGE NURSING CENTER</t>
  </si>
  <si>
    <t>JEFFERSON COUNTY NURSING HOME</t>
  </si>
  <si>
    <t>QUEEN CITY NURSING CENTER</t>
  </si>
  <si>
    <t>MERIT HEALTH WESLEY</t>
  </si>
  <si>
    <t>ADAMS COUNTY NURSING CENTER</t>
  </si>
  <si>
    <t>WINONA MANOR HEALTH CARE AND REHABILITATION CENTER</t>
  </si>
  <si>
    <t>STARKVILLE MANOR HEALTH CARE AND REHABILITATION CE</t>
  </si>
  <si>
    <t>GLENBURNEY HEALTH CARE AND REHABILITATION CENTER</t>
  </si>
  <si>
    <t>SINGING RIVER HEALTH AND REHABILITATION CENTER</t>
  </si>
  <si>
    <t>DIVERSICARE OF BROOKHAVEN</t>
  </si>
  <si>
    <t>LEAKESVILLE REHABILITATION AND NURSING CENTER, INC</t>
  </si>
  <si>
    <t>GLEN OAKS NURSING CENTER</t>
  </si>
  <si>
    <t>LAKEVIEW NURSING CENTER</t>
  </si>
  <si>
    <t>INDIANOLA REHABILITATION AND HEALTHCARE CENTER</t>
  </si>
  <si>
    <t>ATTALA COUNTY NURSING CENTER</t>
  </si>
  <si>
    <t>CLAIBORNE COUNTY SENIOR CARE</t>
  </si>
  <si>
    <t>AURORA HEALTH AND REHABILITATION</t>
  </si>
  <si>
    <t>PLAZA COMMUNITY LIVING CENTER</t>
  </si>
  <si>
    <t>PINE CREST GUEST HOME INC</t>
  </si>
  <si>
    <t>COURTYARDS COMM LIVING CENTER</t>
  </si>
  <si>
    <t>MEADVILLE CONVALESCENT HOME</t>
  </si>
  <si>
    <t>LAWRENCE CO NURSING CENTER</t>
  </si>
  <si>
    <t>LANDMARK OF COLLINS</t>
  </si>
  <si>
    <t>RIVERVIEW NURSING &amp; REHABILITATION CENTER</t>
  </si>
  <si>
    <t>RIVER HEIGHTS HEALTHCARE CENTER</t>
  </si>
  <si>
    <t>TISHOMINGO MANOR</t>
  </si>
  <si>
    <t>ARBOR WALK HEALTHCARE CENTER</t>
  </si>
  <si>
    <t>HAVEN HALL HEALTH CARE CENTER</t>
  </si>
  <si>
    <t>TRINITY HEALTHCARE CENTER</t>
  </si>
  <si>
    <t>NATCHEZ REHABILITATION AND HEALTHCARE CENTER</t>
  </si>
  <si>
    <t>COLUMBIA REHABILITATION AND HEALTHCARE CENTER</t>
  </si>
  <si>
    <t>DELTA REHABILITATION AND HEALTHCARE CENTER</t>
  </si>
  <si>
    <t>HOLLY SPRINGS REHABILITATION AND HEALTHCARE CENTER</t>
  </si>
  <si>
    <t>CORNERSTONE REHABILITATION AND HEALTHCARE CENTER</t>
  </si>
  <si>
    <t>AZALEA GARDENS NURSING CENTER</t>
  </si>
  <si>
    <t>SHADY LAWN HEALTH AND REHABILITATION</t>
  </si>
  <si>
    <t>BILLDORA SENIOR CARE</t>
  </si>
  <si>
    <t>SUNPLEX SUB-ACUTE CENTER</t>
  </si>
  <si>
    <t>REST HAVEN HEALTH AND REHABILITATION</t>
  </si>
  <si>
    <t>COMPERE NH INC</t>
  </si>
  <si>
    <t>MS CARE CENTER OF MORTON</t>
  </si>
  <si>
    <t>MS CARE CENTER OF DEKALB</t>
  </si>
  <si>
    <t>MS CARE CENTER OF GREENVILLE</t>
  </si>
  <si>
    <t>VICKSBURG CONVALESCENT CENTER</t>
  </si>
  <si>
    <t>THE WINDSOR PLACE</t>
  </si>
  <si>
    <t>HUMPHREYS CO NURSING CENTER</t>
  </si>
  <si>
    <t>HILLTOP MANOR HEALTH AND REHABILITATION CENTER</t>
  </si>
  <si>
    <t>THE OAKS REHABILITATION AND HEALTHCARE CENTER</t>
  </si>
  <si>
    <t>LAURELWOOD COMMUNITY LIVING CENTER</t>
  </si>
  <si>
    <t>LONGWOOD COMM LIVING CENTER</t>
  </si>
  <si>
    <t>WINDHAM HOUSE OF HATTIESBURG</t>
  </si>
  <si>
    <t>BRANDON COURT</t>
  </si>
  <si>
    <t>CLARKSDALE NURSING CENTER</t>
  </si>
  <si>
    <t>NEW ALBANY HEALTH &amp; REHAB CENTER</t>
  </si>
  <si>
    <t>OXFORD HEALTH &amp; REHAB CENTER</t>
  </si>
  <si>
    <t>PONTOTOC HEALTH &amp; REHAB CENTER</t>
  </si>
  <si>
    <t>LIBERTY COMMUNITY LIVING CTR</t>
  </si>
  <si>
    <t>MYRTLES NURSING CENTER, LLC</t>
  </si>
  <si>
    <t>FOREST HILL NURSING CENTER</t>
  </si>
  <si>
    <t>HIGHLAND HOME</t>
  </si>
  <si>
    <t>MAGNOLIA SENIOR CARE, LLC</t>
  </si>
  <si>
    <t>THE MADISON HEALTH AND REHAB</t>
  </si>
  <si>
    <t>GREENE COUNTY HEALTH AND REHABILITATION</t>
  </si>
  <si>
    <t>HILLCREST NURSING CENTER, LLC</t>
  </si>
  <si>
    <t>SARDIS COMMUNITY  NH</t>
  </si>
  <si>
    <t>CAMELLIA ESTATES</t>
  </si>
  <si>
    <t>LANDMARK OF DESOTO</t>
  </si>
  <si>
    <t>CLINTON HEALTHCARE LLC - SNF</t>
  </si>
  <si>
    <t>VAIDEN COMMUNITY LIVING CENTER</t>
  </si>
  <si>
    <t>HERITAGE HOUSE NURSING CENTER</t>
  </si>
  <si>
    <t>COMMUNITY PLACE</t>
  </si>
  <si>
    <t>PINEVIEW HEALTH AND REHABILITATION CENTER</t>
  </si>
  <si>
    <t>PASS CHRISTIAN HEALTH AND REHABILIATION CENTER</t>
  </si>
  <si>
    <t>LAKESIDE HEALTH AND REHABILITATION CENTER</t>
  </si>
  <si>
    <t>RIVER CHASE VILLAGE</t>
  </si>
  <si>
    <t>DRIFTWOOD NURSING CENTER</t>
  </si>
  <si>
    <t>COPIAH LIVING CENTER</t>
  </si>
  <si>
    <t>LEGACY MANOR NURSING AND REHABILITATION</t>
  </si>
  <si>
    <t>GREENBOUGH HEALTH AND REHABILITATION CENTER</t>
  </si>
  <si>
    <t>DESOTO HEALTHCARE CENTER</t>
  </si>
  <si>
    <t>BEDFORD CARE CTR-MONROE HALL</t>
  </si>
  <si>
    <t>VINEYARD COURT NURSING CENTER</t>
  </si>
  <si>
    <t>WILLOW CREEK RETIREMENT CENTER</t>
  </si>
  <si>
    <t>CARRINGTON, LLC D/B/A THE CARRINGTON</t>
  </si>
  <si>
    <t>SENATOBIA HEALTHCARE &amp; REHAB</t>
  </si>
  <si>
    <t>BRIAR HILL REST HOME</t>
  </si>
  <si>
    <t>THE NICHOLS CENTER</t>
  </si>
  <si>
    <t>RIVER PLACE NURSING CENTER</t>
  </si>
  <si>
    <t>FLOY DYER MANOR NH</t>
  </si>
  <si>
    <t>GOLDEN AGE NURSING HOME</t>
  </si>
  <si>
    <t>STONE COUNTY REHABILITATION AND NURSING CTR INC</t>
  </si>
  <si>
    <t>CEDARS HEALTH CENTER</t>
  </si>
  <si>
    <t>SILVER CROSS HEALTH &amp; REHAB</t>
  </si>
  <si>
    <t>GREAT OAKS REHABILITATION AND HEALTHCARE CENTER</t>
  </si>
  <si>
    <t>UNION CO HEALTH AND REHAB CENTER, INC</t>
  </si>
  <si>
    <t>DUGAN MEMORIAL HOME</t>
  </si>
  <si>
    <t>WASHINGTON CARE CENTER</t>
  </si>
  <si>
    <t>POPLAR SPRINGS NURSING CTR, LLC</t>
  </si>
  <si>
    <t>THE GROVE</t>
  </si>
  <si>
    <t>J G ALEXANDER NURSING CENTER</t>
  </si>
  <si>
    <t>SUNSHINE HEALTH CARE, INC</t>
  </si>
  <si>
    <t>LANDMARK NURSING AND REHAB CENTER</t>
  </si>
  <si>
    <t>HATTIESBURG HEALTH &amp; REHAB CENTER</t>
  </si>
  <si>
    <t>DUNBAR VILLAGE TERRACE</t>
  </si>
  <si>
    <t>GREENBRIAR NURSING CENTER</t>
  </si>
  <si>
    <t>BRUCE COMMUNITY LIVING CENTER</t>
  </si>
  <si>
    <t>WISTERIA GARDENS</t>
  </si>
  <si>
    <t>PINE FOREST HEALTH AND REHABILITATION</t>
  </si>
  <si>
    <t>MARTHA COKER GREEN HOUSE HOME</t>
  </si>
  <si>
    <t>BEDFORD CARE CENTER OF MARION</t>
  </si>
  <si>
    <t>MADISON CO NH</t>
  </si>
  <si>
    <t>ARRINGTON LIVING CENTER</t>
  </si>
  <si>
    <t>HOLMES COUNTY LONG TERM CARE CENTER - DURANT</t>
  </si>
  <si>
    <t>GEORGE REGIONAL HEALTH &amp; REHAB CENTER</t>
  </si>
  <si>
    <t>TUNICA COUNTY HEALTH &amp; REHAB, LLC</t>
  </si>
  <si>
    <t>FORREST GENERAL HOSPITAL SKILLED NURSING UNIT</t>
  </si>
  <si>
    <t>JONES CO REST HOME</t>
  </si>
  <si>
    <t>LAMAR HEALTHCARE &amp; REHABILITATION CENTER</t>
  </si>
  <si>
    <t>CHOCTAW RESIDENTIAL CENTER</t>
  </si>
  <si>
    <t>NORTH POINTE HEALTH &amp; REHABILITATION</t>
  </si>
  <si>
    <t>GULFPORT CARE CENTER</t>
  </si>
  <si>
    <t>MS CARE CENTER OF RALEIGH</t>
  </si>
  <si>
    <t>BEDFORD CARE CENTER OF PICAYUNE</t>
  </si>
  <si>
    <t>QUITMAN COUNTY HEALTH &amp; REHAB LLC</t>
  </si>
  <si>
    <t>SINGING RIVER SKILLED NURSING FACILITY</t>
  </si>
  <si>
    <t>CHOCTAW NURSING AND REHABILITATION CENTER</t>
  </si>
  <si>
    <t>TREND HEALTH &amp; REHAB OF MERIDIAN LLC</t>
  </si>
  <si>
    <t>PEARL RIVER CO NURSING HOME</t>
  </si>
  <si>
    <t>SINGING RIVER GULFPORT SKILLED NURSING FACILITY</t>
  </si>
  <si>
    <t>CARTHAGE SENIOR CARE</t>
  </si>
  <si>
    <t>REGINALD P WHITE NURSING FACILITY</t>
  </si>
  <si>
    <t>SHEARER-RICHARDSON MEMORIAL NURSING HOME</t>
  </si>
  <si>
    <t>YALOBUSHA COUNTY NURSING HOME</t>
  </si>
  <si>
    <t>JASPER COUNTY NH</t>
  </si>
  <si>
    <t>BOLIVAR MEDICAL CENTER LTC</t>
  </si>
  <si>
    <t>TALLAHATCHIE GENERAL HOSP ECF</t>
  </si>
  <si>
    <t>JNH-JAQUITH INN</t>
  </si>
  <si>
    <t>BAPTIST NURSING HOME-CALHOUN, INC</t>
  </si>
  <si>
    <t>COMFORT CARE NURSING CENTER</t>
  </si>
  <si>
    <t>WEBSTER HEALTH SERVICES NURSING FACILTY</t>
  </si>
  <si>
    <t>JNH-JEFFERSON INN</t>
  </si>
  <si>
    <t>JNH-MADISON INN</t>
  </si>
  <si>
    <t>METHODIST SPECIALTY CARE CENTER</t>
  </si>
  <si>
    <t>BEDFORD ALZHEIMER'S CARE CENTER</t>
  </si>
  <si>
    <t>JAMES T CHAMPION</t>
  </si>
  <si>
    <t>WALTER B CROOK NURSING FACILITY</t>
  </si>
  <si>
    <t>WHITFIELD NURSING HOME</t>
  </si>
  <si>
    <t>OAK GROVE RETIREMENT HOME</t>
  </si>
  <si>
    <t>FLORENCE</t>
  </si>
  <si>
    <t>MARION</t>
  </si>
  <si>
    <t>ASHLAND</t>
  </si>
  <si>
    <t>OXFORD</t>
  </si>
  <si>
    <t>FAYETTE</t>
  </si>
  <si>
    <t>JACKSON</t>
  </si>
  <si>
    <t>GREENVILLE</t>
  </si>
  <si>
    <t>MADISON</t>
  </si>
  <si>
    <t>CENTREVILLE</t>
  </si>
  <si>
    <t>MONTICELLO</t>
  </si>
  <si>
    <t>BATESVILLE</t>
  </si>
  <si>
    <t>BOONEVILLE</t>
  </si>
  <si>
    <t>CLINTON</t>
  </si>
  <si>
    <t>CHARLESTON</t>
  </si>
  <si>
    <t>GREENWOOD</t>
  </si>
  <si>
    <t>LOUISVILLE</t>
  </si>
  <si>
    <t>GULFPORT</t>
  </si>
  <si>
    <t>BRANDON</t>
  </si>
  <si>
    <t>COLUMBUS</t>
  </si>
  <si>
    <t>WAYNESBORO</t>
  </si>
  <si>
    <t>QUITMAN</t>
  </si>
  <si>
    <t>CANTON</t>
  </si>
  <si>
    <t>CLEVELAND</t>
  </si>
  <si>
    <t>HAZLEHURST</t>
  </si>
  <si>
    <t>MERIDIAN</t>
  </si>
  <si>
    <t>MORTON</t>
  </si>
  <si>
    <t>COLUMBIA</t>
  </si>
  <si>
    <t>NEWTON</t>
  </si>
  <si>
    <t>NEW ALBANY</t>
  </si>
  <si>
    <t>LIBERTY</t>
  </si>
  <si>
    <t>INDIANOLA</t>
  </si>
  <si>
    <t>WEST POINT</t>
  </si>
  <si>
    <t>FULTON</t>
  </si>
  <si>
    <t>LEXINGTON</t>
  </si>
  <si>
    <t>UNION</t>
  </si>
  <si>
    <t>LAUREL</t>
  </si>
  <si>
    <t>WINONA</t>
  </si>
  <si>
    <t>HOUSTON</t>
  </si>
  <si>
    <t>PRENTISS</t>
  </si>
  <si>
    <t>BILOXI</t>
  </si>
  <si>
    <t>ABERDEEN</t>
  </si>
  <si>
    <t>TYLERTOWN</t>
  </si>
  <si>
    <t>MCCOMB</t>
  </si>
  <si>
    <t>RIPLEY</t>
  </si>
  <si>
    <t>BYRAM</t>
  </si>
  <si>
    <t>GRENADA</t>
  </si>
  <si>
    <t>TUPELO</t>
  </si>
  <si>
    <t>CARTHAGE</t>
  </si>
  <si>
    <t>SOUTHAVEN</t>
  </si>
  <si>
    <t>CORINTH</t>
  </si>
  <si>
    <t>RULEVILLE</t>
  </si>
  <si>
    <t>EUPORA</t>
  </si>
  <si>
    <t>AMORY</t>
  </si>
  <si>
    <t>IUKA</t>
  </si>
  <si>
    <t>PHILADELPHIA</t>
  </si>
  <si>
    <t>VICKSBURG</t>
  </si>
  <si>
    <t>PICAYUNE</t>
  </si>
  <si>
    <t>OCEAN SPRINGS</t>
  </si>
  <si>
    <t>YAZOO CITY</t>
  </si>
  <si>
    <t>PETAL</t>
  </si>
  <si>
    <t>MENDENHALL</t>
  </si>
  <si>
    <t>HATTIESBURG</t>
  </si>
  <si>
    <t>RICHTON</t>
  </si>
  <si>
    <t>BALDWYN</t>
  </si>
  <si>
    <t>BROOKHAVEN</t>
  </si>
  <si>
    <t>DIAMONDHEAD</t>
  </si>
  <si>
    <t>NATCHEZ</t>
  </si>
  <si>
    <t>STARKVILLE</t>
  </si>
  <si>
    <t>MOSS POINT</t>
  </si>
  <si>
    <t>LEAKESVILLE</t>
  </si>
  <si>
    <t>LUCEDALE</t>
  </si>
  <si>
    <t>KOSCIUSKO</t>
  </si>
  <si>
    <t>PORT GIBSON</t>
  </si>
  <si>
    <t>PASCAGOULA</t>
  </si>
  <si>
    <t>MEADVILLE</t>
  </si>
  <si>
    <t>COLLINS</t>
  </si>
  <si>
    <t>HOLLY SPRINGS</t>
  </si>
  <si>
    <t>WIGGINS</t>
  </si>
  <si>
    <t>DE KALB</t>
  </si>
  <si>
    <t>BELZONI</t>
  </si>
  <si>
    <t>CLARKSDALE</t>
  </si>
  <si>
    <t>PONTOTOC</t>
  </si>
  <si>
    <t>RIDGELAND</t>
  </si>
  <si>
    <t>MAGEE</t>
  </si>
  <si>
    <t>SARDIS</t>
  </si>
  <si>
    <t>HORN LAKE</t>
  </si>
  <si>
    <t>VAIDEN</t>
  </si>
  <si>
    <t>PASS CHRISTIAN</t>
  </si>
  <si>
    <t>GAUTIER</t>
  </si>
  <si>
    <t>CRYSTAL SPRINGS</t>
  </si>
  <si>
    <t>SHELBY</t>
  </si>
  <si>
    <t>SENATOBIA</t>
  </si>
  <si>
    <t>BYHALIA</t>
  </si>
  <si>
    <t>BAY SAINT LOUIS</t>
  </si>
  <si>
    <t>DIBERVILLE</t>
  </si>
  <si>
    <t>BRUCE</t>
  </si>
  <si>
    <t>PEARL</t>
  </si>
  <si>
    <t>DURANT</t>
  </si>
  <si>
    <t>TUNICA</t>
  </si>
  <si>
    <t>ELLISVILLE</t>
  </si>
  <si>
    <t>LUMBERTON</t>
  </si>
  <si>
    <t>CHOCTAW</t>
  </si>
  <si>
    <t>RALEIGH</t>
  </si>
  <si>
    <t>MARKS</t>
  </si>
  <si>
    <t>ACKERMAN</t>
  </si>
  <si>
    <t>POPLARVILLE</t>
  </si>
  <si>
    <t>OKOLONA</t>
  </si>
  <si>
    <t>WATER VALLEY</t>
  </si>
  <si>
    <t>BAY SPRINGS</t>
  </si>
  <si>
    <t>WHITFIELD</t>
  </si>
  <si>
    <t>CALHOUN CITY</t>
  </si>
  <si>
    <t>FLOWOOD</t>
  </si>
  <si>
    <t>DUNCAN</t>
  </si>
  <si>
    <t>Franklin</t>
  </si>
  <si>
    <t>Jackson</t>
  </si>
  <si>
    <t>Jefferson</t>
  </si>
  <si>
    <t>Lauderdale</t>
  </si>
  <si>
    <t>Montgomery</t>
  </si>
  <si>
    <t>Marshall</t>
  </si>
  <si>
    <t>Perry</t>
  </si>
  <si>
    <t>Madison</t>
  </si>
  <si>
    <t>Calhoun</t>
  </si>
  <si>
    <t>Washington</t>
  </si>
  <si>
    <t>Clay</t>
  </si>
  <si>
    <t>Lawrence</t>
  </si>
  <si>
    <t>Marion</t>
  </si>
  <si>
    <t>Winston</t>
  </si>
  <si>
    <t>Choctaw</t>
  </si>
  <si>
    <t>Clarke</t>
  </si>
  <si>
    <t>Lee</t>
  </si>
  <si>
    <t>Pike</t>
  </si>
  <si>
    <t>Lamar</t>
  </si>
  <si>
    <t>Monroe</t>
  </si>
  <si>
    <t>Covington</t>
  </si>
  <si>
    <t>Lowndes</t>
  </si>
  <si>
    <t>Benton</t>
  </si>
  <si>
    <t>Stone</t>
  </si>
  <si>
    <t>Greene</t>
  </si>
  <si>
    <t>Union</t>
  </si>
  <si>
    <t>Lafayette</t>
  </si>
  <si>
    <t>Carroll</t>
  </si>
  <si>
    <t>Lincoln</t>
  </si>
  <si>
    <t>Scott</t>
  </si>
  <si>
    <t>Newton</t>
  </si>
  <si>
    <t>Adams</t>
  </si>
  <si>
    <t>Holmes</t>
  </si>
  <si>
    <t>Warren</t>
  </si>
  <si>
    <t>Hancock</t>
  </si>
  <si>
    <t>Wayne</t>
  </si>
  <si>
    <t>Wilkinson</t>
  </si>
  <si>
    <t>Jones</t>
  </si>
  <si>
    <t>Jasper</t>
  </si>
  <si>
    <t>Harrison</t>
  </si>
  <si>
    <t>Webster</t>
  </si>
  <si>
    <t>Chickasaw</t>
  </si>
  <si>
    <t>Smith</t>
  </si>
  <si>
    <t>Simpson</t>
  </si>
  <si>
    <t>Claiborne</t>
  </si>
  <si>
    <t>De Soto</t>
  </si>
  <si>
    <t>Jefferson Davis</t>
  </si>
  <si>
    <t>Walthall</t>
  </si>
  <si>
    <t>Tippah</t>
  </si>
  <si>
    <t>Hinds</t>
  </si>
  <si>
    <t>Grenada</t>
  </si>
  <si>
    <t>Rankin</t>
  </si>
  <si>
    <t>Leake</t>
  </si>
  <si>
    <t>Alcorn</t>
  </si>
  <si>
    <t>Sunflower</t>
  </si>
  <si>
    <t>Bolivar</t>
  </si>
  <si>
    <t>Tishomingo</t>
  </si>
  <si>
    <t>Neshoba</t>
  </si>
  <si>
    <t>Panola</t>
  </si>
  <si>
    <t>Pearl River</t>
  </si>
  <si>
    <t>Yazoo</t>
  </si>
  <si>
    <t>Forrest</t>
  </si>
  <si>
    <t>Leflore</t>
  </si>
  <si>
    <t>Itawamba</t>
  </si>
  <si>
    <t>Oktibbeha</t>
  </si>
  <si>
    <t>George</t>
  </si>
  <si>
    <t>Attala</t>
  </si>
  <si>
    <t>Copiah</t>
  </si>
  <si>
    <t>Kemper</t>
  </si>
  <si>
    <t>Humphreys</t>
  </si>
  <si>
    <t>Prentiss</t>
  </si>
  <si>
    <t>Coahoma</t>
  </si>
  <si>
    <t>Pontotoc</t>
  </si>
  <si>
    <t>Amite</t>
  </si>
  <si>
    <t>Tate</t>
  </si>
  <si>
    <t>Tunica</t>
  </si>
  <si>
    <t>Quitman</t>
  </si>
  <si>
    <t>Yalobusha</t>
  </si>
  <si>
    <t>Tallahatchie</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</si>
  <si>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</si>
  <si>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</si>
  <si>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</si>
  <si>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</si>
  <si>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</si>
  <si>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</si>
  <si>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</si>
  <si>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</si>
  <si>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</si>
  <si>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</si>
  <si>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</si>
  <si>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</si>
  <si>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</si>
  <si>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</si>
  <si>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</si>
  <si>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</si>
  <si>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</si>
  <si>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</si>
  <si>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</si>
  <si>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</si>
  <si>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</si>
  <si>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</si>
  <si>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</si>
  <si>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</si>
  <si>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</si>
  <si>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</si>
  <si>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</si>
  <si>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</si>
  <si>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</si>
  <si>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</si>
  <si>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</si>
  <si>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</si>
  <si>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</si>
  <si>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</si>
  <si>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</si>
  <si>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</si>
  <si>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</si>
  <si>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</si>
  <si>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</si>
  <si>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</si>
  <si>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</si>
  <si>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</si>
  <si>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</si>
  <si>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</si>
  <si>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</si>
  <si>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</si>
  <si>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</si>
  <si>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</si>
  <si>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</si>
  <si>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</si>
  <si>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</si>
  <si>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CMS Region Number</t>
  </si>
  <si>
    <t>Total Census</t>
  </si>
  <si>
    <t>Total Nurse Staff HPRD</t>
  </si>
  <si>
    <t>Rank: Total Nurse Staff HPRD</t>
  </si>
  <si>
    <t>RN Staff HPRD</t>
  </si>
  <si>
    <t>Rank: RN Staff HPRD</t>
  </si>
  <si>
    <t>State</t>
  </si>
  <si>
    <t>Staffing Category</t>
  </si>
  <si>
    <t>Percentage of Total</t>
  </si>
  <si>
    <t>HPRD</t>
  </si>
  <si>
    <t>Facility MDS Census Average</t>
  </si>
  <si>
    <t>Total Nurse Staffing</t>
  </si>
  <si>
    <t>*</t>
  </si>
  <si>
    <t>Direct Care Staffing</t>
  </si>
  <si>
    <t>Direct Care Staff HPRD</t>
  </si>
  <si>
    <t>Total RN</t>
  </si>
  <si>
    <t>Total RN Staff HPRD</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</si>
  <si>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</si>
  <si>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</si>
  <si>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</si>
  <si>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</si>
  <si>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</si>
  <si>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</si>
  <si>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</si>
  <si>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</si>
  <si>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</si>
  <si>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</si>
  <si>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</si>
  <si>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</si>
  <si>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</si>
  <si>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</si>
  <si>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</si>
  <si>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</si>
  <si>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</si>
  <si>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</si>
  <si>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</si>
  <si>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</si>
  <si>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</si>
  <si>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</si>
  <si>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</si>
  <si>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Hours</t>
  </si>
  <si>
    <t>Total Contract %</t>
  </si>
  <si>
    <t>Total Nurse Staff</t>
  </si>
  <si>
    <t>RN (w/ Admin, DON)</t>
  </si>
  <si>
    <t>LPN (w/ Admin)</t>
  </si>
  <si>
    <t>Combined CNA, NA TR, Med Aide/Tech</t>
  </si>
  <si>
    <t>County</t>
  </si>
  <si>
    <t>MDS Census</t>
  </si>
  <si>
    <t>Total Direct Care Staff HPRD</t>
  </si>
  <si>
    <t>Total RN Care Staff HPRD (excl. Admin/DON)</t>
  </si>
  <si>
    <t>Total Nurse Staff Hours</t>
  </si>
  <si>
    <t>Total Direct Care Staff Hours</t>
  </si>
  <si>
    <t>Total RN Hours (w/ Admin, DON)</t>
  </si>
  <si>
    <t>RN Hours (excl. Admin, DON)</t>
  </si>
  <si>
    <t>RN Admin Hours</t>
  </si>
  <si>
    <t>RN DON Hours</t>
  </si>
  <si>
    <t>LPN Hours (excl. Admin)</t>
  </si>
  <si>
    <t>Total LPN Hours (w/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</si>
  <si>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</si>
  <si>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</si>
  <si>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</si>
  <si>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</si>
  <si>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</si>
  <si>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</si>
  <si>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</si>
  <si>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</si>
  <si>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</si>
  <si>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</si>
  <si>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</si>
  <si>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</si>
  <si>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</si>
  <si>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</si>
  <si>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</si>
  <si>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Provider</t>
  </si>
  <si>
    <t>City</t>
  </si>
  <si>
    <t>Rank: % Contract</t>
  </si>
  <si>
    <t>% Contract</t>
  </si>
  <si>
    <t>Total Nurse Staff Contract Hours</t>
  </si>
  <si>
    <t>Percent Total Nurse Contract</t>
  </si>
  <si>
    <t>Total Direct Care Staff Contract Hours</t>
  </si>
  <si>
    <t>Percent Total Direct Care Contract</t>
  </si>
  <si>
    <t>Total RN Hours Contract (w/ Admin, DON)</t>
  </si>
  <si>
    <t>Percent Total RN Contract (w/ Admin, DON)</t>
  </si>
  <si>
    <t>Percent RN Contract (excl. Admin, DON)</t>
  </si>
  <si>
    <t>Percent RN Admin Contract</t>
  </si>
  <si>
    <t>Percent RN DON Contract</t>
  </si>
  <si>
    <t>N/A</t>
  </si>
  <si>
    <t>Percent CNA Hours Contract</t>
  </si>
  <si>
    <t>Percent NA TR Hours Contract</t>
  </si>
  <si>
    <t>Percent LPN Admin Hours Contract</t>
  </si>
  <si>
    <t>Percent LPN Hours Contract (excl. Admin)</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</si>
  <si>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</si>
  <si>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</si>
  <si>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</si>
  <si>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</si>
  <si>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</si>
  <si>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</si>
  <si>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</si>
  <si>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</si>
  <si>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</si>
  <si>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</si>
  <si>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</si>
  <si>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</si>
  <si>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</si>
  <si>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</si>
  <si>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</si>
  <si>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</si>
  <si>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</si>
  <si>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</si>
  <si>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</si>
  <si>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</si>
  <si>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</si>
  <si>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</si>
  <si>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</si>
  <si>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</si>
  <si>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</si>
  <si>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</si>
  <si>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</si>
  <si>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</si>
  <si>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</si>
  <si>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</si>
  <si>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</si>
  <si>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</si>
  <si>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</si>
  <si>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</si>
  <si>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</si>
  <si>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</si>
  <si>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</si>
  <si>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</si>
  <si>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</si>
  <si>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</si>
  <si>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</si>
  <si>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</si>
  <si>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</si>
  <si>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</si>
  <si>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</si>
  <si>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</si>
  <si>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</si>
  <si>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</si>
  <si>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</si>
  <si>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</si>
  <si>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</si>
  <si>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</si>
  <si>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</si>
  <si>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</si>
  <si>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</si>
  <si>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</si>
  <si>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</si>
  <si>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</si>
  <si>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</si>
  <si>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</si>
  <si>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State - Q1 2022</t>
  </si>
  <si>
    <t>State Avg.</t>
  </si>
  <si>
    <t>US Avg.</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</si>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</sst>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1">
    <xf numFmtId="0" fontId="0" fillId="0" borderId="0" xfId="0"/>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0" fillId="0" borderId="0" xfId="0" applyAlignment="1">
      <alignment wrapText="1"/>
    </xf>
    <xf numFmtId="164" fontId="4" fillId="0" borderId="0" xfId="1" applyNumberFormat="1" applyFont="1"/>
    <xf numFmtId="2" fontId="0" fillId="0" borderId="0" xfId="0" applyNumberFormat="1" applyAlignment="1">
      <alignment wrapText="1"/>
    </xf>
    <xf numFmtId="4" fontId="0" fillId="0" borderId="0" xfId="0" applyNumberFormat="1"/>
    <xf numFmtId="2" fontId="0" fillId="0" borderId="0" xfId="0" applyNumberFormat="1"/>
    <xf numFmtId="1" fontId="0" fillId="0" borderId="0" xfId="0" applyNumberFormat="1"/>
    <xf numFmtId="10" fontId="0" fillId="0" borderId="0" xfId="1" applyNumberFormat="1" applyFont="1" applyAlignment="1">
      <alignment wrapText="1"/>
    </xf>
    <xf numFmtId="9" fontId="0" fillId="0" borderId="0" xfId="1" applyFont="1" applyAlignment="1">
      <alignment wrapText="1"/>
    </xf>
    <xf numFmtId="10" fontId="0" fillId="0" borderId="0" xfId="1" applyNumberFormat="1" applyFont="1"/>
    <xf numFmtId="9" fontId="0" fillId="0" borderId="0" xfId="1" applyFont="1"/>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xf numFmtId="3" fontId="3" fillId="0" borderId="1" xfId="0" applyNumberFormat="1" applyFont="1" applyBorder="1"/>
  </cellXfs>
  <cellStyles count="3">
    <cellStyle name="Normal" xfId="0" builtinId="0"/>
    <cellStyle name="Normal 2 2" xfId="2" xr:uid="{BCBCE4F2-8636-467F-80D2-E4F7D7046937}"/>
    <cellStyle name="Percent" xfId="1" builtinId="5"/>
  </cellStyles>
  <dxfs count="137">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1" formatCode="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1" formatCode="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0F511CAA-0416-4678-A4C3-0E1271C4136B}"/>
            </a:ext>
          </a:extLst>
        </xdr:cNvPr>
        <xdr:cNvSpPr txBox="1"/>
      </xdr:nvSpPr>
      <xdr:spPr>
        <a:xfrm>
          <a:off x="5235948" y="78440"/>
          <a:ext cx="5713880"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DCB9811E-4AA2-4AD7-9278-1EC08093A3F5}"/>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EC225FEE-96E3-46A4-BA13-3A70680D1B4A}"/>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93567</xdr:colOff>
      <xdr:row>0</xdr:row>
      <xdr:rowOff>104214</xdr:rowOff>
    </xdr:from>
    <xdr:to>
      <xdr:col>1</xdr:col>
      <xdr:colOff>1830927</xdr:colOff>
      <xdr:row>0</xdr:row>
      <xdr:rowOff>1567254</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3774038A-65D6-674D-80C5-4ADEF1710FBB}"/>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65067" y="1042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2043391</xdr:colOff>
      <xdr:row>0</xdr:row>
      <xdr:rowOff>105337</xdr:rowOff>
    </xdr:from>
    <xdr:to>
      <xdr:col>1</xdr:col>
      <xdr:colOff>3780751</xdr:colOff>
      <xdr:row>0</xdr:row>
      <xdr:rowOff>1568377</xdr:rowOff>
    </xdr:to>
    <mc:AlternateContent xmlns:mc="http://schemas.openxmlformats.org/markup-compatibility/2006" xmlns:sle15="http://schemas.microsoft.com/office/drawing/2012/slicer">
      <mc:Choice Requires="sle15">
        <xdr:graphicFrame macro="">
          <xdr:nvGraphicFramePr>
            <xdr:cNvPr id="8" name="City">
              <a:extLst>
                <a:ext uri="{FF2B5EF4-FFF2-40B4-BE49-F238E27FC236}">
                  <a16:creationId xmlns:a16="http://schemas.microsoft.com/office/drawing/2014/main" id="{3DC31CF7-2460-9DCF-5A65-F623DBA98A75}"/>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614891" y="10533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E92EF522-EFDA-4FE7-9A83-163917A4C076}"/>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CDAC2CB0-4904-4DB9-AD43-637EF57BC585}"/>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1028701</xdr:colOff>
      <xdr:row>37</xdr:row>
      <xdr:rowOff>93542</xdr:rowOff>
    </xdr:to>
    <xdr:sp macro="" textlink="">
      <xdr:nvSpPr>
        <xdr:cNvPr id="5" name="TextBox 4">
          <a:extLst>
            <a:ext uri="{FF2B5EF4-FFF2-40B4-BE49-F238E27FC236}">
              <a16:creationId xmlns:a16="http://schemas.microsoft.com/office/drawing/2014/main" id="{B4E67595-061E-45AB-8602-18C7813E0F27}"/>
            </a:ext>
          </a:extLst>
        </xdr:cNvPr>
        <xdr:cNvSpPr txBox="1"/>
      </xdr:nvSpPr>
      <xdr:spPr>
        <a:xfrm>
          <a:off x="432125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1906119</xdr:colOff>
      <xdr:row>0</xdr:row>
      <xdr:rowOff>147917</xdr:rowOff>
    </xdr:from>
    <xdr:to>
      <xdr:col>1</xdr:col>
      <xdr:colOff>3643479</xdr:colOff>
      <xdr:row>0</xdr:row>
      <xdr:rowOff>1610957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373089E3-680F-897E-1D07-F01D85D43E4B}"/>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77619" y="14791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29134</xdr:colOff>
      <xdr:row>0</xdr:row>
      <xdr:rowOff>142314</xdr:rowOff>
    </xdr:from>
    <xdr:to>
      <xdr:col>1</xdr:col>
      <xdr:colOff>1766494</xdr:colOff>
      <xdr:row>0</xdr:row>
      <xdr:rowOff>1605354</xdr:rowOff>
    </xdr:to>
    <mc:AlternateContent xmlns:mc="http://schemas.openxmlformats.org/markup-compatibility/2006" xmlns:sle15="http://schemas.microsoft.com/office/drawing/2012/slicer">
      <mc:Choice Requires="sle15">
        <xdr:graphicFrame macro="">
          <xdr:nvGraphicFramePr>
            <xdr:cNvPr id="8" name="County 1">
              <a:extLst>
                <a:ext uri="{FF2B5EF4-FFF2-40B4-BE49-F238E27FC236}">
                  <a16:creationId xmlns:a16="http://schemas.microsoft.com/office/drawing/2014/main" id="{755D81B1-9158-653B-70C4-AE80BC9CAA74}"/>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600634" y="1423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810696</xdr:colOff>
      <xdr:row>0</xdr:row>
      <xdr:rowOff>211186</xdr:rowOff>
    </xdr:from>
    <xdr:to>
      <xdr:col>25</xdr:col>
      <xdr:colOff>670625</xdr:colOff>
      <xdr:row>0</xdr:row>
      <xdr:rowOff>535829</xdr:rowOff>
    </xdr:to>
    <xdr:sp macro="" textlink="">
      <xdr:nvSpPr>
        <xdr:cNvPr id="2" name="TextBox 1">
          <a:extLst>
            <a:ext uri="{FF2B5EF4-FFF2-40B4-BE49-F238E27FC236}">
              <a16:creationId xmlns:a16="http://schemas.microsoft.com/office/drawing/2014/main" id="{957D540A-0A51-46FF-8DC4-DE5F98D88011}"/>
            </a:ext>
          </a:extLst>
        </xdr:cNvPr>
        <xdr:cNvSpPr txBox="1">
          <a:spLocks noChangeAspect="1"/>
        </xdr:cNvSpPr>
      </xdr:nvSpPr>
      <xdr:spPr>
        <a:xfrm>
          <a:off x="14259996" y="211186"/>
          <a:ext cx="3250829"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313764</xdr:colOff>
      <xdr:row>0</xdr:row>
      <xdr:rowOff>740288</xdr:rowOff>
    </xdr:from>
    <xdr:to>
      <xdr:col>43</xdr:col>
      <xdr:colOff>565433</xdr:colOff>
      <xdr:row>38</xdr:row>
      <xdr:rowOff>93024</xdr:rowOff>
    </xdr:to>
    <xdr:sp macro="" textlink="">
      <xdr:nvSpPr>
        <xdr:cNvPr id="4" name="TextBox 3">
          <a:extLst>
            <a:ext uri="{FF2B5EF4-FFF2-40B4-BE49-F238E27FC236}">
              <a16:creationId xmlns:a16="http://schemas.microsoft.com/office/drawing/2014/main" id="{63CB442C-0574-45C0-836B-9DAB54C8B4EC}"/>
            </a:ext>
          </a:extLst>
        </xdr:cNvPr>
        <xdr:cNvSpPr txBox="1">
          <a:spLocks noChangeAspect="1"/>
        </xdr:cNvSpPr>
      </xdr:nvSpPr>
      <xdr:spPr>
        <a:xfrm>
          <a:off x="25583589" y="740288"/>
          <a:ext cx="6442919" cy="881106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274F3AB1-5392-4F69-9498-66472C7A2D86}"/>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AE2AA4A5-CEBD-4F74-A8D3-F987AB287A93}"/>
            </a:ext>
          </a:extLst>
        </xdr:cNvPr>
        <xdr:cNvSpPr txBox="1"/>
      </xdr:nvSpPr>
      <xdr:spPr>
        <a:xfrm>
          <a:off x="7772958" y="100855"/>
          <a:ext cx="6090960"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80683</xdr:rowOff>
    </xdr:from>
    <xdr:to>
      <xdr:col>1</xdr:col>
      <xdr:colOff>3890010</xdr:colOff>
      <xdr:row>0</xdr:row>
      <xdr:rowOff>1543723</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2B12CBA5-4B46-6D7A-CAB3-B4EE650C2F53}"/>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80683"/>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107576</xdr:colOff>
      <xdr:row>0</xdr:row>
      <xdr:rowOff>75080</xdr:rowOff>
    </xdr:from>
    <xdr:to>
      <xdr:col>1</xdr:col>
      <xdr:colOff>1844936</xdr:colOff>
      <xdr:row>0</xdr:row>
      <xdr:rowOff>1538120</xdr:rowOff>
    </xdr:to>
    <mc:AlternateContent xmlns:mc="http://schemas.openxmlformats.org/markup-compatibility/2006" xmlns:sle15="http://schemas.microsoft.com/office/drawing/2012/slicer">
      <mc:Choice Requires="sle15">
        <xdr:graphicFrame macro="">
          <xdr:nvGraphicFramePr>
            <xdr:cNvPr id="9" name="County 2">
              <a:extLst>
                <a:ext uri="{FF2B5EF4-FFF2-40B4-BE49-F238E27FC236}">
                  <a16:creationId xmlns:a16="http://schemas.microsoft.com/office/drawing/2014/main" id="{7F9E70AE-FFAF-684A-25DC-4DEF949B7629}"/>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679076" y="75080"/>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12</xdr:col>
      <xdr:colOff>357186</xdr:colOff>
      <xdr:row>60</xdr:row>
      <xdr:rowOff>145369</xdr:rowOff>
    </xdr:to>
    <xdr:sp macro="" textlink="">
      <xdr:nvSpPr>
        <xdr:cNvPr id="2" name="TextBox 1">
          <a:extLst>
            <a:ext uri="{FF2B5EF4-FFF2-40B4-BE49-F238E27FC236}">
              <a16:creationId xmlns:a16="http://schemas.microsoft.com/office/drawing/2014/main" id="{74919281-25AA-4AB5-9A9D-141EFB346F1B}"/>
            </a:ext>
          </a:extLst>
        </xdr:cNvPr>
        <xdr:cNvSpPr txBox="1"/>
      </xdr:nvSpPr>
      <xdr:spPr>
        <a:xfrm>
          <a:off x="233362" y="3747293"/>
          <a:ext cx="6727824" cy="876787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272143</xdr:colOff>
      <xdr:row>1</xdr:row>
      <xdr:rowOff>27214</xdr:rowOff>
    </xdr:from>
    <xdr:to>
      <xdr:col>0</xdr:col>
      <xdr:colOff>6327321</xdr:colOff>
      <xdr:row>44</xdr:row>
      <xdr:rowOff>54429</xdr:rowOff>
    </xdr:to>
    <xdr:sp macro="" textlink="">
      <xdr:nvSpPr>
        <xdr:cNvPr id="3" name="TextBox 2">
          <a:extLst>
            <a:ext uri="{FF2B5EF4-FFF2-40B4-BE49-F238E27FC236}">
              <a16:creationId xmlns:a16="http://schemas.microsoft.com/office/drawing/2014/main" id="{21446C46-8005-4847-BB9D-1ED1DED1DF73}"/>
            </a:ext>
          </a:extLst>
        </xdr:cNvPr>
        <xdr:cNvSpPr txBox="1"/>
      </xdr:nvSpPr>
      <xdr:spPr>
        <a:xfrm>
          <a:off x="272143" y="231321"/>
          <a:ext cx="6055178" cy="896710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C64B3DAD-C724-408B-B569-17BD005FB29A}" sourceName="County">
  <extLst>
    <x:ext xmlns:x15="http://schemas.microsoft.com/office/spreadsheetml/2010/11/main" uri="{2F2917AC-EB37-4324-AD4E-5DD8C200BD13}">
      <x15:tableSlicerCache tableId="9"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3C533609-7D7C-4F18-A63E-085F3356BF20}" sourceName="City">
  <extLst>
    <x:ext xmlns:x15="http://schemas.microsoft.com/office/spreadsheetml/2010/11/main" uri="{2F2917AC-EB37-4324-AD4E-5DD8C200BD13}">
      <x15:tableSlicerCache tableId="9"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9FAF1CDC-F134-47E9-842C-0EF3B876076A}" sourceName="City">
  <extLst>
    <x:ext xmlns:x15="http://schemas.microsoft.com/office/spreadsheetml/2010/11/main" uri="{2F2917AC-EB37-4324-AD4E-5DD8C200BD13}">
      <x15:tableSlicerCache tableId="10"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45F07F1D-C042-45D8-864B-FF4D2B2B63EE}" sourceName="County">
  <extLst>
    <x:ext xmlns:x15="http://schemas.microsoft.com/office/spreadsheetml/2010/11/main" uri="{2F2917AC-EB37-4324-AD4E-5DD8C200BD13}">
      <x15:tableSlicerCache tableId="10"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366079AF-76DC-44D0-AABC-05D5A1627DE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20A9E4AE-E244-4250-8126-E9669C3E2494}"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2992EA08-2F6D-418F-A183-62BFC2DE8C06}" cache="Slicer_County" caption="Filter by County" rowHeight="228600"/>
  <slicer name="City" xr10:uid="{74881E0F-689B-4127-8DD5-A17C5171D284}" cache="Slicer_City" caption="City" style="SlicerStyleLight2" rowHeight="2286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7829A427-C04A-4108-9798-28C8F0D86D6E}" cache="Slicer_City1" caption="City" style="SlicerStyleLight2" rowHeight="241300"/>
  <slicer name="County 1" xr10:uid="{276EC648-6403-40C2-8BF5-A7474ED9CA98}" cache="Slicer_County1" caption="Filter by County" rowHeight="2286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F2F596F-D7F6-4B37-8613-6B060E7F3E57}" cache="Slicer_City2" caption="City" style="SlicerStyleLight2" rowHeight="241300"/>
  <slicer name="County 2" xr10:uid="{3E8071CB-E7B4-486C-882E-5C335BB1C046}"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D1DFE5C-EF14-4EC7-BF1D-35A73667D00C}" name="Nurse" displayName="Nurse" ref="A1:AG201" totalsRowShown="0" headerRowDxfId="136">
  <autoFilter ref="A1:AG201" xr:uid="{F6C3CB19-CE12-4B14-8BE9-BE2DA56924F3}"/>
  <sortState xmlns:xlrd2="http://schemas.microsoft.com/office/spreadsheetml/2017/richdata2" ref="A2:AG201">
    <sortCondition ref="A1:A201"/>
  </sortState>
  <tableColumns count="33">
    <tableColumn id="1" xr3:uid="{60184A0D-AA5A-4653-B348-A4B432DD0F66}" name="State"/>
    <tableColumn id="2" xr3:uid="{5DDD28E5-6AEB-41A6-A3D2-A8F4806FEE98}" name="Provider"/>
    <tableColumn id="3" xr3:uid="{946A28C4-C850-4981-AA23-B3676ACDD899}" name="City"/>
    <tableColumn id="4" xr3:uid="{EF2F1539-7CD9-4127-8339-36793503214B}" name="County"/>
    <tableColumn id="6" xr3:uid="{E0A12D2D-FBBB-4ABE-908D-6272940A7530}" name="MDS Census" dataDxfId="135"/>
    <tableColumn id="32" xr3:uid="{844A08FE-4A53-4E61-B514-F83226E0E660}" name="Total Nurse Staff HPRD" dataDxfId="134"/>
    <tableColumn id="33" xr3:uid="{66DF5F85-6A10-4ED3-ABB4-902530D2F0C7}" name="Total Direct Care Staff HPRD" dataDxfId="133"/>
    <tableColumn id="37" xr3:uid="{22F3DDD2-6F97-4972-A78E-3184F1721E74}" name="Total RN Staff HPRD" dataDxfId="132"/>
    <tableColumn id="36" xr3:uid="{E1BE0E19-9C5E-4A88-850D-2773CC545C7E}" name="Total RN Care Staff HPRD (excl. Admin/DON)" dataDxfId="131"/>
    <tableColumn id="35" xr3:uid="{CD7FDCA9-EB3F-4BCF-A68D-06992725DD43}" name="Total Nurse Staff Hours" dataDxfId="130"/>
    <tableColumn id="34" xr3:uid="{3014E692-79A3-4190-86F0-093C908581BC}" name="Total Direct Care Staff Hours" dataDxfId="129"/>
    <tableColumn id="38" xr3:uid="{BDB5F468-947A-4E05-B464-109567FC8093}" name="Total RN Hours (w/ Admin, DON)" dataDxfId="128"/>
    <tableColumn id="7" xr3:uid="{9631F72B-59D4-4FAB-918B-58528CC80F62}" name="RN Hours (excl. Admin, DON)" dataDxfId="127"/>
    <tableColumn id="10" xr3:uid="{692964A0-893D-4385-A5D7-12E7DE924705}" name="RN Admin Hours" dataDxfId="126"/>
    <tableColumn id="13" xr3:uid="{2B3AF557-C341-46E8-BC8A-A7A8E43F7B9C}" name="RN DON Hours" dataDxfId="125"/>
    <tableColumn id="11" xr3:uid="{74448AC5-6B87-40E1-BB2E-F767B2C8BBDC}" name="Total LPN Hours (w/ Admin)" dataDxfId="124"/>
    <tableColumn id="16" xr3:uid="{350CD4DC-70B6-4DD7-BA54-DF604B30D18A}" name="LPN Hours (excl. Admin)" dataDxfId="123"/>
    <tableColumn id="19" xr3:uid="{056CCB9C-F4CD-492D-847C-B78F539A07FC}" name="LPN Admin Hours" dataDxfId="122"/>
    <tableColumn id="8" xr3:uid="{A7F9F204-2556-4B67-AF9E-4C6DEB506E68}" name="Total CNA, NA TR, Med Aide/Tech Hours" dataDxfId="121"/>
    <tableColumn id="22" xr3:uid="{A0FD147F-11B2-4D01-8445-603CDB5FEBE4}" name="CNA Hours" dataDxfId="120"/>
    <tableColumn id="25" xr3:uid="{C3B9D30C-0B16-4955-B793-FC4AD0D794F3}" name="NA TR Hours" dataDxfId="119"/>
    <tableColumn id="28" xr3:uid="{8977086B-8313-4263-8C4C-3C962C736C30}" name="Med Aide/Tech Hours" dataDxfId="118"/>
    <tableColumn id="39" xr3:uid="{2C71688D-CCCD-4C63-A14C-157C254B8B31}" name="Total Contract Hours" dataDxfId="117"/>
    <tableColumn id="9" xr3:uid="{B605DCAD-F988-429F-B9BD-003A8CE95A8F}" name="RN Hours Contract (excl. Admin, DON)" dataDxfId="116"/>
    <tableColumn id="12" xr3:uid="{5340C775-7D02-46AE-9B15-C77618AE5EE8}" name="RN Admin Hours Contract" dataDxfId="115"/>
    <tableColumn id="15" xr3:uid="{2BF30455-776A-4677-AC68-4F196B4A421A}" name="RN DON Hours Contract" dataDxfId="114"/>
    <tableColumn id="18" xr3:uid="{3D338EEF-A022-4FDC-A3EB-516CE6358E5F}" name="LPN Hours Contract (excl. Admin)" dataDxfId="113"/>
    <tableColumn id="21" xr3:uid="{A1E5412F-5A75-425A-A5A6-3BE2FF56EA52}" name="LPN Admin Hours Contract" dataDxfId="112"/>
    <tableColumn id="24" xr3:uid="{0FB00188-5127-412E-99D3-7DDF93B3362A}" name="CNA Hours Contract" dataDxfId="111"/>
    <tableColumn id="27" xr3:uid="{C5810868-64BD-420A-9276-1C7D34830533}" name="NA TR Hours Contract" dataDxfId="110"/>
    <tableColumn id="30" xr3:uid="{0814D9D3-08CD-45FB-9692-0B4DB125D7D0}" name="Med Aide/Tech Hours Contract" dataDxfId="109"/>
    <tableColumn id="5" xr3:uid="{6E1A6C83-C85C-4515-B87C-DA0FB53C7083}" name="Provider Number"/>
    <tableColumn id="14" xr3:uid="{C1D8023E-6968-430B-A798-569CA0BCE982}" name="CMS Region Number" dataDxfId="108"/>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E2E768D-87CD-4FA7-9F80-C54FD7D6258C}" name="Nurse4" displayName="Nurse4" ref="A1:AN201" totalsRowShown="0" headerRowDxfId="107">
  <autoFilter ref="A1:AN201" xr:uid="{F6C3CB19-CE12-4B14-8BE9-BE2DA56924F3}"/>
  <sortState xmlns:xlrd2="http://schemas.microsoft.com/office/spreadsheetml/2017/richdata2" ref="A2:AN201">
    <sortCondition ref="A1:A201"/>
  </sortState>
  <tableColumns count="40">
    <tableColumn id="1" xr3:uid="{3141764B-BA63-44EC-A945-63D72E7802BE}" name="State"/>
    <tableColumn id="2" xr3:uid="{436DFA63-EF86-4743-A939-BC46EDA7CD2B}" name="Provider"/>
    <tableColumn id="3" xr3:uid="{FA057742-F6E3-44D4-876D-BE090F152F92}" name="City"/>
    <tableColumn id="4" xr3:uid="{139711A7-67F4-425D-8652-CCF8E5C2027C}" name="County"/>
    <tableColumn id="6" xr3:uid="{C32A576D-C653-4550-AC99-F4737F01EA43}" name="MDS Census" dataDxfId="106"/>
    <tableColumn id="35" xr3:uid="{099B6921-7963-485D-9CA3-B9B9EB3DBCFB}" name="Total Nurse Staff Hours" dataDxfId="105"/>
    <tableColumn id="39" xr3:uid="{49BD649F-1CB1-45CB-ADAC-7BC92696BC23}" name="Total Nurse Staff Contract Hours" dataDxfId="104"/>
    <tableColumn id="20" xr3:uid="{3FADA34C-37EE-451B-B0F3-72829D669B1E}" name="Percent Total Nurse Contract" dataDxfId="103" dataCellStyle="Percent"/>
    <tableColumn id="34" xr3:uid="{9CE2703C-2D4C-40F5-9F2E-190A95E7CA42}" name="Total Direct Care Staff Hours" dataDxfId="102"/>
    <tableColumn id="17" xr3:uid="{EE209182-5A52-4F2A-9F6F-CBC644565302}" name="Total Direct Care Staff Contract Hours" dataDxfId="101"/>
    <tableColumn id="23" xr3:uid="{C8C27FE3-2081-4E9B-9A34-808AAC65F7F9}" name="Percent Total Direct Care Contract" dataDxfId="100" dataCellStyle="Percent"/>
    <tableColumn id="38" xr3:uid="{9519CB43-8A39-4A37-A162-E9D57AC4D85F}" name="Total RN Hours (w/ Admin, DON)" dataDxfId="99"/>
    <tableColumn id="29" xr3:uid="{2568C70B-876D-4104-8D99-751963A09039}" name="Total RN Hours Contract (w/ Admin, DON)" dataDxfId="98"/>
    <tableColumn id="26" xr3:uid="{CFEBAAF7-16B6-4AF7-9F05-042C151E2D51}" name="Percent Total RN Contract (w/ Admin, DON)" dataDxfId="97" dataCellStyle="Percent"/>
    <tableColumn id="7" xr3:uid="{E0FDF292-974C-4312-B2F8-9E328D1F5685}" name="RN Hours (excl. Admin, DON)" dataDxfId="96"/>
    <tableColumn id="9" xr3:uid="{84ADA9B3-29AC-49B3-943E-D441C167480A}" name="RN Hours Contract (excl. Admin, DON)" dataDxfId="95"/>
    <tableColumn id="31" xr3:uid="{85A81AD2-6B7E-462B-A14E-56CEB34C2AEA}" name="Percent RN Contract (excl. Admin, DON)" dataDxfId="94" dataCellStyle="Percent"/>
    <tableColumn id="10" xr3:uid="{AAF2C2E5-EF1E-43A3-9ABF-04099AD568D1}" name="RN Admin Hours" dataDxfId="93"/>
    <tableColumn id="12" xr3:uid="{1751CDBF-3B29-4A20-9669-4C78787DCB57}" name="RN Admin Hours Contract" dataDxfId="92"/>
    <tableColumn id="32" xr3:uid="{24D4396E-D78F-4B89-BB54-618C1647AA0E}" name="Percent RN Admin Contract" dataDxfId="91" dataCellStyle="Percent"/>
    <tableColumn id="13" xr3:uid="{743EA264-A6FF-4778-A4A0-92CA90F23D01}" name="RN DON Hours" dataDxfId="90"/>
    <tableColumn id="15" xr3:uid="{33222A07-DB33-4B62-A463-2ED6C479C760}" name="RN DON Hours Contract" dataDxfId="89"/>
    <tableColumn id="33" xr3:uid="{BC762FBD-E281-43C3-9D76-39C08405749D}" name="Percent RN DON Contract" dataDxfId="88" dataCellStyle="Percent"/>
    <tableColumn id="16" xr3:uid="{FAE3D14E-5D78-4271-9A5A-B0BE455C9A8C}" name="LPN Hours (excl. Admin)" dataDxfId="87"/>
    <tableColumn id="18" xr3:uid="{3EDAD5BD-FEBD-4E2D-A6CD-9C5D147FECD3}" name="LPN Hours Contract (excl. Admin)" dataDxfId="86"/>
    <tableColumn id="40" xr3:uid="{0E2A72B1-28D3-40A9-87DE-59F3B75CE419}" name="Percent LPN Hours Contract (excl. Admin)" dataDxfId="85" dataCellStyle="Percent"/>
    <tableColumn id="19" xr3:uid="{724D1E26-5E5B-4A77-9178-81C647508D31}" name="LPN Admin Hours" dataDxfId="84"/>
    <tableColumn id="21" xr3:uid="{319123C9-4E95-4B4F-A186-2A0F53222B49}" name="LPN Admin Hours Contract" dataDxfId="83"/>
    <tableColumn id="44" xr3:uid="{EF8E92CE-19A8-425F-B769-35C94F4BBBB6}" name="Percent LPN Admin Hours Contract" dataDxfId="82" dataCellStyle="Percent"/>
    <tableColumn id="22" xr3:uid="{F32279F6-894F-47A0-94CF-DB483B704A07}" name="CNA Hours" dataDxfId="81"/>
    <tableColumn id="24" xr3:uid="{07A76986-3633-4DCC-9AE1-272812A71345}" name="CNA Hours Contract" dataDxfId="80"/>
    <tableColumn id="41" xr3:uid="{1F8159EA-ABCE-4646-BE4E-9E80018937E4}" name="Percent CNA Hours Contract" dataDxfId="79" dataCellStyle="Percent"/>
    <tableColumn id="25" xr3:uid="{738C9AE4-8DF3-4E38-B21E-023620FEEAD7}" name="NA TR Hours" dataDxfId="78"/>
    <tableColumn id="27" xr3:uid="{AB1D36B8-F50B-4F27-AE6F-FA6CFEC276C4}" name="NA TR Hours Contract" dataDxfId="77"/>
    <tableColumn id="42" xr3:uid="{0F9A62C0-A335-45D9-85EC-5BEB8E94F478}" name="Percent NA TR Hours Contract" dataDxfId="76" dataCellStyle="Percent"/>
    <tableColumn id="28" xr3:uid="{A733BCC9-295D-455D-B427-73B040C9D678}" name="Med Aide/Tech Hours" dataDxfId="75"/>
    <tableColumn id="30" xr3:uid="{0536EF6A-AD42-4590-9A77-87FD09D62437}" name="Med Aide/Tech Hours Contract" dataDxfId="74"/>
    <tableColumn id="43" xr3:uid="{540DA9DA-3518-477D-A905-9B9A4E5B0A55}" name="Percent Med Aide/Tech Hours Contract" dataDxfId="73" dataCellStyle="Percent"/>
    <tableColumn id="5" xr3:uid="{4050EF94-67C8-4D83-AA0E-769E2712F7F6}" name="Provider Number"/>
    <tableColumn id="14" xr3:uid="{008830E5-3C32-41F4-B4CB-37FA5D9AAAFD}" name="CMS Region Number" dataDxfId="72"/>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4E5ED9-9C47-46E4-8DDF-38BCB04C7CFB}" name="NonNurse" displayName="NonNurse" ref="A1:AI201" totalsRowShown="0" headerRowDxfId="71">
  <autoFilter ref="A1:AI201" xr:uid="{0BC5ADF1-15D4-4F74-902E-CBC634AC45F1}"/>
  <sortState xmlns:xlrd2="http://schemas.microsoft.com/office/spreadsheetml/2017/richdata2" ref="A2:AI201">
    <sortCondition ref="A1:A201"/>
  </sortState>
  <tableColumns count="35">
    <tableColumn id="1" xr3:uid="{F00D9354-1876-4260-B55D-3000A51607E9}" name="State"/>
    <tableColumn id="3" xr3:uid="{532DAEB9-4E13-4425-819F-48A1956ABEE2}" name="Provider"/>
    <tableColumn id="4" xr3:uid="{4B0AB1CB-0D57-4E1A-B546-68934B5F745B}" name="City"/>
    <tableColumn id="5" xr3:uid="{88278DF8-142B-47E7-A517-80C0C81C7525}" name="County"/>
    <tableColumn id="6" xr3:uid="{99A164C1-6183-4B54-ACA7-0DEFB160F33E}" name="MDS Census" dataDxfId="70"/>
    <tableColumn id="7" xr3:uid="{76E25024-A7B8-405A-9DF7-958FB952AA42}" name="Admin Hours" dataDxfId="69"/>
    <tableColumn id="30" xr3:uid="{002F3C74-8B80-42FE-B55E-FD02EB3B0F44}" name="Medical Director Hours" dataDxfId="68"/>
    <tableColumn id="8" xr3:uid="{CD1089D8-0E51-44BE-93C9-CF65032AB6E4}" name="Pharmacist Hours" dataDxfId="67"/>
    <tableColumn id="10" xr3:uid="{B1234B96-5992-4D5C-BB68-0187FB92B55C}" name="Dietician Hours" dataDxfId="66"/>
    <tableColumn id="28" xr3:uid="{03249A12-830E-400A-A755-565F6435BD61}" name="Physician Assistant Hours" dataDxfId="65"/>
    <tableColumn id="29" xr3:uid="{88F50A7D-5F2C-401A-B0E9-F1BFEFED6109}" name="Nurse Practictioner Hours" dataDxfId="64"/>
    <tableColumn id="20" xr3:uid="{E049B0C8-7CC1-458C-8CFC-71E3F8765567}" name="Speech/Language Pathologist Hours" dataDxfId="63"/>
    <tableColumn id="17" xr3:uid="{2AB81C96-3F88-4C3F-B749-72C7AE99020A}" name="Qualified Social Work Staff Hours" dataDxfId="62"/>
    <tableColumn id="15" xr3:uid="{70BDE37E-6783-4743-B6DC-07FEE2976759}" name="Other Social Work Staff Hours" dataDxfId="61"/>
    <tableColumn id="34" xr3:uid="{4407487A-3B92-4A2B-A1EE-572DD63888FC}" name="HPRD: Total Social Work " dataDxfId="60"/>
    <tableColumn id="18" xr3:uid="{36326D19-F5EB-48EC-9A55-B5B85D79C147}" name="Qualified Activities Professional Hours" dataDxfId="59"/>
    <tableColumn id="16" xr3:uid="{E4D8ECEA-A9AA-47C1-B7BD-57C860A67DC0}" name="Other Activities Professional Hours" dataDxfId="58"/>
    <tableColumn id="33" xr3:uid="{794482AF-A0C5-4679-984D-B0FD6B3E970E}" name="HPRD: Combined Activities" dataDxfId="57"/>
    <tableColumn id="12" xr3:uid="{FE067562-8B16-46C2-A201-C4D9015A032C}" name="Occupational Therapist Hours" dataDxfId="56"/>
    <tableColumn id="13" xr3:uid="{986D4B24-787D-4CA1-9487-92774B7B13D0}" name="OT Assistant Hours" dataDxfId="55"/>
    <tableColumn id="22" xr3:uid="{BE4CC9C7-E5C6-4451-A3E5-7A2F9F5C1C42}" name="OT Aide Hours" dataDxfId="54"/>
    <tableColumn id="35" xr3:uid="{BF55556F-A5B6-4786-9ACF-927F7943FB10}" name="HPRD: OT (incl. Assistant &amp; Aide)" dataDxfId="53"/>
    <tableColumn id="23" xr3:uid="{88630E3C-BB35-40E3-B819-C0BD2F4E6659}" name="Physical Therapist (PT) Hours" dataDxfId="52"/>
    <tableColumn id="24" xr3:uid="{04F638D4-E047-45D8-AC68-6CA41FAC09F8}" name="PT Assistant Hours" dataDxfId="51"/>
    <tableColumn id="25" xr3:uid="{95AAF965-A735-48FE-95C0-63E6CAC7A7E2}" name="PT Aide Hours" dataDxfId="50"/>
    <tableColumn id="36" xr3:uid="{11FFC61F-63E2-4755-A570-54444284A65D}" name="HPRD: PT (incl. Assistant &amp; Aide)" dataDxfId="49"/>
    <tableColumn id="14" xr3:uid="{8F66A18D-4E35-4D23-B332-379261636CC0}" name="Mental Health Service Worker Hours" dataDxfId="48"/>
    <tableColumn id="21" xr3:uid="{CD2F314B-BD3F-44EE-9912-E0D1D8FD71B3}" name="Therapeutic Recreation Specialist" dataDxfId="47"/>
    <tableColumn id="9" xr3:uid="{37901708-A487-402B-B680-60CFA73DFFFB}" name="Clinical Nurse Specialist Hours" dataDxfId="46"/>
    <tableColumn id="11" xr3:uid="{C869CF68-1C18-4916-862F-263C9D2A68C8}" name="Feeding Assistant Hours" dataDxfId="45"/>
    <tableColumn id="26" xr3:uid="{E943CB58-464C-4779-99D5-D0DBC6B4A5CD}" name="Respiratory Therapist Hours" dataDxfId="44"/>
    <tableColumn id="27" xr3:uid="{6CD84564-1811-410F-8AD0-0A2161475299}" name="Respiratory Therapy Technician Hours" dataDxfId="43"/>
    <tableColumn id="31" xr3:uid="{4B1FBB84-BE6C-427C-8A2D-823373998C16}" name="Other Physician Hours" dataDxfId="42"/>
    <tableColumn id="2" xr3:uid="{FC8872AC-E6B5-4079-BF5D-9D8C7510133D}" name="Provider Number" dataDxfId="41"/>
    <tableColumn id="32" xr3:uid="{EEB5789F-0F0C-4041-AEF2-88D971966F68}" name="CMS Region Number" dataDxfId="40"/>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92FE09-E3CD-445D-B2C7-427553201B39}" name="Summary" displayName="Summary" ref="B2:D9" totalsRowShown="0" headerRowDxfId="39" dataDxfId="38" tableBorderDxfId="37">
  <autoFilter ref="B2:D9" xr:uid="{1ED771D8-DBF2-4B5C-9F7D-A59FBB047463}"/>
  <tableColumns count="3">
    <tableColumn id="1" xr3:uid="{C415898E-1806-4478-9BF0-0D63ED330100}" name="State - Q1 2022" dataDxfId="36"/>
    <tableColumn id="3" xr3:uid="{7A879F5E-8BC0-42F8-884C-E81385FC40C9}" name="State Avg." dataDxfId="35" dataCellStyle="Normal 2 2"/>
    <tableColumn id="2" xr3:uid="{D052F08E-2831-4B21-AE70-BECB78F2120B}" name="US Avg." dataDxfId="34"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D1C4E93-86FC-4FD2-B383-07C9A588345D}" name="CMSRegion" displayName="CMSRegion" ref="F2:M12" totalsRowShown="0" headerRowDxfId="33" dataDxfId="32">
  <autoFilter ref="F2:M12" xr:uid="{8DA5A7B1-12B2-4B6A-ACD1-897DD9C7A713}"/>
  <tableColumns count="8">
    <tableColumn id="1" xr3:uid="{4C45F255-B1E2-4C80-BA17-2E77C5CA66A3}" name="CMS Region Number" dataDxfId="31"/>
    <tableColumn id="2" xr3:uid="{DAA24C05-7242-4616-AB66-AEFC0597D11E}" name="Total Census" dataDxfId="30"/>
    <tableColumn id="7" xr3:uid="{FE529AF3-5512-4A81-96B3-B6593526FCE0}" name="Total Nurse Staff HPRD" dataDxfId="29"/>
    <tableColumn id="3" xr3:uid="{3476AD1C-2ECC-4037-A28A-399A30EFCC57}" name="Rank: Total Nurse Staff HPRD" dataDxfId="28"/>
    <tableColumn id="5" xr3:uid="{A7DB43CD-C685-4B70-AB85-5C92C9A4E4A5}" name="RN Staff HPRD" dataDxfId="27"/>
    <tableColumn id="10" xr3:uid="{08D1C35C-C673-4C81-A340-0934D1F11A08}" name="Rank: RN Staff HPRD" dataDxfId="26"/>
    <tableColumn id="9" xr3:uid="{D7671DAA-DB81-4764-807B-BEC5A7088942}" name="% Contract" dataDxfId="25" dataCellStyle="Percent"/>
    <tableColumn id="6" xr3:uid="{A7A60895-3B80-404B-AEB1-2FC54A51022A}" name="Rank: % Contract" dataDxfId="24"/>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00F6513-217F-4E65-9136-F51717FAC8CE}" name="State" displayName="State" ref="O2:V53" totalsRowShown="0" headerRowDxfId="23" dataDxfId="22">
  <autoFilter ref="O2:V53" xr:uid="{3A6DC66B-51AF-4021-A205-FEA1BCFE532F}"/>
  <tableColumns count="8">
    <tableColumn id="1" xr3:uid="{3C673EA1-20AD-46A4-A386-F3947B467C0F}" name="State" dataDxfId="21"/>
    <tableColumn id="2" xr3:uid="{9063FABA-19AF-4DCD-B29F-D5DC4B8F163B}" name="Total Census" dataDxfId="20"/>
    <tableColumn id="4" xr3:uid="{32F1A69D-133E-4B10-A987-A7493041B6EB}" name="Total Nurse Staff HPRD" dataDxfId="19"/>
    <tableColumn id="3" xr3:uid="{CB562D98-7F95-4A3C-9B87-EE8C29240BE2}" name="Rank: Total Nurse Staff HPRD" dataDxfId="18"/>
    <tableColumn id="5" xr3:uid="{3A50F1A0-91B1-4F07-8AD3-E5398AC6E980}" name="RN Staff HPRD" dataDxfId="17"/>
    <tableColumn id="8" xr3:uid="{D3661ABD-D533-4702-85E2-D48EDF880B11}" name="Rank: RN Staff HPRD" dataDxfId="16"/>
    <tableColumn id="7" xr3:uid="{D2E2B7F1-20FB-4609-90CB-3483F4426C2C}" name="% Contract" dataDxfId="15" dataCellStyle="Percent"/>
    <tableColumn id="6" xr3:uid="{68C5D696-3F86-4AED-B17C-642569D21040}" name="Rank: % Contract"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99D856-4C95-4424-9EBA-79AB02146EF7}" name="Category" displayName="Category" ref="X2:AA15" totalsRowShown="0" headerRowDxfId="13" dataDxfId="12">
  <autoFilter ref="X2:AA15" xr:uid="{565E5F01-F55D-4423-8221-FE9537902289}"/>
  <tableColumns count="4">
    <tableColumn id="1" xr3:uid="{20837B42-ABD1-4387-841D-09F554758F37}" name="Staffing Category" dataDxfId="11"/>
    <tableColumn id="2" xr3:uid="{2076F5F2-323E-4775-BB3F-52D61D50136E}" name="State Total" dataDxfId="10"/>
    <tableColumn id="3" xr3:uid="{F6764FB2-BD8E-411C-8410-AFD1F85E526A}" name="Percentage of Total" dataDxfId="9">
      <calculatedColumnFormula>Category[[#This Row],[State Total]]/Y1</calculatedColumnFormula>
    </tableColumn>
    <tableColumn id="4" xr3:uid="{F9EBDF3D-CC0B-4F1C-B73D-A6B87920542A}"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1A087DE-CF7A-4329-86EC-3323F9517EE5}" name="ContractSummary" displayName="ContractSummary" ref="X18:Y29" totalsRowShown="0" headerRowDxfId="7" dataDxfId="6">
  <autoFilter ref="X18:Y29" xr:uid="{611C2622-9CCC-48CE-821F-F51D1E505E95}"/>
  <tableColumns count="2">
    <tableColumn id="1" xr3:uid="{CCA0B6AF-7CD9-4359-89FA-3FDFDF081B95}" name="Contract Hours" dataDxfId="5"/>
    <tableColumn id="2" xr3:uid="{89A33A01-377D-46CC-89DD-499FF63023A8}"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74DBA5A-86BB-401E-903A-8ED4240B5F70}" name="CategorySummary" displayName="CategorySummary" ref="X33:Y37" totalsRowShown="0" headerRowDxfId="3" dataDxfId="2">
  <autoFilter ref="X33:Y37" xr:uid="{03106FE6-CCEA-42AA-9F14-64FFC94AC8E0}"/>
  <tableColumns count="2">
    <tableColumn id="1" xr3:uid="{45E2A582-DD07-44C7-8A6B-CF756F507A9B}" name="Staffing Category" dataDxfId="1"/>
    <tableColumn id="4" xr3:uid="{A018DFF4-4543-4E56-A1CA-310FDFD335ED}"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B9D81-6CD5-4BF2-8B94-89EC9758C25B}">
  <sheetPr>
    <outlinePr summaryRight="0"/>
  </sheetPr>
  <dimension ref="A1:AH3500"/>
  <sheetViews>
    <sheetView tabSelected="1"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33" customWidth="1"/>
    <col min="34" max="34" width="15.7109375" style="34"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9" customFormat="1" ht="189.95" customHeight="1" x14ac:dyDescent="0.25">
      <c r="A1" s="29" t="s">
        <v>649</v>
      </c>
      <c r="B1" s="29" t="s">
        <v>716</v>
      </c>
      <c r="C1" s="29" t="s">
        <v>717</v>
      </c>
      <c r="D1" s="29" t="s">
        <v>689</v>
      </c>
      <c r="E1" s="29" t="s">
        <v>690</v>
      </c>
      <c r="F1" s="29" t="s">
        <v>645</v>
      </c>
      <c r="G1" s="29" t="s">
        <v>691</v>
      </c>
      <c r="H1" s="29" t="s">
        <v>659</v>
      </c>
      <c r="I1" s="29" t="s">
        <v>692</v>
      </c>
      <c r="J1" s="29" t="s">
        <v>693</v>
      </c>
      <c r="K1" s="29" t="s">
        <v>694</v>
      </c>
      <c r="L1" s="29" t="s">
        <v>695</v>
      </c>
      <c r="M1" s="29" t="s">
        <v>696</v>
      </c>
      <c r="N1" s="29" t="s">
        <v>697</v>
      </c>
      <c r="O1" s="29" t="s">
        <v>698</v>
      </c>
      <c r="P1" s="29" t="s">
        <v>700</v>
      </c>
      <c r="Q1" s="29" t="s">
        <v>699</v>
      </c>
      <c r="R1" s="29" t="s">
        <v>701</v>
      </c>
      <c r="S1" s="29" t="s">
        <v>702</v>
      </c>
      <c r="T1" s="29" t="s">
        <v>703</v>
      </c>
      <c r="U1" s="29" t="s">
        <v>704</v>
      </c>
      <c r="V1" s="29" t="s">
        <v>705</v>
      </c>
      <c r="W1" s="29" t="s">
        <v>706</v>
      </c>
      <c r="X1" s="29" t="s">
        <v>707</v>
      </c>
      <c r="Y1" s="29" t="s">
        <v>708</v>
      </c>
      <c r="Z1" s="29" t="s">
        <v>709</v>
      </c>
      <c r="AA1" s="29" t="s">
        <v>710</v>
      </c>
      <c r="AB1" s="29" t="s">
        <v>711</v>
      </c>
      <c r="AC1" s="29" t="s">
        <v>712</v>
      </c>
      <c r="AD1" s="29" t="s">
        <v>713</v>
      </c>
      <c r="AE1" s="29" t="s">
        <v>714</v>
      </c>
      <c r="AF1" s="29" t="s">
        <v>715</v>
      </c>
      <c r="AG1" s="31" t="s">
        <v>643</v>
      </c>
    </row>
    <row r="2" spans="1:34" x14ac:dyDescent="0.25">
      <c r="A2" t="s">
        <v>616</v>
      </c>
      <c r="B2" t="s">
        <v>256</v>
      </c>
      <c r="C2" t="s">
        <v>466</v>
      </c>
      <c r="D2" t="s">
        <v>544</v>
      </c>
      <c r="E2" s="32">
        <v>64.033333333333331</v>
      </c>
      <c r="F2" s="32">
        <v>3.5444126323095615</v>
      </c>
      <c r="G2" s="32">
        <v>3.399739718896408</v>
      </c>
      <c r="H2" s="32">
        <v>0.58751518306437611</v>
      </c>
      <c r="I2" s="32">
        <v>0.51146972063161533</v>
      </c>
      <c r="J2" s="32">
        <v>226.96055555555557</v>
      </c>
      <c r="K2" s="32">
        <v>217.69666666666666</v>
      </c>
      <c r="L2" s="32">
        <v>37.620555555555548</v>
      </c>
      <c r="M2" s="32">
        <v>32.751111111111101</v>
      </c>
      <c r="N2" s="32">
        <v>0.49166666666666664</v>
      </c>
      <c r="O2" s="32">
        <v>4.3777777777777782</v>
      </c>
      <c r="P2" s="32">
        <v>51.308333333333344</v>
      </c>
      <c r="Q2" s="32">
        <v>46.913888888888899</v>
      </c>
      <c r="R2" s="32">
        <v>4.3944444444444448</v>
      </c>
      <c r="S2" s="32">
        <v>138.03166666666667</v>
      </c>
      <c r="T2" s="32">
        <v>138.03166666666667</v>
      </c>
      <c r="U2" s="32">
        <v>0</v>
      </c>
      <c r="V2" s="32">
        <v>0</v>
      </c>
      <c r="W2" s="32">
        <v>51.506111111111103</v>
      </c>
      <c r="X2" s="32">
        <v>0</v>
      </c>
      <c r="Y2" s="32">
        <v>0.49166666666666664</v>
      </c>
      <c r="Z2" s="32">
        <v>0</v>
      </c>
      <c r="AA2" s="32">
        <v>0.76944444444444449</v>
      </c>
      <c r="AB2" s="32">
        <v>4.3944444444444448</v>
      </c>
      <c r="AC2" s="32">
        <v>45.850555555555545</v>
      </c>
      <c r="AD2" s="32">
        <v>0</v>
      </c>
      <c r="AE2" s="32">
        <v>0</v>
      </c>
      <c r="AF2" t="s">
        <v>55</v>
      </c>
      <c r="AG2">
        <v>4</v>
      </c>
      <c r="AH2"/>
    </row>
    <row r="3" spans="1:34" x14ac:dyDescent="0.25">
      <c r="A3" t="s">
        <v>616</v>
      </c>
      <c r="B3" t="s">
        <v>278</v>
      </c>
      <c r="C3" t="s">
        <v>406</v>
      </c>
      <c r="D3" t="s">
        <v>522</v>
      </c>
      <c r="E3" s="32">
        <v>45.7</v>
      </c>
      <c r="F3" s="32">
        <v>2.6289691222951612</v>
      </c>
      <c r="G3" s="32">
        <v>2.4939703379528324</v>
      </c>
      <c r="H3" s="32">
        <v>0.34651106248480429</v>
      </c>
      <c r="I3" s="32">
        <v>0.24159980549477267</v>
      </c>
      <c r="J3" s="32">
        <v>120.14388888888888</v>
      </c>
      <c r="K3" s="32">
        <v>113.97444444444444</v>
      </c>
      <c r="L3" s="32">
        <v>15.835555555555556</v>
      </c>
      <c r="M3" s="32">
        <v>11.041111111111112</v>
      </c>
      <c r="N3" s="32">
        <v>0.53333333333333333</v>
      </c>
      <c r="O3" s="32">
        <v>4.2611111111111111</v>
      </c>
      <c r="P3" s="32">
        <v>27.205555555555556</v>
      </c>
      <c r="Q3" s="32">
        <v>25.830555555555556</v>
      </c>
      <c r="R3" s="32">
        <v>1.375</v>
      </c>
      <c r="S3" s="32">
        <v>77.102777777777774</v>
      </c>
      <c r="T3" s="32">
        <v>77.102777777777774</v>
      </c>
      <c r="U3" s="32">
        <v>0</v>
      </c>
      <c r="V3" s="32">
        <v>0</v>
      </c>
      <c r="W3" s="32">
        <v>0</v>
      </c>
      <c r="X3" s="32">
        <v>0</v>
      </c>
      <c r="Y3" s="32">
        <v>0</v>
      </c>
      <c r="Z3" s="32">
        <v>0</v>
      </c>
      <c r="AA3" s="32">
        <v>0</v>
      </c>
      <c r="AB3" s="32">
        <v>0</v>
      </c>
      <c r="AC3" s="32">
        <v>0</v>
      </c>
      <c r="AD3" s="32">
        <v>0</v>
      </c>
      <c r="AE3" s="32">
        <v>0</v>
      </c>
      <c r="AF3" t="s">
        <v>77</v>
      </c>
      <c r="AG3">
        <v>4</v>
      </c>
      <c r="AH3"/>
    </row>
    <row r="4" spans="1:34" x14ac:dyDescent="0.25">
      <c r="A4" t="s">
        <v>616</v>
      </c>
      <c r="B4" t="s">
        <v>363</v>
      </c>
      <c r="C4" t="s">
        <v>475</v>
      </c>
      <c r="D4" t="s">
        <v>533</v>
      </c>
      <c r="E4" s="32">
        <v>52.588888888888889</v>
      </c>
      <c r="F4" s="32">
        <v>4.1422797380097185</v>
      </c>
      <c r="G4" s="32">
        <v>3.8206549757025137</v>
      </c>
      <c r="H4" s="32">
        <v>0.96582505810268326</v>
      </c>
      <c r="I4" s="32">
        <v>0.64420029579547855</v>
      </c>
      <c r="J4" s="32">
        <v>217.83788888888887</v>
      </c>
      <c r="K4" s="32">
        <v>200.92399999999998</v>
      </c>
      <c r="L4" s="32">
        <v>50.791666666666664</v>
      </c>
      <c r="M4" s="32">
        <v>33.87777777777778</v>
      </c>
      <c r="N4" s="32">
        <v>11.05</v>
      </c>
      <c r="O4" s="32">
        <v>5.8638888888888889</v>
      </c>
      <c r="P4" s="32">
        <v>43.812888888888885</v>
      </c>
      <c r="Q4" s="32">
        <v>43.812888888888885</v>
      </c>
      <c r="R4" s="32">
        <v>0</v>
      </c>
      <c r="S4" s="32">
        <v>123.23333333333333</v>
      </c>
      <c r="T4" s="32">
        <v>123.23333333333333</v>
      </c>
      <c r="U4" s="32">
        <v>0</v>
      </c>
      <c r="V4" s="32">
        <v>0</v>
      </c>
      <c r="W4" s="32">
        <v>9.4295555555555559</v>
      </c>
      <c r="X4" s="32">
        <v>0</v>
      </c>
      <c r="Y4" s="32">
        <v>0</v>
      </c>
      <c r="Z4" s="32">
        <v>0</v>
      </c>
      <c r="AA4" s="32">
        <v>9.4295555555555559</v>
      </c>
      <c r="AB4" s="32">
        <v>0</v>
      </c>
      <c r="AC4" s="32">
        <v>0</v>
      </c>
      <c r="AD4" s="32">
        <v>0</v>
      </c>
      <c r="AE4" s="32">
        <v>0</v>
      </c>
      <c r="AF4" t="s">
        <v>163</v>
      </c>
      <c r="AG4">
        <v>4</v>
      </c>
      <c r="AH4"/>
    </row>
    <row r="5" spans="1:34" x14ac:dyDescent="0.25">
      <c r="A5" t="s">
        <v>616</v>
      </c>
      <c r="B5" t="s">
        <v>234</v>
      </c>
      <c r="C5" t="s">
        <v>402</v>
      </c>
      <c r="D5" t="s">
        <v>535</v>
      </c>
      <c r="E5" s="32">
        <v>41.444444444444443</v>
      </c>
      <c r="F5" s="32">
        <v>3.841541554959786</v>
      </c>
      <c r="G5" s="32">
        <v>3.2660670241286862</v>
      </c>
      <c r="H5" s="32">
        <v>0.71836729222520113</v>
      </c>
      <c r="I5" s="32">
        <v>0.35806434316353891</v>
      </c>
      <c r="J5" s="32">
        <v>159.21055555555557</v>
      </c>
      <c r="K5" s="32">
        <v>135.36033333333333</v>
      </c>
      <c r="L5" s="32">
        <v>29.772333333333336</v>
      </c>
      <c r="M5" s="32">
        <v>14.83977777777778</v>
      </c>
      <c r="N5" s="32">
        <v>9.88811111111111</v>
      </c>
      <c r="O5" s="32">
        <v>5.0444444444444443</v>
      </c>
      <c r="P5" s="32">
        <v>61.930222222222255</v>
      </c>
      <c r="Q5" s="32">
        <v>53.012555555555586</v>
      </c>
      <c r="R5" s="32">
        <v>8.9176666666666691</v>
      </c>
      <c r="S5" s="32">
        <v>67.507999999999981</v>
      </c>
      <c r="T5" s="32">
        <v>58.266333333333307</v>
      </c>
      <c r="U5" s="32">
        <v>9.2416666666666671</v>
      </c>
      <c r="V5" s="32">
        <v>0</v>
      </c>
      <c r="W5" s="32">
        <v>0</v>
      </c>
      <c r="X5" s="32">
        <v>0</v>
      </c>
      <c r="Y5" s="32">
        <v>0</v>
      </c>
      <c r="Z5" s="32">
        <v>0</v>
      </c>
      <c r="AA5" s="32">
        <v>0</v>
      </c>
      <c r="AB5" s="32">
        <v>0</v>
      </c>
      <c r="AC5" s="32">
        <v>0</v>
      </c>
      <c r="AD5" s="32">
        <v>0</v>
      </c>
      <c r="AE5" s="32">
        <v>0</v>
      </c>
      <c r="AF5" t="s">
        <v>33</v>
      </c>
      <c r="AG5">
        <v>4</v>
      </c>
      <c r="AH5"/>
    </row>
    <row r="6" spans="1:34" x14ac:dyDescent="0.25">
      <c r="A6" t="s">
        <v>616</v>
      </c>
      <c r="B6" t="s">
        <v>266</v>
      </c>
      <c r="C6" t="s">
        <v>471</v>
      </c>
      <c r="D6" t="s">
        <v>579</v>
      </c>
      <c r="E6" s="32">
        <v>93.855555555555554</v>
      </c>
      <c r="F6" s="32">
        <v>3.5834532970285307</v>
      </c>
      <c r="G6" s="32">
        <v>3.4844832484905885</v>
      </c>
      <c r="H6" s="32">
        <v>0.26968035989108569</v>
      </c>
      <c r="I6" s="32">
        <v>0.21498638569906481</v>
      </c>
      <c r="J6" s="32">
        <v>336.327</v>
      </c>
      <c r="K6" s="32">
        <v>327.03811111111111</v>
      </c>
      <c r="L6" s="32">
        <v>25.311000000000007</v>
      </c>
      <c r="M6" s="32">
        <v>20.177666666666671</v>
      </c>
      <c r="N6" s="32">
        <v>0.62222222222222223</v>
      </c>
      <c r="O6" s="32">
        <v>4.5111111111111111</v>
      </c>
      <c r="P6" s="32">
        <v>106.2653333333333</v>
      </c>
      <c r="Q6" s="32">
        <v>102.10977777777775</v>
      </c>
      <c r="R6" s="32">
        <v>4.155555555555555</v>
      </c>
      <c r="S6" s="32">
        <v>204.75066666666669</v>
      </c>
      <c r="T6" s="32">
        <v>200.31177777777779</v>
      </c>
      <c r="U6" s="32">
        <v>4.4388888888888891</v>
      </c>
      <c r="V6" s="32">
        <v>0</v>
      </c>
      <c r="W6" s="32">
        <v>26.143666666666668</v>
      </c>
      <c r="X6" s="32">
        <v>3.8843333333333336</v>
      </c>
      <c r="Y6" s="32">
        <v>0.62222222222222223</v>
      </c>
      <c r="Z6" s="32">
        <v>0</v>
      </c>
      <c r="AA6" s="32">
        <v>2.638666666666666</v>
      </c>
      <c r="AB6" s="32">
        <v>0</v>
      </c>
      <c r="AC6" s="32">
        <v>18.998444444444448</v>
      </c>
      <c r="AD6" s="32">
        <v>0</v>
      </c>
      <c r="AE6" s="32">
        <v>0</v>
      </c>
      <c r="AF6" t="s">
        <v>65</v>
      </c>
      <c r="AG6">
        <v>4</v>
      </c>
      <c r="AH6"/>
    </row>
    <row r="7" spans="1:34" x14ac:dyDescent="0.25">
      <c r="A7" t="s">
        <v>616</v>
      </c>
      <c r="B7" t="s">
        <v>268</v>
      </c>
      <c r="C7" t="s">
        <v>418</v>
      </c>
      <c r="D7" t="s">
        <v>534</v>
      </c>
      <c r="E7" s="32">
        <v>71.033333333333331</v>
      </c>
      <c r="F7" s="32">
        <v>3.8970358204285933</v>
      </c>
      <c r="G7" s="32">
        <v>3.587709995307367</v>
      </c>
      <c r="H7" s="32">
        <v>0.7172407320506804</v>
      </c>
      <c r="I7" s="32">
        <v>0.56379164711403096</v>
      </c>
      <c r="J7" s="32">
        <v>276.8194444444444</v>
      </c>
      <c r="K7" s="32">
        <v>254.84699999999995</v>
      </c>
      <c r="L7" s="32">
        <v>50.947999999999993</v>
      </c>
      <c r="M7" s="32">
        <v>40.047999999999995</v>
      </c>
      <c r="N7" s="32">
        <v>5.666666666666667</v>
      </c>
      <c r="O7" s="32">
        <v>5.2333333333333334</v>
      </c>
      <c r="P7" s="32">
        <v>81.913555555555561</v>
      </c>
      <c r="Q7" s="32">
        <v>70.841111111111118</v>
      </c>
      <c r="R7" s="32">
        <v>11.072444444444441</v>
      </c>
      <c r="S7" s="32">
        <v>143.95788888888885</v>
      </c>
      <c r="T7" s="32">
        <v>143.95788888888885</v>
      </c>
      <c r="U7" s="32">
        <v>0</v>
      </c>
      <c r="V7" s="32">
        <v>0</v>
      </c>
      <c r="W7" s="32">
        <v>3.9076666666666666</v>
      </c>
      <c r="X7" s="32">
        <v>0</v>
      </c>
      <c r="Y7" s="32">
        <v>0</v>
      </c>
      <c r="Z7" s="32">
        <v>0</v>
      </c>
      <c r="AA7" s="32">
        <v>1.3427777777777776</v>
      </c>
      <c r="AB7" s="32">
        <v>0</v>
      </c>
      <c r="AC7" s="32">
        <v>2.564888888888889</v>
      </c>
      <c r="AD7" s="32">
        <v>0</v>
      </c>
      <c r="AE7" s="32">
        <v>0</v>
      </c>
      <c r="AF7" t="s">
        <v>67</v>
      </c>
      <c r="AG7">
        <v>4</v>
      </c>
      <c r="AH7"/>
    </row>
    <row r="8" spans="1:34" x14ac:dyDescent="0.25">
      <c r="A8" t="s">
        <v>616</v>
      </c>
      <c r="B8" t="s">
        <v>286</v>
      </c>
      <c r="C8" t="s">
        <v>477</v>
      </c>
      <c r="D8" t="s">
        <v>536</v>
      </c>
      <c r="E8" s="32">
        <v>65.577777777777783</v>
      </c>
      <c r="F8" s="32">
        <v>3.1940155879362933</v>
      </c>
      <c r="G8" s="32">
        <v>3.1885936970518474</v>
      </c>
      <c r="H8" s="32">
        <v>0.56372077261945097</v>
      </c>
      <c r="I8" s="32">
        <v>0.55829888173500508</v>
      </c>
      <c r="J8" s="32">
        <v>209.45644444444449</v>
      </c>
      <c r="K8" s="32">
        <v>209.10088888888893</v>
      </c>
      <c r="L8" s="32">
        <v>36.967555555555556</v>
      </c>
      <c r="M8" s="32">
        <v>36.612000000000002</v>
      </c>
      <c r="N8" s="32">
        <v>0</v>
      </c>
      <c r="O8" s="32">
        <v>0.35555555555555557</v>
      </c>
      <c r="P8" s="32">
        <v>58.369444444444454</v>
      </c>
      <c r="Q8" s="32">
        <v>58.369444444444454</v>
      </c>
      <c r="R8" s="32">
        <v>0</v>
      </c>
      <c r="S8" s="32">
        <v>114.11944444444447</v>
      </c>
      <c r="T8" s="32">
        <v>114.11944444444447</v>
      </c>
      <c r="U8" s="32">
        <v>0</v>
      </c>
      <c r="V8" s="32">
        <v>0</v>
      </c>
      <c r="W8" s="32">
        <v>19.672222222222224</v>
      </c>
      <c r="X8" s="32">
        <v>0</v>
      </c>
      <c r="Y8" s="32">
        <v>0</v>
      </c>
      <c r="Z8" s="32">
        <v>0</v>
      </c>
      <c r="AA8" s="32">
        <v>10.311111111111112</v>
      </c>
      <c r="AB8" s="32">
        <v>0</v>
      </c>
      <c r="AC8" s="32">
        <v>9.3611111111111107</v>
      </c>
      <c r="AD8" s="32">
        <v>0</v>
      </c>
      <c r="AE8" s="32">
        <v>0</v>
      </c>
      <c r="AF8" t="s">
        <v>85</v>
      </c>
      <c r="AG8">
        <v>4</v>
      </c>
      <c r="AH8"/>
    </row>
    <row r="9" spans="1:34" x14ac:dyDescent="0.25">
      <c r="A9" t="s">
        <v>616</v>
      </c>
      <c r="B9" t="s">
        <v>389</v>
      </c>
      <c r="C9" t="s">
        <v>510</v>
      </c>
      <c r="D9" t="s">
        <v>521</v>
      </c>
      <c r="E9" s="32">
        <v>81.788888888888891</v>
      </c>
      <c r="F9" s="32">
        <v>4.3139559842412716</v>
      </c>
      <c r="G9" s="32">
        <v>4.078899606031789</v>
      </c>
      <c r="H9" s="32">
        <v>0.42422904496671648</v>
      </c>
      <c r="I9" s="32">
        <v>0.35249966037223202</v>
      </c>
      <c r="J9" s="32">
        <v>352.83366666666666</v>
      </c>
      <c r="K9" s="32">
        <v>333.60866666666664</v>
      </c>
      <c r="L9" s="32">
        <v>34.697222222222223</v>
      </c>
      <c r="M9" s="32">
        <v>28.830555555555556</v>
      </c>
      <c r="N9" s="32">
        <v>0</v>
      </c>
      <c r="O9" s="32">
        <v>5.8666666666666663</v>
      </c>
      <c r="P9" s="32">
        <v>102.58333333333333</v>
      </c>
      <c r="Q9" s="32">
        <v>89.224999999999994</v>
      </c>
      <c r="R9" s="32">
        <v>13.358333333333333</v>
      </c>
      <c r="S9" s="32">
        <v>215.55311111111115</v>
      </c>
      <c r="T9" s="32">
        <v>196.32611111111115</v>
      </c>
      <c r="U9" s="32">
        <v>19.227</v>
      </c>
      <c r="V9" s="32">
        <v>0</v>
      </c>
      <c r="W9" s="32">
        <v>21.536111111111111</v>
      </c>
      <c r="X9" s="32">
        <v>0</v>
      </c>
      <c r="Y9" s="32">
        <v>0</v>
      </c>
      <c r="Z9" s="32">
        <v>0</v>
      </c>
      <c r="AA9" s="32">
        <v>15.241666666666667</v>
      </c>
      <c r="AB9" s="32">
        <v>0</v>
      </c>
      <c r="AC9" s="32">
        <v>6.2944444444444443</v>
      </c>
      <c r="AD9" s="32">
        <v>0</v>
      </c>
      <c r="AE9" s="32">
        <v>0</v>
      </c>
      <c r="AF9" t="s">
        <v>189</v>
      </c>
      <c r="AG9">
        <v>4</v>
      </c>
      <c r="AH9"/>
    </row>
    <row r="10" spans="1:34" x14ac:dyDescent="0.25">
      <c r="A10" t="s">
        <v>616</v>
      </c>
      <c r="B10" t="s">
        <v>395</v>
      </c>
      <c r="C10" t="s">
        <v>461</v>
      </c>
      <c r="D10" t="s">
        <v>574</v>
      </c>
      <c r="E10" s="32">
        <v>53.633333333333333</v>
      </c>
      <c r="F10" s="32">
        <v>5.2420716801325868</v>
      </c>
      <c r="G10" s="32">
        <v>4.7322270561425306</v>
      </c>
      <c r="H10" s="32">
        <v>0.70557696291692551</v>
      </c>
      <c r="I10" s="32">
        <v>0.1957323389268697</v>
      </c>
      <c r="J10" s="32">
        <v>281.14977777777773</v>
      </c>
      <c r="K10" s="32">
        <v>253.80511111111107</v>
      </c>
      <c r="L10" s="32">
        <v>37.842444444444439</v>
      </c>
      <c r="M10" s="32">
        <v>10.497777777777777</v>
      </c>
      <c r="N10" s="32">
        <v>22.147222222222222</v>
      </c>
      <c r="O10" s="32">
        <v>5.1974444444444456</v>
      </c>
      <c r="P10" s="32">
        <v>68.90833333333336</v>
      </c>
      <c r="Q10" s="32">
        <v>68.90833333333336</v>
      </c>
      <c r="R10" s="32">
        <v>0</v>
      </c>
      <c r="S10" s="32">
        <v>174.39899999999994</v>
      </c>
      <c r="T10" s="32">
        <v>174.39899999999994</v>
      </c>
      <c r="U10" s="32">
        <v>0</v>
      </c>
      <c r="V10" s="32">
        <v>0</v>
      </c>
      <c r="W10" s="32">
        <v>106.23588888888885</v>
      </c>
      <c r="X10" s="32">
        <v>2.3101111111111106</v>
      </c>
      <c r="Y10" s="32">
        <v>0</v>
      </c>
      <c r="Z10" s="32">
        <v>0</v>
      </c>
      <c r="AA10" s="32">
        <v>24.592444444444443</v>
      </c>
      <c r="AB10" s="32">
        <v>0</v>
      </c>
      <c r="AC10" s="32">
        <v>79.3333333333333</v>
      </c>
      <c r="AD10" s="32">
        <v>0</v>
      </c>
      <c r="AE10" s="32">
        <v>0</v>
      </c>
      <c r="AF10" t="s">
        <v>195</v>
      </c>
      <c r="AG10">
        <v>4</v>
      </c>
      <c r="AH10"/>
    </row>
    <row r="11" spans="1:34" x14ac:dyDescent="0.25">
      <c r="A11" t="s">
        <v>616</v>
      </c>
      <c r="B11" t="s">
        <v>247</v>
      </c>
      <c r="C11" t="s">
        <v>461</v>
      </c>
      <c r="D11" t="s">
        <v>574</v>
      </c>
      <c r="E11" s="32">
        <v>84.688888888888883</v>
      </c>
      <c r="F11" s="32">
        <v>4.3798688008396747</v>
      </c>
      <c r="G11" s="32">
        <v>4.2322028339018631</v>
      </c>
      <c r="H11" s="32">
        <v>0.71558514825505126</v>
      </c>
      <c r="I11" s="32">
        <v>0.56791918131723973</v>
      </c>
      <c r="J11" s="32">
        <v>370.92622222222218</v>
      </c>
      <c r="K11" s="32">
        <v>358.42055555555555</v>
      </c>
      <c r="L11" s="32">
        <v>60.602111111111114</v>
      </c>
      <c r="M11" s="32">
        <v>48.096444444444451</v>
      </c>
      <c r="N11" s="32">
        <v>6.2056666666666667</v>
      </c>
      <c r="O11" s="32">
        <v>6.3</v>
      </c>
      <c r="P11" s="32">
        <v>97.188222222222251</v>
      </c>
      <c r="Q11" s="32">
        <v>97.188222222222251</v>
      </c>
      <c r="R11" s="32">
        <v>0</v>
      </c>
      <c r="S11" s="32">
        <v>213.13588888888881</v>
      </c>
      <c r="T11" s="32">
        <v>213.13588888888881</v>
      </c>
      <c r="U11" s="32">
        <v>0</v>
      </c>
      <c r="V11" s="32">
        <v>0</v>
      </c>
      <c r="W11" s="32">
        <v>103.49166666666667</v>
      </c>
      <c r="X11" s="32">
        <v>0</v>
      </c>
      <c r="Y11" s="32">
        <v>0</v>
      </c>
      <c r="Z11" s="32">
        <v>0</v>
      </c>
      <c r="AA11" s="32">
        <v>35.501000000000012</v>
      </c>
      <c r="AB11" s="32">
        <v>0</v>
      </c>
      <c r="AC11" s="32">
        <v>67.990666666666655</v>
      </c>
      <c r="AD11" s="32">
        <v>0</v>
      </c>
      <c r="AE11" s="32">
        <v>0</v>
      </c>
      <c r="AF11" t="s">
        <v>46</v>
      </c>
      <c r="AG11">
        <v>4</v>
      </c>
      <c r="AH11"/>
    </row>
    <row r="12" spans="1:34" x14ac:dyDescent="0.25">
      <c r="A12" t="s">
        <v>616</v>
      </c>
      <c r="B12" t="s">
        <v>361</v>
      </c>
      <c r="C12" t="s">
        <v>401</v>
      </c>
      <c r="D12" t="s">
        <v>516</v>
      </c>
      <c r="E12" s="32">
        <v>73.322222222222223</v>
      </c>
      <c r="F12" s="32">
        <v>4.2777784512804971</v>
      </c>
      <c r="G12" s="32">
        <v>3.9870146991968483</v>
      </c>
      <c r="H12" s="32">
        <v>0.53946658584634022</v>
      </c>
      <c r="I12" s="32">
        <v>0.24870283376269134</v>
      </c>
      <c r="J12" s="32">
        <v>313.65622222222225</v>
      </c>
      <c r="K12" s="32">
        <v>292.3367777777778</v>
      </c>
      <c r="L12" s="32">
        <v>39.554888888888883</v>
      </c>
      <c r="M12" s="32">
        <v>18.235444444444447</v>
      </c>
      <c r="N12" s="32">
        <v>16.335777777777775</v>
      </c>
      <c r="O12" s="32">
        <v>4.9836666666666662</v>
      </c>
      <c r="P12" s="32">
        <v>81.986444444444416</v>
      </c>
      <c r="Q12" s="32">
        <v>81.986444444444416</v>
      </c>
      <c r="R12" s="32">
        <v>0</v>
      </c>
      <c r="S12" s="32">
        <v>192.11488888888894</v>
      </c>
      <c r="T12" s="32">
        <v>192.11488888888894</v>
      </c>
      <c r="U12" s="32">
        <v>0</v>
      </c>
      <c r="V12" s="32">
        <v>0</v>
      </c>
      <c r="W12" s="32">
        <v>117.10877777777779</v>
      </c>
      <c r="X12" s="32">
        <v>5.9965555555555561</v>
      </c>
      <c r="Y12" s="32">
        <v>0</v>
      </c>
      <c r="Z12" s="32">
        <v>0</v>
      </c>
      <c r="AA12" s="32">
        <v>41.167888888888903</v>
      </c>
      <c r="AB12" s="32">
        <v>0</v>
      </c>
      <c r="AC12" s="32">
        <v>69.944333333333333</v>
      </c>
      <c r="AD12" s="32">
        <v>0</v>
      </c>
      <c r="AE12" s="32">
        <v>0</v>
      </c>
      <c r="AF12" t="s">
        <v>161</v>
      </c>
      <c r="AG12">
        <v>4</v>
      </c>
      <c r="AH12"/>
    </row>
    <row r="13" spans="1:34" x14ac:dyDescent="0.25">
      <c r="A13" t="s">
        <v>616</v>
      </c>
      <c r="B13" t="s">
        <v>243</v>
      </c>
      <c r="C13" t="s">
        <v>460</v>
      </c>
      <c r="D13" t="s">
        <v>556</v>
      </c>
      <c r="E13" s="32">
        <v>52.644444444444446</v>
      </c>
      <c r="F13" s="32">
        <v>3.2211038412832425</v>
      </c>
      <c r="G13" s="32">
        <v>3.0575559307724784</v>
      </c>
      <c r="H13" s="32">
        <v>0.45418319966230475</v>
      </c>
      <c r="I13" s="32">
        <v>0.29063528915154063</v>
      </c>
      <c r="J13" s="32">
        <v>169.57322222222226</v>
      </c>
      <c r="K13" s="32">
        <v>160.96333333333337</v>
      </c>
      <c r="L13" s="32">
        <v>23.91022222222222</v>
      </c>
      <c r="M13" s="32">
        <v>15.300333333333327</v>
      </c>
      <c r="N13" s="32">
        <v>4.0728888888888886</v>
      </c>
      <c r="O13" s="32">
        <v>4.5370000000000017</v>
      </c>
      <c r="P13" s="32">
        <v>43.183555555555557</v>
      </c>
      <c r="Q13" s="32">
        <v>43.183555555555557</v>
      </c>
      <c r="R13" s="32">
        <v>0</v>
      </c>
      <c r="S13" s="32">
        <v>102.47944444444448</v>
      </c>
      <c r="T13" s="32">
        <v>102.47944444444448</v>
      </c>
      <c r="U13" s="32">
        <v>0</v>
      </c>
      <c r="V13" s="32">
        <v>0</v>
      </c>
      <c r="W13" s="32">
        <v>96.241888888888909</v>
      </c>
      <c r="X13" s="32">
        <v>4.8391111111111114</v>
      </c>
      <c r="Y13" s="32">
        <v>0</v>
      </c>
      <c r="Z13" s="32">
        <v>0</v>
      </c>
      <c r="AA13" s="32">
        <v>26.495444444444445</v>
      </c>
      <c r="AB13" s="32">
        <v>0</v>
      </c>
      <c r="AC13" s="32">
        <v>64.907333333333355</v>
      </c>
      <c r="AD13" s="32">
        <v>0</v>
      </c>
      <c r="AE13" s="32">
        <v>0</v>
      </c>
      <c r="AF13" t="s">
        <v>42</v>
      </c>
      <c r="AG13">
        <v>4</v>
      </c>
      <c r="AH13"/>
    </row>
    <row r="14" spans="1:34" x14ac:dyDescent="0.25">
      <c r="A14" t="s">
        <v>616</v>
      </c>
      <c r="B14" t="s">
        <v>244</v>
      </c>
      <c r="C14" t="s">
        <v>427</v>
      </c>
      <c r="D14" t="s">
        <v>543</v>
      </c>
      <c r="E14" s="32">
        <v>56.37777777777778</v>
      </c>
      <c r="F14" s="32">
        <v>4.3217205360662199</v>
      </c>
      <c r="G14" s="32">
        <v>4.0883070555774541</v>
      </c>
      <c r="H14" s="32">
        <v>0.40605636578636184</v>
      </c>
      <c r="I14" s="32">
        <v>0.31464130863224282</v>
      </c>
      <c r="J14" s="32">
        <v>243.64900000000003</v>
      </c>
      <c r="K14" s="32">
        <v>230.48966666666669</v>
      </c>
      <c r="L14" s="32">
        <v>22.892555555555557</v>
      </c>
      <c r="M14" s="32">
        <v>17.738777777777781</v>
      </c>
      <c r="N14" s="32">
        <v>0.1111111111111111</v>
      </c>
      <c r="O14" s="32">
        <v>5.0426666666666655</v>
      </c>
      <c r="P14" s="32">
        <v>63.809666666666658</v>
      </c>
      <c r="Q14" s="32">
        <v>55.804111111111098</v>
      </c>
      <c r="R14" s="32">
        <v>8.0055555555555564</v>
      </c>
      <c r="S14" s="32">
        <v>156.94677777777781</v>
      </c>
      <c r="T14" s="32">
        <v>156.94677777777781</v>
      </c>
      <c r="U14" s="32">
        <v>0</v>
      </c>
      <c r="V14" s="32">
        <v>0</v>
      </c>
      <c r="W14" s="32">
        <v>84.628666666666646</v>
      </c>
      <c r="X14" s="32">
        <v>11.762999999999996</v>
      </c>
      <c r="Y14" s="32">
        <v>0</v>
      </c>
      <c r="Z14" s="32">
        <v>0</v>
      </c>
      <c r="AA14" s="32">
        <v>12.120777777777777</v>
      </c>
      <c r="AB14" s="32">
        <v>0</v>
      </c>
      <c r="AC14" s="32">
        <v>60.74488888888888</v>
      </c>
      <c r="AD14" s="32">
        <v>0</v>
      </c>
      <c r="AE14" s="32">
        <v>0</v>
      </c>
      <c r="AF14" t="s">
        <v>43</v>
      </c>
      <c r="AG14">
        <v>4</v>
      </c>
      <c r="AH14"/>
    </row>
    <row r="15" spans="1:34" x14ac:dyDescent="0.25">
      <c r="A15" t="s">
        <v>616</v>
      </c>
      <c r="B15" t="s">
        <v>242</v>
      </c>
      <c r="C15" t="s">
        <v>459</v>
      </c>
      <c r="D15" t="s">
        <v>574</v>
      </c>
      <c r="E15" s="32">
        <v>50.866666666666667</v>
      </c>
      <c r="F15" s="32">
        <v>4.220498034076015</v>
      </c>
      <c r="G15" s="32">
        <v>4.0119790301441673</v>
      </c>
      <c r="H15" s="32">
        <v>0.64637833114897325</v>
      </c>
      <c r="I15" s="32">
        <v>0.43785932721712528</v>
      </c>
      <c r="J15" s="32">
        <v>214.68266666666665</v>
      </c>
      <c r="K15" s="32">
        <v>204.07599999999996</v>
      </c>
      <c r="L15" s="32">
        <v>32.879111111111108</v>
      </c>
      <c r="M15" s="32">
        <v>22.272444444444439</v>
      </c>
      <c r="N15" s="32">
        <v>5.3368888888888888</v>
      </c>
      <c r="O15" s="32">
        <v>5.2697777777777777</v>
      </c>
      <c r="P15" s="32">
        <v>52.47</v>
      </c>
      <c r="Q15" s="32">
        <v>52.47</v>
      </c>
      <c r="R15" s="32">
        <v>0</v>
      </c>
      <c r="S15" s="32">
        <v>129.33355555555553</v>
      </c>
      <c r="T15" s="32">
        <v>129.33355555555553</v>
      </c>
      <c r="U15" s="32">
        <v>0</v>
      </c>
      <c r="V15" s="32">
        <v>0</v>
      </c>
      <c r="W15" s="32">
        <v>25.202000000000005</v>
      </c>
      <c r="X15" s="32">
        <v>1.4363333333333332</v>
      </c>
      <c r="Y15" s="32">
        <v>0</v>
      </c>
      <c r="Z15" s="32">
        <v>0</v>
      </c>
      <c r="AA15" s="32">
        <v>6.4654444444444445</v>
      </c>
      <c r="AB15" s="32">
        <v>0</v>
      </c>
      <c r="AC15" s="32">
        <v>17.300222222222228</v>
      </c>
      <c r="AD15" s="32">
        <v>0</v>
      </c>
      <c r="AE15" s="32">
        <v>0</v>
      </c>
      <c r="AF15" t="s">
        <v>41</v>
      </c>
      <c r="AG15">
        <v>4</v>
      </c>
      <c r="AH15"/>
    </row>
    <row r="16" spans="1:34" x14ac:dyDescent="0.25">
      <c r="A16" t="s">
        <v>616</v>
      </c>
      <c r="B16" t="s">
        <v>374</v>
      </c>
      <c r="C16" t="s">
        <v>456</v>
      </c>
      <c r="D16" t="s">
        <v>572</v>
      </c>
      <c r="E16" s="32">
        <v>57.111111111111114</v>
      </c>
      <c r="F16" s="32">
        <v>4.0598365758754857</v>
      </c>
      <c r="G16" s="32">
        <v>3.8080661478599223</v>
      </c>
      <c r="H16" s="32">
        <v>0.88340661478599192</v>
      </c>
      <c r="I16" s="32">
        <v>0.63163618677042777</v>
      </c>
      <c r="J16" s="32">
        <v>231.86177777777777</v>
      </c>
      <c r="K16" s="32">
        <v>217.48288888888891</v>
      </c>
      <c r="L16" s="32">
        <v>50.452333333333321</v>
      </c>
      <c r="M16" s="32">
        <v>36.073444444444434</v>
      </c>
      <c r="N16" s="32">
        <v>9.5422222222222199</v>
      </c>
      <c r="O16" s="32">
        <v>4.8366666666666651</v>
      </c>
      <c r="P16" s="32">
        <v>47.388333333333328</v>
      </c>
      <c r="Q16" s="32">
        <v>47.388333333333328</v>
      </c>
      <c r="R16" s="32">
        <v>0</v>
      </c>
      <c r="S16" s="32">
        <v>134.02111111111114</v>
      </c>
      <c r="T16" s="32">
        <v>134.02111111111114</v>
      </c>
      <c r="U16" s="32">
        <v>0</v>
      </c>
      <c r="V16" s="32">
        <v>0</v>
      </c>
      <c r="W16" s="32">
        <v>0</v>
      </c>
      <c r="X16" s="32">
        <v>0</v>
      </c>
      <c r="Y16" s="32">
        <v>0</v>
      </c>
      <c r="Z16" s="32">
        <v>0</v>
      </c>
      <c r="AA16" s="32">
        <v>0</v>
      </c>
      <c r="AB16" s="32">
        <v>0</v>
      </c>
      <c r="AC16" s="32">
        <v>0</v>
      </c>
      <c r="AD16" s="32">
        <v>0</v>
      </c>
      <c r="AE16" s="32">
        <v>0</v>
      </c>
      <c r="AF16" t="s">
        <v>174</v>
      </c>
      <c r="AG16">
        <v>4</v>
      </c>
      <c r="AH16"/>
    </row>
    <row r="17" spans="1:34" x14ac:dyDescent="0.25">
      <c r="A17" t="s">
        <v>616</v>
      </c>
      <c r="B17" t="s">
        <v>332</v>
      </c>
      <c r="C17" t="s">
        <v>461</v>
      </c>
      <c r="D17" t="s">
        <v>574</v>
      </c>
      <c r="E17" s="32">
        <v>66.87777777777778</v>
      </c>
      <c r="F17" s="32">
        <v>4.2261987041036742</v>
      </c>
      <c r="G17" s="32">
        <v>3.8439973417511233</v>
      </c>
      <c r="H17" s="32">
        <v>0.69360358863598603</v>
      </c>
      <c r="I17" s="32">
        <v>0.3977188901810933</v>
      </c>
      <c r="J17" s="32">
        <v>282.63877777777793</v>
      </c>
      <c r="K17" s="32">
        <v>257.07800000000015</v>
      </c>
      <c r="L17" s="32">
        <v>46.38666666666667</v>
      </c>
      <c r="M17" s="32">
        <v>26.598555555555564</v>
      </c>
      <c r="N17" s="32">
        <v>13.909777777777778</v>
      </c>
      <c r="O17" s="32">
        <v>5.8783333333333339</v>
      </c>
      <c r="P17" s="32">
        <v>76.386222222222244</v>
      </c>
      <c r="Q17" s="32">
        <v>70.613555555555578</v>
      </c>
      <c r="R17" s="32">
        <v>5.7726666666666677</v>
      </c>
      <c r="S17" s="32">
        <v>159.865888888889</v>
      </c>
      <c r="T17" s="32">
        <v>159.865888888889</v>
      </c>
      <c r="U17" s="32">
        <v>0</v>
      </c>
      <c r="V17" s="32">
        <v>0</v>
      </c>
      <c r="W17" s="32">
        <v>102.29588888888892</v>
      </c>
      <c r="X17" s="32">
        <v>1.4063333333333332</v>
      </c>
      <c r="Y17" s="32">
        <v>0</v>
      </c>
      <c r="Z17" s="32">
        <v>0</v>
      </c>
      <c r="AA17" s="32">
        <v>14.257000000000003</v>
      </c>
      <c r="AB17" s="32">
        <v>0</v>
      </c>
      <c r="AC17" s="32">
        <v>86.632555555555584</v>
      </c>
      <c r="AD17" s="32">
        <v>0</v>
      </c>
      <c r="AE17" s="32">
        <v>0</v>
      </c>
      <c r="AF17" t="s">
        <v>132</v>
      </c>
      <c r="AG17">
        <v>4</v>
      </c>
      <c r="AH17"/>
    </row>
    <row r="18" spans="1:34" x14ac:dyDescent="0.25">
      <c r="A18" t="s">
        <v>616</v>
      </c>
      <c r="B18" t="s">
        <v>288</v>
      </c>
      <c r="C18" t="s">
        <v>441</v>
      </c>
      <c r="D18" t="s">
        <v>560</v>
      </c>
      <c r="E18" s="32">
        <v>45.366666666666667</v>
      </c>
      <c r="F18" s="32">
        <v>3.730315944158705</v>
      </c>
      <c r="G18" s="32">
        <v>3.3683198628459445</v>
      </c>
      <c r="H18" s="32">
        <v>0.44999510164095025</v>
      </c>
      <c r="I18" s="32">
        <v>0.33439382806759732</v>
      </c>
      <c r="J18" s="32">
        <v>169.23199999999991</v>
      </c>
      <c r="K18" s="32">
        <v>152.80944444444435</v>
      </c>
      <c r="L18" s="32">
        <v>20.414777777777775</v>
      </c>
      <c r="M18" s="32">
        <v>15.170333333333332</v>
      </c>
      <c r="N18" s="32">
        <v>0</v>
      </c>
      <c r="O18" s="32">
        <v>5.2444444444444445</v>
      </c>
      <c r="P18" s="32">
        <v>63.378444444444426</v>
      </c>
      <c r="Q18" s="32">
        <v>52.200333333333312</v>
      </c>
      <c r="R18" s="32">
        <v>11.178111111111113</v>
      </c>
      <c r="S18" s="32">
        <v>85.43877777777773</v>
      </c>
      <c r="T18" s="32">
        <v>85.43877777777773</v>
      </c>
      <c r="U18" s="32">
        <v>0</v>
      </c>
      <c r="V18" s="32">
        <v>0</v>
      </c>
      <c r="W18" s="32">
        <v>9.0626666666666669</v>
      </c>
      <c r="X18" s="32">
        <v>0</v>
      </c>
      <c r="Y18" s="32">
        <v>0</v>
      </c>
      <c r="Z18" s="32">
        <v>0</v>
      </c>
      <c r="AA18" s="32">
        <v>5.7667777777777776</v>
      </c>
      <c r="AB18" s="32">
        <v>0</v>
      </c>
      <c r="AC18" s="32">
        <v>3.2958888888888889</v>
      </c>
      <c r="AD18" s="32">
        <v>0</v>
      </c>
      <c r="AE18" s="32">
        <v>0</v>
      </c>
      <c r="AF18" t="s">
        <v>87</v>
      </c>
      <c r="AG18">
        <v>4</v>
      </c>
      <c r="AH18"/>
    </row>
    <row r="19" spans="1:34" x14ac:dyDescent="0.25">
      <c r="A19" t="s">
        <v>616</v>
      </c>
      <c r="B19" t="s">
        <v>386</v>
      </c>
      <c r="C19" t="s">
        <v>422</v>
      </c>
      <c r="D19" t="s">
        <v>568</v>
      </c>
      <c r="E19" s="32">
        <v>27.177777777777777</v>
      </c>
      <c r="F19" s="32">
        <v>3.7228004905968923</v>
      </c>
      <c r="G19" s="32">
        <v>3.2685895339329516</v>
      </c>
      <c r="H19" s="32">
        <v>0.77166802943581358</v>
      </c>
      <c r="I19" s="32">
        <v>0.31745707277187246</v>
      </c>
      <c r="J19" s="32">
        <v>101.17744444444443</v>
      </c>
      <c r="K19" s="32">
        <v>88.832999999999998</v>
      </c>
      <c r="L19" s="32">
        <v>20.972222222222221</v>
      </c>
      <c r="M19" s="32">
        <v>8.6277777777777782</v>
      </c>
      <c r="N19" s="32">
        <v>7.8111111111111109</v>
      </c>
      <c r="O19" s="32">
        <v>4.5333333333333332</v>
      </c>
      <c r="P19" s="32">
        <v>28.478333333333335</v>
      </c>
      <c r="Q19" s="32">
        <v>28.478333333333335</v>
      </c>
      <c r="R19" s="32">
        <v>0</v>
      </c>
      <c r="S19" s="32">
        <v>51.726888888888887</v>
      </c>
      <c r="T19" s="32">
        <v>51.726888888888887</v>
      </c>
      <c r="U19" s="32">
        <v>0</v>
      </c>
      <c r="V19" s="32">
        <v>0</v>
      </c>
      <c r="W19" s="32">
        <v>1.2583333333333333</v>
      </c>
      <c r="X19" s="32">
        <v>0</v>
      </c>
      <c r="Y19" s="32">
        <v>0</v>
      </c>
      <c r="Z19" s="32">
        <v>0</v>
      </c>
      <c r="AA19" s="32">
        <v>0</v>
      </c>
      <c r="AB19" s="32">
        <v>0</v>
      </c>
      <c r="AC19" s="32">
        <v>1.2583333333333333</v>
      </c>
      <c r="AD19" s="32">
        <v>0</v>
      </c>
      <c r="AE19" s="32">
        <v>0</v>
      </c>
      <c r="AF19" t="s">
        <v>186</v>
      </c>
      <c r="AG19">
        <v>4</v>
      </c>
      <c r="AH19"/>
    </row>
    <row r="20" spans="1:34" x14ac:dyDescent="0.25">
      <c r="A20" t="s">
        <v>616</v>
      </c>
      <c r="B20" t="s">
        <v>204</v>
      </c>
      <c r="C20" t="s">
        <v>416</v>
      </c>
      <c r="D20" t="s">
        <v>552</v>
      </c>
      <c r="E20" s="32">
        <v>110.74444444444444</v>
      </c>
      <c r="F20" s="32">
        <v>3.343608909401024</v>
      </c>
      <c r="G20" s="32">
        <v>3.0265877395404841</v>
      </c>
      <c r="H20" s="32">
        <v>0.47045249322765126</v>
      </c>
      <c r="I20" s="32">
        <v>0.27751580214708538</v>
      </c>
      <c r="J20" s="32">
        <v>370.28611111111115</v>
      </c>
      <c r="K20" s="32">
        <v>335.17777777777781</v>
      </c>
      <c r="L20" s="32">
        <v>52.1</v>
      </c>
      <c r="M20" s="32">
        <v>30.733333333333334</v>
      </c>
      <c r="N20" s="32">
        <v>15.95</v>
      </c>
      <c r="O20" s="32">
        <v>5.416666666666667</v>
      </c>
      <c r="P20" s="32">
        <v>100.95555555555555</v>
      </c>
      <c r="Q20" s="32">
        <v>87.213888888888889</v>
      </c>
      <c r="R20" s="32">
        <v>13.741666666666667</v>
      </c>
      <c r="S20" s="32">
        <v>217.23055555555555</v>
      </c>
      <c r="T20" s="32">
        <v>197.79444444444445</v>
      </c>
      <c r="U20" s="32">
        <v>19.43611111111111</v>
      </c>
      <c r="V20" s="32">
        <v>0</v>
      </c>
      <c r="W20" s="32">
        <v>51.141666666666666</v>
      </c>
      <c r="X20" s="32">
        <v>0</v>
      </c>
      <c r="Y20" s="32">
        <v>0</v>
      </c>
      <c r="Z20" s="32">
        <v>0</v>
      </c>
      <c r="AA20" s="32">
        <v>44.036111111111111</v>
      </c>
      <c r="AB20" s="32">
        <v>0.58333333333333337</v>
      </c>
      <c r="AC20" s="32">
        <v>6.5222222222222221</v>
      </c>
      <c r="AD20" s="32">
        <v>0</v>
      </c>
      <c r="AE20" s="32">
        <v>0</v>
      </c>
      <c r="AF20" t="s">
        <v>3</v>
      </c>
      <c r="AG20">
        <v>4</v>
      </c>
      <c r="AH20"/>
    </row>
    <row r="21" spans="1:34" x14ac:dyDescent="0.25">
      <c r="A21" t="s">
        <v>616</v>
      </c>
      <c r="B21" t="s">
        <v>303</v>
      </c>
      <c r="C21" t="s">
        <v>417</v>
      </c>
      <c r="D21" t="s">
        <v>564</v>
      </c>
      <c r="E21" s="32">
        <v>77.688888888888883</v>
      </c>
      <c r="F21" s="32">
        <v>3.6913114988558351</v>
      </c>
      <c r="G21" s="32">
        <v>3.6168692791762016</v>
      </c>
      <c r="H21" s="32">
        <v>0.25193077803203667</v>
      </c>
      <c r="I21" s="32">
        <v>0.17748855835240282</v>
      </c>
      <c r="J21" s="32">
        <v>286.77388888888885</v>
      </c>
      <c r="K21" s="32">
        <v>280.99055555555555</v>
      </c>
      <c r="L21" s="32">
        <v>19.572222222222226</v>
      </c>
      <c r="M21" s="32">
        <v>13.788888888888893</v>
      </c>
      <c r="N21" s="32">
        <v>1.788888888888889</v>
      </c>
      <c r="O21" s="32">
        <v>3.9944444444444445</v>
      </c>
      <c r="P21" s="32">
        <v>98.723333333333343</v>
      </c>
      <c r="Q21" s="32">
        <v>98.723333333333343</v>
      </c>
      <c r="R21" s="32">
        <v>0</v>
      </c>
      <c r="S21" s="32">
        <v>168.4783333333333</v>
      </c>
      <c r="T21" s="32">
        <v>165.80277777777775</v>
      </c>
      <c r="U21" s="32">
        <v>2.6755555555555546</v>
      </c>
      <c r="V21" s="32">
        <v>0</v>
      </c>
      <c r="W21" s="32">
        <v>40.952777777777776</v>
      </c>
      <c r="X21" s="32">
        <v>1.5477777777777779</v>
      </c>
      <c r="Y21" s="32">
        <v>1.788888888888889</v>
      </c>
      <c r="Z21" s="32">
        <v>0</v>
      </c>
      <c r="AA21" s="32">
        <v>0</v>
      </c>
      <c r="AB21" s="32">
        <v>0</v>
      </c>
      <c r="AC21" s="32">
        <v>37.61611111111111</v>
      </c>
      <c r="AD21" s="32">
        <v>0</v>
      </c>
      <c r="AE21" s="32">
        <v>0</v>
      </c>
      <c r="AF21" t="s">
        <v>102</v>
      </c>
      <c r="AG21">
        <v>4</v>
      </c>
      <c r="AH21"/>
    </row>
    <row r="22" spans="1:34" x14ac:dyDescent="0.25">
      <c r="A22" t="s">
        <v>616</v>
      </c>
      <c r="B22" t="s">
        <v>215</v>
      </c>
      <c r="C22" t="s">
        <v>417</v>
      </c>
      <c r="D22" t="s">
        <v>564</v>
      </c>
      <c r="E22" s="32">
        <v>201.9111111111111</v>
      </c>
      <c r="F22" s="32">
        <v>3.6421274488223649</v>
      </c>
      <c r="G22" s="32">
        <v>3.5207517059211977</v>
      </c>
      <c r="H22" s="32">
        <v>0.13778890600924501</v>
      </c>
      <c r="I22" s="32">
        <v>9.0084195465551409E-2</v>
      </c>
      <c r="J22" s="32">
        <v>735.38600000000008</v>
      </c>
      <c r="K22" s="32">
        <v>710.87888888888892</v>
      </c>
      <c r="L22" s="32">
        <v>27.821111111111112</v>
      </c>
      <c r="M22" s="32">
        <v>18.189</v>
      </c>
      <c r="N22" s="32">
        <v>3.4098888888888887</v>
      </c>
      <c r="O22" s="32">
        <v>6.2222222222222223</v>
      </c>
      <c r="P22" s="32">
        <v>229.19577777777772</v>
      </c>
      <c r="Q22" s="32">
        <v>214.32077777777772</v>
      </c>
      <c r="R22" s="32">
        <v>14.875</v>
      </c>
      <c r="S22" s="32">
        <v>478.36911111111129</v>
      </c>
      <c r="T22" s="32">
        <v>377.03588888888908</v>
      </c>
      <c r="U22" s="32">
        <v>101.3332222222222</v>
      </c>
      <c r="V22" s="32">
        <v>0</v>
      </c>
      <c r="W22" s="32">
        <v>195.88755555555556</v>
      </c>
      <c r="X22" s="32">
        <v>0</v>
      </c>
      <c r="Y22" s="32">
        <v>0</v>
      </c>
      <c r="Z22" s="32">
        <v>0</v>
      </c>
      <c r="AA22" s="32">
        <v>10.298666666666668</v>
      </c>
      <c r="AB22" s="32">
        <v>0</v>
      </c>
      <c r="AC22" s="32">
        <v>185.5888888888889</v>
      </c>
      <c r="AD22" s="32">
        <v>0</v>
      </c>
      <c r="AE22" s="32">
        <v>0</v>
      </c>
      <c r="AF22" t="s">
        <v>14</v>
      </c>
      <c r="AG22">
        <v>4</v>
      </c>
      <c r="AH22"/>
    </row>
    <row r="23" spans="1:34" x14ac:dyDescent="0.25">
      <c r="A23" t="s">
        <v>616</v>
      </c>
      <c r="B23" t="s">
        <v>337</v>
      </c>
      <c r="C23" t="s">
        <v>400</v>
      </c>
      <c r="D23" t="s">
        <v>564</v>
      </c>
      <c r="E23" s="32">
        <v>49.855555555555554</v>
      </c>
      <c r="F23" s="32">
        <v>3.5524849565411194</v>
      </c>
      <c r="G23" s="32">
        <v>3.281582349008247</v>
      </c>
      <c r="H23" s="32">
        <v>0.47167595275239571</v>
      </c>
      <c r="I23" s="32">
        <v>0.32843993759750384</v>
      </c>
      <c r="J23" s="32">
        <v>177.11111111111114</v>
      </c>
      <c r="K23" s="32">
        <v>163.60511111111114</v>
      </c>
      <c r="L23" s="32">
        <v>23.515666666666661</v>
      </c>
      <c r="M23" s="32">
        <v>16.374555555555553</v>
      </c>
      <c r="N23" s="32">
        <v>4.2613333333333321</v>
      </c>
      <c r="O23" s="32">
        <v>2.8797777777777771</v>
      </c>
      <c r="P23" s="32">
        <v>49.012111111111111</v>
      </c>
      <c r="Q23" s="32">
        <v>42.647222222222226</v>
      </c>
      <c r="R23" s="32">
        <v>6.3648888888888884</v>
      </c>
      <c r="S23" s="32">
        <v>104.58333333333336</v>
      </c>
      <c r="T23" s="32">
        <v>104.58333333333336</v>
      </c>
      <c r="U23" s="32">
        <v>0</v>
      </c>
      <c r="V23" s="32">
        <v>0</v>
      </c>
      <c r="W23" s="32">
        <v>0</v>
      </c>
      <c r="X23" s="32">
        <v>0</v>
      </c>
      <c r="Y23" s="32">
        <v>0</v>
      </c>
      <c r="Z23" s="32">
        <v>0</v>
      </c>
      <c r="AA23" s="32">
        <v>0</v>
      </c>
      <c r="AB23" s="32">
        <v>0</v>
      </c>
      <c r="AC23" s="32">
        <v>0</v>
      </c>
      <c r="AD23" s="32">
        <v>0</v>
      </c>
      <c r="AE23" s="32">
        <v>0</v>
      </c>
      <c r="AF23" t="s">
        <v>137</v>
      </c>
      <c r="AG23">
        <v>4</v>
      </c>
      <c r="AH23"/>
    </row>
    <row r="24" spans="1:34" x14ac:dyDescent="0.25">
      <c r="A24" t="s">
        <v>616</v>
      </c>
      <c r="B24" t="s">
        <v>357</v>
      </c>
      <c r="C24" t="s">
        <v>495</v>
      </c>
      <c r="D24" t="s">
        <v>521</v>
      </c>
      <c r="E24" s="32">
        <v>28.644444444444446</v>
      </c>
      <c r="F24" s="32">
        <v>3.8106089992242054</v>
      </c>
      <c r="G24" s="32">
        <v>3.3850892164468585</v>
      </c>
      <c r="H24" s="32">
        <v>0.56357641582622175</v>
      </c>
      <c r="I24" s="32">
        <v>0.43718774243599673</v>
      </c>
      <c r="J24" s="32">
        <v>109.1527777777778</v>
      </c>
      <c r="K24" s="32">
        <v>96.964000000000013</v>
      </c>
      <c r="L24" s="32">
        <v>16.143333333333331</v>
      </c>
      <c r="M24" s="32">
        <v>12.522999999999996</v>
      </c>
      <c r="N24" s="32">
        <v>0</v>
      </c>
      <c r="O24" s="32">
        <v>3.620333333333333</v>
      </c>
      <c r="P24" s="32">
        <v>34.81744444444444</v>
      </c>
      <c r="Q24" s="32">
        <v>26.248999999999999</v>
      </c>
      <c r="R24" s="32">
        <v>8.5684444444444434</v>
      </c>
      <c r="S24" s="32">
        <v>58.192000000000014</v>
      </c>
      <c r="T24" s="32">
        <v>57.937888888888907</v>
      </c>
      <c r="U24" s="32">
        <v>0.25411111111111112</v>
      </c>
      <c r="V24" s="32">
        <v>0</v>
      </c>
      <c r="W24" s="32">
        <v>0</v>
      </c>
      <c r="X24" s="32">
        <v>0</v>
      </c>
      <c r="Y24" s="32">
        <v>0</v>
      </c>
      <c r="Z24" s="32">
        <v>0</v>
      </c>
      <c r="AA24" s="32">
        <v>0</v>
      </c>
      <c r="AB24" s="32">
        <v>0</v>
      </c>
      <c r="AC24" s="32">
        <v>0</v>
      </c>
      <c r="AD24" s="32">
        <v>0</v>
      </c>
      <c r="AE24" s="32">
        <v>0</v>
      </c>
      <c r="AF24" t="s">
        <v>157</v>
      </c>
      <c r="AG24">
        <v>4</v>
      </c>
      <c r="AH24"/>
    </row>
    <row r="25" spans="1:34" x14ac:dyDescent="0.25">
      <c r="A25" t="s">
        <v>616</v>
      </c>
      <c r="B25" t="s">
        <v>317</v>
      </c>
      <c r="C25" t="s">
        <v>442</v>
      </c>
      <c r="D25" t="s">
        <v>530</v>
      </c>
      <c r="E25" s="32">
        <v>19.3</v>
      </c>
      <c r="F25" s="32">
        <v>5.1755382843983888</v>
      </c>
      <c r="G25" s="32">
        <v>4.8295106505469203</v>
      </c>
      <c r="H25" s="32">
        <v>0.90745538284398419</v>
      </c>
      <c r="I25" s="32">
        <v>0.56142774899251624</v>
      </c>
      <c r="J25" s="32">
        <v>99.887888888888909</v>
      </c>
      <c r="K25" s="32">
        <v>93.209555555555568</v>
      </c>
      <c r="L25" s="32">
        <v>17.513888888888896</v>
      </c>
      <c r="M25" s="32">
        <v>10.835555555555564</v>
      </c>
      <c r="N25" s="32">
        <v>0.94166666666666665</v>
      </c>
      <c r="O25" s="32">
        <v>5.7366666666666664</v>
      </c>
      <c r="P25" s="32">
        <v>38.088444444444448</v>
      </c>
      <c r="Q25" s="32">
        <v>38.088444444444448</v>
      </c>
      <c r="R25" s="32">
        <v>0</v>
      </c>
      <c r="S25" s="32">
        <v>44.285555555555561</v>
      </c>
      <c r="T25" s="32">
        <v>44.285555555555561</v>
      </c>
      <c r="U25" s="32">
        <v>0</v>
      </c>
      <c r="V25" s="32">
        <v>0</v>
      </c>
      <c r="W25" s="32">
        <v>5.6767777777777768</v>
      </c>
      <c r="X25" s="32">
        <v>0</v>
      </c>
      <c r="Y25" s="32">
        <v>0.94166666666666665</v>
      </c>
      <c r="Z25" s="32">
        <v>0</v>
      </c>
      <c r="AA25" s="32">
        <v>3.8962222222222218</v>
      </c>
      <c r="AB25" s="32">
        <v>0</v>
      </c>
      <c r="AC25" s="32">
        <v>0.83888888888888891</v>
      </c>
      <c r="AD25" s="32">
        <v>0</v>
      </c>
      <c r="AE25" s="32">
        <v>0</v>
      </c>
      <c r="AF25" t="s">
        <v>116</v>
      </c>
      <c r="AG25">
        <v>4</v>
      </c>
      <c r="AH25"/>
    </row>
    <row r="26" spans="1:34" x14ac:dyDescent="0.25">
      <c r="A26" t="s">
        <v>616</v>
      </c>
      <c r="B26" t="s">
        <v>208</v>
      </c>
      <c r="C26" t="s">
        <v>440</v>
      </c>
      <c r="D26" t="s">
        <v>532</v>
      </c>
      <c r="E26" s="32">
        <v>86.833333333333329</v>
      </c>
      <c r="F26" s="32">
        <v>3.6387779910428661</v>
      </c>
      <c r="G26" s="32">
        <v>3.560850927703135</v>
      </c>
      <c r="H26" s="32">
        <v>0.46381957773512467</v>
      </c>
      <c r="I26" s="32">
        <v>0.3858925143953934</v>
      </c>
      <c r="J26" s="32">
        <v>315.96722222222218</v>
      </c>
      <c r="K26" s="32">
        <v>309.20055555555552</v>
      </c>
      <c r="L26" s="32">
        <v>40.274999999999991</v>
      </c>
      <c r="M26" s="32">
        <v>33.508333333333326</v>
      </c>
      <c r="N26" s="32">
        <v>0.65</v>
      </c>
      <c r="O26" s="32">
        <v>6.1166666666666663</v>
      </c>
      <c r="P26" s="32">
        <v>73.337777777777788</v>
      </c>
      <c r="Q26" s="32">
        <v>73.337777777777788</v>
      </c>
      <c r="R26" s="32">
        <v>0</v>
      </c>
      <c r="S26" s="32">
        <v>202.35444444444443</v>
      </c>
      <c r="T26" s="32">
        <v>202.35444444444443</v>
      </c>
      <c r="U26" s="32">
        <v>0</v>
      </c>
      <c r="V26" s="32">
        <v>0</v>
      </c>
      <c r="W26" s="32">
        <v>2.0305555555555554</v>
      </c>
      <c r="X26" s="32">
        <v>0.95277777777777772</v>
      </c>
      <c r="Y26" s="32">
        <v>0.65</v>
      </c>
      <c r="Z26" s="32">
        <v>0.42777777777777776</v>
      </c>
      <c r="AA26" s="32">
        <v>0</v>
      </c>
      <c r="AB26" s="32">
        <v>0</v>
      </c>
      <c r="AC26" s="32">
        <v>0</v>
      </c>
      <c r="AD26" s="32">
        <v>0</v>
      </c>
      <c r="AE26" s="32">
        <v>0</v>
      </c>
      <c r="AF26" t="s">
        <v>7</v>
      </c>
      <c r="AG26">
        <v>4</v>
      </c>
      <c r="AH26"/>
    </row>
    <row r="27" spans="1:34" x14ac:dyDescent="0.25">
      <c r="A27" t="s">
        <v>616</v>
      </c>
      <c r="B27" t="s">
        <v>206</v>
      </c>
      <c r="C27" t="s">
        <v>435</v>
      </c>
      <c r="D27" t="s">
        <v>550</v>
      </c>
      <c r="E27" s="32">
        <v>77.277777777777771</v>
      </c>
      <c r="F27" s="32">
        <v>3.6344069015097049</v>
      </c>
      <c r="G27" s="32">
        <v>3.5448454349388925</v>
      </c>
      <c r="H27" s="32">
        <v>0.41108554996405461</v>
      </c>
      <c r="I27" s="32">
        <v>0.32747663551401868</v>
      </c>
      <c r="J27" s="32">
        <v>280.85888888888883</v>
      </c>
      <c r="K27" s="32">
        <v>273.93777777777774</v>
      </c>
      <c r="L27" s="32">
        <v>31.767777777777773</v>
      </c>
      <c r="M27" s="32">
        <v>25.306666666666665</v>
      </c>
      <c r="N27" s="32">
        <v>0.95</v>
      </c>
      <c r="O27" s="32">
        <v>5.5111111111111111</v>
      </c>
      <c r="P27" s="32">
        <v>89.574444444444424</v>
      </c>
      <c r="Q27" s="32">
        <v>89.11444444444443</v>
      </c>
      <c r="R27" s="32">
        <v>0.45999999999999996</v>
      </c>
      <c r="S27" s="32">
        <v>159.51666666666665</v>
      </c>
      <c r="T27" s="32">
        <v>159.51666666666665</v>
      </c>
      <c r="U27" s="32">
        <v>0</v>
      </c>
      <c r="V27" s="32">
        <v>0</v>
      </c>
      <c r="W27" s="32">
        <v>28.198888888888892</v>
      </c>
      <c r="X27" s="32">
        <v>0</v>
      </c>
      <c r="Y27" s="32">
        <v>0.95</v>
      </c>
      <c r="Z27" s="32">
        <v>0</v>
      </c>
      <c r="AA27" s="32">
        <v>2.0522222222222224</v>
      </c>
      <c r="AB27" s="32">
        <v>0.45999999999999996</v>
      </c>
      <c r="AC27" s="32">
        <v>24.736666666666668</v>
      </c>
      <c r="AD27" s="32">
        <v>0</v>
      </c>
      <c r="AE27" s="32">
        <v>0</v>
      </c>
      <c r="AF27" t="s">
        <v>5</v>
      </c>
      <c r="AG27">
        <v>4</v>
      </c>
      <c r="AH27"/>
    </row>
    <row r="28" spans="1:34" x14ac:dyDescent="0.25">
      <c r="A28" t="s">
        <v>616</v>
      </c>
      <c r="B28" t="s">
        <v>335</v>
      </c>
      <c r="C28" t="s">
        <v>467</v>
      </c>
      <c r="D28" t="s">
        <v>577</v>
      </c>
      <c r="E28" s="32">
        <v>53.177777777777777</v>
      </c>
      <c r="F28" s="32">
        <v>3.6878583368157125</v>
      </c>
      <c r="G28" s="32">
        <v>3.457778938570832</v>
      </c>
      <c r="H28" s="32">
        <v>0.60103426661094861</v>
      </c>
      <c r="I28" s="32">
        <v>0.47374425407438364</v>
      </c>
      <c r="J28" s="32">
        <v>196.11211111111112</v>
      </c>
      <c r="K28" s="32">
        <v>183.87700000000001</v>
      </c>
      <c r="L28" s="32">
        <v>31.961666666666666</v>
      </c>
      <c r="M28" s="32">
        <v>25.192666666666668</v>
      </c>
      <c r="N28" s="32">
        <v>5.4788888888888883</v>
      </c>
      <c r="O28" s="32">
        <v>1.290111111111111</v>
      </c>
      <c r="P28" s="32">
        <v>42.469999999999985</v>
      </c>
      <c r="Q28" s="32">
        <v>37.003888888888874</v>
      </c>
      <c r="R28" s="32">
        <v>5.466111111111112</v>
      </c>
      <c r="S28" s="32">
        <v>121.68044444444446</v>
      </c>
      <c r="T28" s="32">
        <v>121.68044444444446</v>
      </c>
      <c r="U28" s="32">
        <v>0</v>
      </c>
      <c r="V28" s="32">
        <v>0</v>
      </c>
      <c r="W28" s="32">
        <v>0</v>
      </c>
      <c r="X28" s="32">
        <v>0</v>
      </c>
      <c r="Y28" s="32">
        <v>0</v>
      </c>
      <c r="Z28" s="32">
        <v>0</v>
      </c>
      <c r="AA28" s="32">
        <v>0</v>
      </c>
      <c r="AB28" s="32">
        <v>0</v>
      </c>
      <c r="AC28" s="32">
        <v>0</v>
      </c>
      <c r="AD28" s="32">
        <v>0</v>
      </c>
      <c r="AE28" s="32">
        <v>0</v>
      </c>
      <c r="AF28" t="s">
        <v>135</v>
      </c>
      <c r="AG28">
        <v>4</v>
      </c>
      <c r="AH28"/>
    </row>
    <row r="29" spans="1:34" x14ac:dyDescent="0.25">
      <c r="A29" t="s">
        <v>616</v>
      </c>
      <c r="B29" t="s">
        <v>381</v>
      </c>
      <c r="C29" t="s">
        <v>447</v>
      </c>
      <c r="D29" t="s">
        <v>565</v>
      </c>
      <c r="E29" s="32">
        <v>36.9</v>
      </c>
      <c r="F29" s="32">
        <v>4.1244354110207766</v>
      </c>
      <c r="G29" s="32">
        <v>3.5708370972598615</v>
      </c>
      <c r="H29" s="32">
        <v>0.70430593194820845</v>
      </c>
      <c r="I29" s="32">
        <v>0.28824149352604639</v>
      </c>
      <c r="J29" s="32">
        <v>152.19166666666666</v>
      </c>
      <c r="K29" s="32">
        <v>131.76388888888889</v>
      </c>
      <c r="L29" s="32">
        <v>25.988888888888891</v>
      </c>
      <c r="M29" s="32">
        <v>10.636111111111111</v>
      </c>
      <c r="N29" s="32">
        <v>9.6638888888888896</v>
      </c>
      <c r="O29" s="32">
        <v>5.6888888888888891</v>
      </c>
      <c r="P29" s="32">
        <v>49.883333333333333</v>
      </c>
      <c r="Q29" s="32">
        <v>44.80833333333333</v>
      </c>
      <c r="R29" s="32">
        <v>5.0750000000000002</v>
      </c>
      <c r="S29" s="32">
        <v>76.319444444444443</v>
      </c>
      <c r="T29" s="32">
        <v>76.319444444444443</v>
      </c>
      <c r="U29" s="32">
        <v>0</v>
      </c>
      <c r="V29" s="32">
        <v>0</v>
      </c>
      <c r="W29" s="32">
        <v>0</v>
      </c>
      <c r="X29" s="32">
        <v>0</v>
      </c>
      <c r="Y29" s="32">
        <v>0</v>
      </c>
      <c r="Z29" s="32">
        <v>0</v>
      </c>
      <c r="AA29" s="32">
        <v>0</v>
      </c>
      <c r="AB29" s="32">
        <v>0</v>
      </c>
      <c r="AC29" s="32">
        <v>0</v>
      </c>
      <c r="AD29" s="32">
        <v>0</v>
      </c>
      <c r="AE29" s="32">
        <v>0</v>
      </c>
      <c r="AF29" t="s">
        <v>181</v>
      </c>
      <c r="AG29">
        <v>4</v>
      </c>
      <c r="AH29"/>
    </row>
    <row r="30" spans="1:34" x14ac:dyDescent="0.25">
      <c r="A30" t="s">
        <v>616</v>
      </c>
      <c r="B30" t="s">
        <v>343</v>
      </c>
      <c r="C30" t="s">
        <v>446</v>
      </c>
      <c r="D30" t="s">
        <v>529</v>
      </c>
      <c r="E30" s="32">
        <v>106.65555555555555</v>
      </c>
      <c r="F30" s="32">
        <v>5.3211115741223036</v>
      </c>
      <c r="G30" s="32">
        <v>4.988627982081467</v>
      </c>
      <c r="H30" s="32">
        <v>0.66352432545056772</v>
      </c>
      <c r="I30" s="32">
        <v>0.43241275132826335</v>
      </c>
      <c r="J30" s="32">
        <v>567.52611111111105</v>
      </c>
      <c r="K30" s="32">
        <v>532.06488888888885</v>
      </c>
      <c r="L30" s="32">
        <v>70.768555555555551</v>
      </c>
      <c r="M30" s="32">
        <v>46.11922222222222</v>
      </c>
      <c r="N30" s="32">
        <v>19.027111111111108</v>
      </c>
      <c r="O30" s="32">
        <v>5.6222222222222218</v>
      </c>
      <c r="P30" s="32">
        <v>136.0671111111111</v>
      </c>
      <c r="Q30" s="32">
        <v>125.25522222222223</v>
      </c>
      <c r="R30" s="32">
        <v>10.811888888888888</v>
      </c>
      <c r="S30" s="32">
        <v>360.69044444444444</v>
      </c>
      <c r="T30" s="32">
        <v>360.69044444444444</v>
      </c>
      <c r="U30" s="32">
        <v>0</v>
      </c>
      <c r="V30" s="32">
        <v>0</v>
      </c>
      <c r="W30" s="32">
        <v>7.45</v>
      </c>
      <c r="X30" s="32">
        <v>0</v>
      </c>
      <c r="Y30" s="32">
        <v>0</v>
      </c>
      <c r="Z30" s="32">
        <v>0</v>
      </c>
      <c r="AA30" s="32">
        <v>0.44444444444444442</v>
      </c>
      <c r="AB30" s="32">
        <v>0</v>
      </c>
      <c r="AC30" s="32">
        <v>7.0055555555555555</v>
      </c>
      <c r="AD30" s="32">
        <v>0</v>
      </c>
      <c r="AE30" s="32">
        <v>0</v>
      </c>
      <c r="AF30" t="s">
        <v>143</v>
      </c>
      <c r="AG30">
        <v>4</v>
      </c>
      <c r="AH30"/>
    </row>
    <row r="31" spans="1:34" x14ac:dyDescent="0.25">
      <c r="A31" t="s">
        <v>616</v>
      </c>
      <c r="B31" t="s">
        <v>228</v>
      </c>
      <c r="C31" t="s">
        <v>405</v>
      </c>
      <c r="D31" t="s">
        <v>562</v>
      </c>
      <c r="E31" s="32">
        <v>88.5</v>
      </c>
      <c r="F31" s="32">
        <v>2.8880401757689884</v>
      </c>
      <c r="G31" s="32">
        <v>2.7875379786566219</v>
      </c>
      <c r="H31" s="32">
        <v>0.15396861268047707</v>
      </c>
      <c r="I31" s="32">
        <v>9.1696170747018191E-2</v>
      </c>
      <c r="J31" s="32">
        <v>255.59155555555549</v>
      </c>
      <c r="K31" s="32">
        <v>246.69711111111104</v>
      </c>
      <c r="L31" s="32">
        <v>13.626222222222221</v>
      </c>
      <c r="M31" s="32">
        <v>8.1151111111111103</v>
      </c>
      <c r="N31" s="32">
        <v>0</v>
      </c>
      <c r="O31" s="32">
        <v>5.5111111111111111</v>
      </c>
      <c r="P31" s="32">
        <v>84.454555555555558</v>
      </c>
      <c r="Q31" s="32">
        <v>81.071222222222218</v>
      </c>
      <c r="R31" s="32">
        <v>3.3833333333333337</v>
      </c>
      <c r="S31" s="32">
        <v>157.51077777777772</v>
      </c>
      <c r="T31" s="32">
        <v>157.51077777777772</v>
      </c>
      <c r="U31" s="32">
        <v>0</v>
      </c>
      <c r="V31" s="32">
        <v>0</v>
      </c>
      <c r="W31" s="32">
        <v>108.05722222222221</v>
      </c>
      <c r="X31" s="32">
        <v>0</v>
      </c>
      <c r="Y31" s="32">
        <v>0</v>
      </c>
      <c r="Z31" s="32">
        <v>0</v>
      </c>
      <c r="AA31" s="32">
        <v>32.309777777777768</v>
      </c>
      <c r="AB31" s="32">
        <v>0</v>
      </c>
      <c r="AC31" s="32">
        <v>75.74744444444444</v>
      </c>
      <c r="AD31" s="32">
        <v>0</v>
      </c>
      <c r="AE31" s="32">
        <v>0</v>
      </c>
      <c r="AF31" t="s">
        <v>27</v>
      </c>
      <c r="AG31">
        <v>4</v>
      </c>
      <c r="AH31"/>
    </row>
    <row r="32" spans="1:34" x14ac:dyDescent="0.25">
      <c r="A32" t="s">
        <v>616</v>
      </c>
      <c r="B32" t="s">
        <v>377</v>
      </c>
      <c r="C32" t="s">
        <v>504</v>
      </c>
      <c r="D32" t="s">
        <v>527</v>
      </c>
      <c r="E32" s="32">
        <v>50.577777777777776</v>
      </c>
      <c r="F32" s="32">
        <v>2.9692442882249566</v>
      </c>
      <c r="G32" s="32">
        <v>2.408996045694201</v>
      </c>
      <c r="H32" s="32">
        <v>0.42940465729349742</v>
      </c>
      <c r="I32" s="32">
        <v>9.2882249560632707E-2</v>
      </c>
      <c r="J32" s="32">
        <v>150.17777777777781</v>
      </c>
      <c r="K32" s="32">
        <v>121.8416666666667</v>
      </c>
      <c r="L32" s="32">
        <v>21.718333333333334</v>
      </c>
      <c r="M32" s="32">
        <v>4.6977777777777785</v>
      </c>
      <c r="N32" s="32">
        <v>5.7316666666666674</v>
      </c>
      <c r="O32" s="32">
        <v>11.28888888888889</v>
      </c>
      <c r="P32" s="32">
        <v>45.282222222222224</v>
      </c>
      <c r="Q32" s="32">
        <v>33.966666666666669</v>
      </c>
      <c r="R32" s="32">
        <v>11.315555555555553</v>
      </c>
      <c r="S32" s="32">
        <v>83.177222222222241</v>
      </c>
      <c r="T32" s="32">
        <v>83.177222222222241</v>
      </c>
      <c r="U32" s="32">
        <v>0</v>
      </c>
      <c r="V32" s="32">
        <v>0</v>
      </c>
      <c r="W32" s="32">
        <v>0</v>
      </c>
      <c r="X32" s="32">
        <v>0</v>
      </c>
      <c r="Y32" s="32">
        <v>0</v>
      </c>
      <c r="Z32" s="32">
        <v>0</v>
      </c>
      <c r="AA32" s="32">
        <v>0</v>
      </c>
      <c r="AB32" s="32">
        <v>0</v>
      </c>
      <c r="AC32" s="32">
        <v>0</v>
      </c>
      <c r="AD32" s="32">
        <v>0</v>
      </c>
      <c r="AE32" s="32">
        <v>0</v>
      </c>
      <c r="AF32" t="s">
        <v>177</v>
      </c>
      <c r="AG32">
        <v>4</v>
      </c>
      <c r="AH32"/>
    </row>
    <row r="33" spans="1:34" x14ac:dyDescent="0.25">
      <c r="A33" t="s">
        <v>616</v>
      </c>
      <c r="B33" t="s">
        <v>370</v>
      </c>
      <c r="C33" t="s">
        <v>501</v>
      </c>
      <c r="D33" t="s">
        <v>570</v>
      </c>
      <c r="E33" s="32">
        <v>93.277777777777771</v>
      </c>
      <c r="F33" s="32">
        <v>3.3379594997022042</v>
      </c>
      <c r="G33" s="32">
        <v>2.9158630136986301</v>
      </c>
      <c r="H33" s="32">
        <v>0.57787373436569389</v>
      </c>
      <c r="I33" s="32">
        <v>0.29723049434187021</v>
      </c>
      <c r="J33" s="32">
        <v>311.35744444444447</v>
      </c>
      <c r="K33" s="32">
        <v>271.98522222222221</v>
      </c>
      <c r="L33" s="32">
        <v>53.902777777777779</v>
      </c>
      <c r="M33" s="32">
        <v>27.725000000000001</v>
      </c>
      <c r="N33" s="32">
        <v>20.844444444444445</v>
      </c>
      <c r="O33" s="32">
        <v>5.333333333333333</v>
      </c>
      <c r="P33" s="32">
        <v>74.901888888888891</v>
      </c>
      <c r="Q33" s="32">
        <v>61.707444444444448</v>
      </c>
      <c r="R33" s="32">
        <v>13.194444444444445</v>
      </c>
      <c r="S33" s="32">
        <v>182.55277777777778</v>
      </c>
      <c r="T33" s="32">
        <v>182.55277777777778</v>
      </c>
      <c r="U33" s="32">
        <v>0</v>
      </c>
      <c r="V33" s="32">
        <v>0</v>
      </c>
      <c r="W33" s="32">
        <v>134.8018888888889</v>
      </c>
      <c r="X33" s="32">
        <v>11.25</v>
      </c>
      <c r="Y33" s="32">
        <v>0</v>
      </c>
      <c r="Z33" s="32">
        <v>0</v>
      </c>
      <c r="AA33" s="32">
        <v>28.493555555555556</v>
      </c>
      <c r="AB33" s="32">
        <v>0</v>
      </c>
      <c r="AC33" s="32">
        <v>95.058333333333337</v>
      </c>
      <c r="AD33" s="32">
        <v>0</v>
      </c>
      <c r="AE33" s="32">
        <v>0</v>
      </c>
      <c r="AF33" t="s">
        <v>170</v>
      </c>
      <c r="AG33">
        <v>4</v>
      </c>
      <c r="AH33"/>
    </row>
    <row r="34" spans="1:34" x14ac:dyDescent="0.25">
      <c r="A34" t="s">
        <v>616</v>
      </c>
      <c r="B34" t="s">
        <v>267</v>
      </c>
      <c r="C34" t="s">
        <v>472</v>
      </c>
      <c r="D34" t="s">
        <v>557</v>
      </c>
      <c r="E34" s="32">
        <v>65.955555555555549</v>
      </c>
      <c r="F34" s="32">
        <v>4.6175454851752029</v>
      </c>
      <c r="G34" s="32">
        <v>4.4401111859838283</v>
      </c>
      <c r="H34" s="32">
        <v>0.41105121293800551</v>
      </c>
      <c r="I34" s="32">
        <v>0.23361691374663074</v>
      </c>
      <c r="J34" s="32">
        <v>304.55277777777781</v>
      </c>
      <c r="K34" s="32">
        <v>292.85000000000002</v>
      </c>
      <c r="L34" s="32">
        <v>27.111111111111114</v>
      </c>
      <c r="M34" s="32">
        <v>15.408333333333333</v>
      </c>
      <c r="N34" s="32">
        <v>6.1027777777777779</v>
      </c>
      <c r="O34" s="32">
        <v>5.6</v>
      </c>
      <c r="P34" s="32">
        <v>60.302777777777777</v>
      </c>
      <c r="Q34" s="32">
        <v>60.302777777777777</v>
      </c>
      <c r="R34" s="32">
        <v>0</v>
      </c>
      <c r="S34" s="32">
        <v>217.13888888888889</v>
      </c>
      <c r="T34" s="32">
        <v>217.13888888888889</v>
      </c>
      <c r="U34" s="32">
        <v>0</v>
      </c>
      <c r="V34" s="32">
        <v>0</v>
      </c>
      <c r="W34" s="32">
        <v>0</v>
      </c>
      <c r="X34" s="32">
        <v>0</v>
      </c>
      <c r="Y34" s="32">
        <v>0</v>
      </c>
      <c r="Z34" s="32">
        <v>0</v>
      </c>
      <c r="AA34" s="32">
        <v>0</v>
      </c>
      <c r="AB34" s="32">
        <v>0</v>
      </c>
      <c r="AC34" s="32">
        <v>0</v>
      </c>
      <c r="AD34" s="32">
        <v>0</v>
      </c>
      <c r="AE34" s="32">
        <v>0</v>
      </c>
      <c r="AF34" t="s">
        <v>66</v>
      </c>
      <c r="AG34">
        <v>4</v>
      </c>
      <c r="AH34"/>
    </row>
    <row r="35" spans="1:34" x14ac:dyDescent="0.25">
      <c r="A35" t="s">
        <v>616</v>
      </c>
      <c r="B35" t="s">
        <v>304</v>
      </c>
      <c r="C35" t="s">
        <v>480</v>
      </c>
      <c r="D35" t="s">
        <v>584</v>
      </c>
      <c r="E35" s="32">
        <v>54.7</v>
      </c>
      <c r="F35" s="32">
        <v>3.2694190534227099</v>
      </c>
      <c r="G35" s="32">
        <v>3.1559719683120044</v>
      </c>
      <c r="H35" s="32">
        <v>0.47318708104814122</v>
      </c>
      <c r="I35" s="32">
        <v>0.35973999593743639</v>
      </c>
      <c r="J35" s="32">
        <v>178.83722222222224</v>
      </c>
      <c r="K35" s="32">
        <v>172.63166666666666</v>
      </c>
      <c r="L35" s="32">
        <v>25.883333333333326</v>
      </c>
      <c r="M35" s="32">
        <v>19.67777777777777</v>
      </c>
      <c r="N35" s="32">
        <v>0.69444444444444442</v>
      </c>
      <c r="O35" s="32">
        <v>5.5111111111111111</v>
      </c>
      <c r="P35" s="32">
        <v>59.974444444444444</v>
      </c>
      <c r="Q35" s="32">
        <v>59.974444444444444</v>
      </c>
      <c r="R35" s="32">
        <v>0</v>
      </c>
      <c r="S35" s="32">
        <v>92.979444444444454</v>
      </c>
      <c r="T35" s="32">
        <v>92.979444444444454</v>
      </c>
      <c r="U35" s="32">
        <v>0</v>
      </c>
      <c r="V35" s="32">
        <v>0</v>
      </c>
      <c r="W35" s="32">
        <v>45.128333333333337</v>
      </c>
      <c r="X35" s="32">
        <v>0</v>
      </c>
      <c r="Y35" s="32">
        <v>0.69444444444444442</v>
      </c>
      <c r="Z35" s="32">
        <v>0</v>
      </c>
      <c r="AA35" s="32">
        <v>11.757777777777779</v>
      </c>
      <c r="AB35" s="32">
        <v>0</v>
      </c>
      <c r="AC35" s="32">
        <v>32.676111111111112</v>
      </c>
      <c r="AD35" s="32">
        <v>0</v>
      </c>
      <c r="AE35" s="32">
        <v>0</v>
      </c>
      <c r="AF35" t="s">
        <v>103</v>
      </c>
      <c r="AG35">
        <v>4</v>
      </c>
      <c r="AH35"/>
    </row>
    <row r="36" spans="1:34" x14ac:dyDescent="0.25">
      <c r="A36" t="s">
        <v>616</v>
      </c>
      <c r="B36" t="s">
        <v>222</v>
      </c>
      <c r="C36" t="s">
        <v>422</v>
      </c>
      <c r="D36" t="s">
        <v>568</v>
      </c>
      <c r="E36" s="32">
        <v>111.06666666666666</v>
      </c>
      <c r="F36" s="32">
        <v>2.8817787114845945</v>
      </c>
      <c r="G36" s="32">
        <v>2.6941226490596244</v>
      </c>
      <c r="H36" s="32">
        <v>0.20402260904361746</v>
      </c>
      <c r="I36" s="32">
        <v>0.13199379751900764</v>
      </c>
      <c r="J36" s="32">
        <v>320.06955555555561</v>
      </c>
      <c r="K36" s="32">
        <v>299.22722222222228</v>
      </c>
      <c r="L36" s="32">
        <v>22.660111111111114</v>
      </c>
      <c r="M36" s="32">
        <v>14.660111111111114</v>
      </c>
      <c r="N36" s="32">
        <v>3.911111111111111</v>
      </c>
      <c r="O36" s="32">
        <v>4.0888888888888886</v>
      </c>
      <c r="P36" s="32">
        <v>97.189333333333337</v>
      </c>
      <c r="Q36" s="32">
        <v>84.347000000000008</v>
      </c>
      <c r="R36" s="32">
        <v>12.842333333333332</v>
      </c>
      <c r="S36" s="32">
        <v>200.22011111111115</v>
      </c>
      <c r="T36" s="32">
        <v>91.706777777777788</v>
      </c>
      <c r="U36" s="32">
        <v>108.51333333333336</v>
      </c>
      <c r="V36" s="32">
        <v>0</v>
      </c>
      <c r="W36" s="32">
        <v>0</v>
      </c>
      <c r="X36" s="32">
        <v>0</v>
      </c>
      <c r="Y36" s="32">
        <v>0</v>
      </c>
      <c r="Z36" s="32">
        <v>0</v>
      </c>
      <c r="AA36" s="32">
        <v>0</v>
      </c>
      <c r="AB36" s="32">
        <v>0</v>
      </c>
      <c r="AC36" s="32">
        <v>0</v>
      </c>
      <c r="AD36" s="32">
        <v>0</v>
      </c>
      <c r="AE36" s="32">
        <v>0</v>
      </c>
      <c r="AF36" t="s">
        <v>21</v>
      </c>
      <c r="AG36">
        <v>4</v>
      </c>
      <c r="AH36"/>
    </row>
    <row r="37" spans="1:34" x14ac:dyDescent="0.25">
      <c r="A37" t="s">
        <v>616</v>
      </c>
      <c r="B37" t="s">
        <v>319</v>
      </c>
      <c r="C37" t="s">
        <v>412</v>
      </c>
      <c r="D37" t="s">
        <v>562</v>
      </c>
      <c r="E37" s="32">
        <v>110.56666666666666</v>
      </c>
      <c r="F37" s="32">
        <v>4.0613757411315445</v>
      </c>
      <c r="G37" s="32">
        <v>3.7313084112149535</v>
      </c>
      <c r="H37" s="32">
        <v>0.4921867149030249</v>
      </c>
      <c r="I37" s="32">
        <v>0.29579941714400565</v>
      </c>
      <c r="J37" s="32">
        <v>449.05277777777781</v>
      </c>
      <c r="K37" s="32">
        <v>412.55833333333334</v>
      </c>
      <c r="L37" s="32">
        <v>54.419444444444451</v>
      </c>
      <c r="M37" s="32">
        <v>32.705555555555556</v>
      </c>
      <c r="N37" s="32">
        <v>18.602777777777778</v>
      </c>
      <c r="O37" s="32">
        <v>3.1111111111111112</v>
      </c>
      <c r="P37" s="32">
        <v>113.06666666666666</v>
      </c>
      <c r="Q37" s="32">
        <v>98.286111111111111</v>
      </c>
      <c r="R37" s="32">
        <v>14.780555555555555</v>
      </c>
      <c r="S37" s="32">
        <v>281.56666666666666</v>
      </c>
      <c r="T37" s="32">
        <v>235.59444444444443</v>
      </c>
      <c r="U37" s="32">
        <v>45.972222222222221</v>
      </c>
      <c r="V37" s="32">
        <v>0</v>
      </c>
      <c r="W37" s="32">
        <v>0</v>
      </c>
      <c r="X37" s="32">
        <v>0</v>
      </c>
      <c r="Y37" s="32">
        <v>0</v>
      </c>
      <c r="Z37" s="32">
        <v>0</v>
      </c>
      <c r="AA37" s="32">
        <v>0</v>
      </c>
      <c r="AB37" s="32">
        <v>0</v>
      </c>
      <c r="AC37" s="32">
        <v>0</v>
      </c>
      <c r="AD37" s="32">
        <v>0</v>
      </c>
      <c r="AE37" s="32">
        <v>0</v>
      </c>
      <c r="AF37" t="s">
        <v>118</v>
      </c>
      <c r="AG37">
        <v>4</v>
      </c>
      <c r="AH37"/>
    </row>
    <row r="38" spans="1:34" x14ac:dyDescent="0.25">
      <c r="A38" t="s">
        <v>616</v>
      </c>
      <c r="B38" t="s">
        <v>282</v>
      </c>
      <c r="C38" t="s">
        <v>426</v>
      </c>
      <c r="D38" t="s">
        <v>525</v>
      </c>
      <c r="E38" s="32">
        <v>75.188888888888883</v>
      </c>
      <c r="F38" s="32">
        <v>4.7239219742869798</v>
      </c>
      <c r="G38" s="32">
        <v>3.9110580759568476</v>
      </c>
      <c r="H38" s="32">
        <v>0.70038717304566278</v>
      </c>
      <c r="I38" s="32">
        <v>7.7000147775971639E-2</v>
      </c>
      <c r="J38" s="32">
        <v>355.18644444444431</v>
      </c>
      <c r="K38" s="32">
        <v>294.06811111111097</v>
      </c>
      <c r="L38" s="32">
        <v>52.661333333333332</v>
      </c>
      <c r="M38" s="32">
        <v>5.7895555555555562</v>
      </c>
      <c r="N38" s="32">
        <v>39.038444444444437</v>
      </c>
      <c r="O38" s="32">
        <v>7.833333333333333</v>
      </c>
      <c r="P38" s="32">
        <v>95.031555555555585</v>
      </c>
      <c r="Q38" s="32">
        <v>80.785000000000025</v>
      </c>
      <c r="R38" s="32">
        <v>14.246555555555558</v>
      </c>
      <c r="S38" s="32">
        <v>207.49355555555539</v>
      </c>
      <c r="T38" s="32">
        <v>191.56522222222205</v>
      </c>
      <c r="U38" s="32">
        <v>15.928333333333333</v>
      </c>
      <c r="V38" s="32">
        <v>0</v>
      </c>
      <c r="W38" s="32">
        <v>4.0333333333333332</v>
      </c>
      <c r="X38" s="32">
        <v>0</v>
      </c>
      <c r="Y38" s="32">
        <v>0</v>
      </c>
      <c r="Z38" s="32">
        <v>0</v>
      </c>
      <c r="AA38" s="32">
        <v>4.0333333333333332</v>
      </c>
      <c r="AB38" s="32">
        <v>0</v>
      </c>
      <c r="AC38" s="32">
        <v>0</v>
      </c>
      <c r="AD38" s="32">
        <v>0</v>
      </c>
      <c r="AE38" s="32">
        <v>0</v>
      </c>
      <c r="AF38" t="s">
        <v>81</v>
      </c>
      <c r="AG38">
        <v>4</v>
      </c>
      <c r="AH38"/>
    </row>
    <row r="39" spans="1:34" x14ac:dyDescent="0.25">
      <c r="A39" t="s">
        <v>616</v>
      </c>
      <c r="B39" t="s">
        <v>390</v>
      </c>
      <c r="C39" t="s">
        <v>435</v>
      </c>
      <c r="D39" t="s">
        <v>550</v>
      </c>
      <c r="E39" s="32">
        <v>105.42222222222222</v>
      </c>
      <c r="F39" s="32">
        <v>4.0455522765598646</v>
      </c>
      <c r="G39" s="32">
        <v>3.7928393760539629</v>
      </c>
      <c r="H39" s="32">
        <v>0.51263069139966277</v>
      </c>
      <c r="I39" s="32">
        <v>0.35805860033726816</v>
      </c>
      <c r="J39" s="32">
        <v>426.49111111111108</v>
      </c>
      <c r="K39" s="32">
        <v>399.84955555555553</v>
      </c>
      <c r="L39" s="32">
        <v>54.042666666666669</v>
      </c>
      <c r="M39" s="32">
        <v>37.747333333333337</v>
      </c>
      <c r="N39" s="32">
        <v>10.873222222222219</v>
      </c>
      <c r="O39" s="32">
        <v>5.4221111111111115</v>
      </c>
      <c r="P39" s="32">
        <v>129.00866666666667</v>
      </c>
      <c r="Q39" s="32">
        <v>118.66244444444443</v>
      </c>
      <c r="R39" s="32">
        <v>10.346222222222226</v>
      </c>
      <c r="S39" s="32">
        <v>243.43977777777778</v>
      </c>
      <c r="T39" s="32">
        <v>215.07366666666667</v>
      </c>
      <c r="U39" s="32">
        <v>28.36611111111111</v>
      </c>
      <c r="V39" s="32">
        <v>0</v>
      </c>
      <c r="W39" s="32">
        <v>0</v>
      </c>
      <c r="X39" s="32">
        <v>0</v>
      </c>
      <c r="Y39" s="32">
        <v>0</v>
      </c>
      <c r="Z39" s="32">
        <v>0</v>
      </c>
      <c r="AA39" s="32">
        <v>0</v>
      </c>
      <c r="AB39" s="32">
        <v>0</v>
      </c>
      <c r="AC39" s="32">
        <v>0</v>
      </c>
      <c r="AD39" s="32">
        <v>0</v>
      </c>
      <c r="AE39" s="32">
        <v>0</v>
      </c>
      <c r="AF39" t="s">
        <v>190</v>
      </c>
      <c r="AG39">
        <v>4</v>
      </c>
      <c r="AH39"/>
    </row>
    <row r="40" spans="1:34" x14ac:dyDescent="0.25">
      <c r="A40" t="s">
        <v>616</v>
      </c>
      <c r="B40" t="s">
        <v>322</v>
      </c>
      <c r="C40" t="s">
        <v>417</v>
      </c>
      <c r="D40" t="s">
        <v>564</v>
      </c>
      <c r="E40" s="32">
        <v>54.488888888888887</v>
      </c>
      <c r="F40" s="32">
        <v>3.9986317292006524</v>
      </c>
      <c r="G40" s="32">
        <v>3.7719902120717776</v>
      </c>
      <c r="H40" s="32">
        <v>0.50870513866231648</v>
      </c>
      <c r="I40" s="32">
        <v>0.28206362153344211</v>
      </c>
      <c r="J40" s="32">
        <v>217.88099999999997</v>
      </c>
      <c r="K40" s="32">
        <v>205.53155555555551</v>
      </c>
      <c r="L40" s="32">
        <v>27.718777777777778</v>
      </c>
      <c r="M40" s="32">
        <v>15.369333333333334</v>
      </c>
      <c r="N40" s="32">
        <v>4.6757777777777765</v>
      </c>
      <c r="O40" s="32">
        <v>7.6736666666666666</v>
      </c>
      <c r="P40" s="32">
        <v>42.80322222222221</v>
      </c>
      <c r="Q40" s="32">
        <v>42.80322222222221</v>
      </c>
      <c r="R40" s="32">
        <v>0</v>
      </c>
      <c r="S40" s="32">
        <v>147.35899999999995</v>
      </c>
      <c r="T40" s="32">
        <v>126.01588888888885</v>
      </c>
      <c r="U40" s="32">
        <v>21.34311111111111</v>
      </c>
      <c r="V40" s="32">
        <v>0</v>
      </c>
      <c r="W40" s="32">
        <v>69.055555555555557</v>
      </c>
      <c r="X40" s="32">
        <v>8.8888888888888892E-2</v>
      </c>
      <c r="Y40" s="32">
        <v>0</v>
      </c>
      <c r="Z40" s="32">
        <v>0</v>
      </c>
      <c r="AA40" s="32">
        <v>19.855555555555554</v>
      </c>
      <c r="AB40" s="32">
        <v>0</v>
      </c>
      <c r="AC40" s="32">
        <v>49.111111111111114</v>
      </c>
      <c r="AD40" s="32">
        <v>0</v>
      </c>
      <c r="AE40" s="32">
        <v>0</v>
      </c>
      <c r="AF40" t="s">
        <v>121</v>
      </c>
      <c r="AG40">
        <v>4</v>
      </c>
      <c r="AH40"/>
    </row>
    <row r="41" spans="1:34" x14ac:dyDescent="0.25">
      <c r="A41" t="s">
        <v>616</v>
      </c>
      <c r="B41" t="s">
        <v>291</v>
      </c>
      <c r="C41" t="s">
        <v>405</v>
      </c>
      <c r="D41" t="s">
        <v>562</v>
      </c>
      <c r="E41" s="32">
        <v>54.533333333333331</v>
      </c>
      <c r="F41" s="32">
        <v>3.168704156479218</v>
      </c>
      <c r="G41" s="32">
        <v>2.9504889975550124</v>
      </c>
      <c r="H41" s="32">
        <v>0.26069682151589241</v>
      </c>
      <c r="I41" s="32">
        <v>0.16452730236348817</v>
      </c>
      <c r="J41" s="32">
        <v>172.8</v>
      </c>
      <c r="K41" s="32">
        <v>160.9</v>
      </c>
      <c r="L41" s="32">
        <v>14.216666666666665</v>
      </c>
      <c r="M41" s="32">
        <v>8.9722222222222214</v>
      </c>
      <c r="N41" s="32">
        <v>0</v>
      </c>
      <c r="O41" s="32">
        <v>5.2444444444444445</v>
      </c>
      <c r="P41" s="32">
        <v>44.18888888888889</v>
      </c>
      <c r="Q41" s="32">
        <v>37.533333333333331</v>
      </c>
      <c r="R41" s="32">
        <v>6.6555555555555559</v>
      </c>
      <c r="S41" s="32">
        <v>114.39444444444445</v>
      </c>
      <c r="T41" s="32">
        <v>114.39444444444445</v>
      </c>
      <c r="U41" s="32">
        <v>0</v>
      </c>
      <c r="V41" s="32">
        <v>0</v>
      </c>
      <c r="W41" s="32">
        <v>0</v>
      </c>
      <c r="X41" s="32">
        <v>0</v>
      </c>
      <c r="Y41" s="32">
        <v>0</v>
      </c>
      <c r="Z41" s="32">
        <v>0</v>
      </c>
      <c r="AA41" s="32">
        <v>0</v>
      </c>
      <c r="AB41" s="32">
        <v>0</v>
      </c>
      <c r="AC41" s="32">
        <v>0</v>
      </c>
      <c r="AD41" s="32">
        <v>0</v>
      </c>
      <c r="AE41" s="32">
        <v>0</v>
      </c>
      <c r="AF41" t="s">
        <v>90</v>
      </c>
      <c r="AG41">
        <v>4</v>
      </c>
      <c r="AH41"/>
    </row>
    <row r="42" spans="1:34" x14ac:dyDescent="0.25">
      <c r="A42" t="s">
        <v>616</v>
      </c>
      <c r="B42" t="s">
        <v>328</v>
      </c>
      <c r="C42" t="s">
        <v>489</v>
      </c>
      <c r="D42" t="s">
        <v>580</v>
      </c>
      <c r="E42" s="32">
        <v>55.166666666666664</v>
      </c>
      <c r="F42" s="32">
        <v>3.7715971802618324</v>
      </c>
      <c r="G42" s="32">
        <v>3.6426948640483383</v>
      </c>
      <c r="H42" s="32">
        <v>0.40356092648539782</v>
      </c>
      <c r="I42" s="32">
        <v>0.27465861027190336</v>
      </c>
      <c r="J42" s="32">
        <v>208.06644444444441</v>
      </c>
      <c r="K42" s="32">
        <v>200.95533333333333</v>
      </c>
      <c r="L42" s="32">
        <v>22.263111111111112</v>
      </c>
      <c r="M42" s="32">
        <v>15.152000000000001</v>
      </c>
      <c r="N42" s="32">
        <v>1.8666666666666667</v>
      </c>
      <c r="O42" s="32">
        <v>5.2444444444444445</v>
      </c>
      <c r="P42" s="32">
        <v>51.302222222222241</v>
      </c>
      <c r="Q42" s="32">
        <v>51.302222222222241</v>
      </c>
      <c r="R42" s="32">
        <v>0</v>
      </c>
      <c r="S42" s="32">
        <v>134.50111111111107</v>
      </c>
      <c r="T42" s="32">
        <v>134.50111111111107</v>
      </c>
      <c r="U42" s="32">
        <v>0</v>
      </c>
      <c r="V42" s="32">
        <v>0</v>
      </c>
      <c r="W42" s="32">
        <v>4.1031111111111116</v>
      </c>
      <c r="X42" s="32">
        <v>2.2364444444444445</v>
      </c>
      <c r="Y42" s="32">
        <v>1.8666666666666667</v>
      </c>
      <c r="Z42" s="32">
        <v>0</v>
      </c>
      <c r="AA42" s="32">
        <v>0</v>
      </c>
      <c r="AB42" s="32">
        <v>0</v>
      </c>
      <c r="AC42" s="32">
        <v>0</v>
      </c>
      <c r="AD42" s="32">
        <v>0</v>
      </c>
      <c r="AE42" s="32">
        <v>0</v>
      </c>
      <c r="AF42" t="s">
        <v>127</v>
      </c>
      <c r="AG42">
        <v>4</v>
      </c>
      <c r="AH42"/>
    </row>
    <row r="43" spans="1:34" x14ac:dyDescent="0.25">
      <c r="A43" t="s">
        <v>616</v>
      </c>
      <c r="B43" t="s">
        <v>285</v>
      </c>
      <c r="C43" t="s">
        <v>449</v>
      </c>
      <c r="D43" t="s">
        <v>566</v>
      </c>
      <c r="E43" s="32">
        <v>73.644444444444446</v>
      </c>
      <c r="F43" s="32">
        <v>3.6898958961979482</v>
      </c>
      <c r="G43" s="32">
        <v>2.9771258298129153</v>
      </c>
      <c r="H43" s="32">
        <v>0.65407966203983092</v>
      </c>
      <c r="I43" s="32">
        <v>8.7198249849124915E-2</v>
      </c>
      <c r="J43" s="32">
        <v>271.74033333333335</v>
      </c>
      <c r="K43" s="32">
        <v>219.2487777777778</v>
      </c>
      <c r="L43" s="32">
        <v>48.169333333333327</v>
      </c>
      <c r="M43" s="32">
        <v>6.421666666666666</v>
      </c>
      <c r="N43" s="32">
        <v>35.736555555555547</v>
      </c>
      <c r="O43" s="32">
        <v>6.0111111111111111</v>
      </c>
      <c r="P43" s="32">
        <v>97.784555555555571</v>
      </c>
      <c r="Q43" s="32">
        <v>87.040666666666681</v>
      </c>
      <c r="R43" s="32">
        <v>10.743888888888891</v>
      </c>
      <c r="S43" s="32">
        <v>125.78644444444446</v>
      </c>
      <c r="T43" s="32">
        <v>60.214444444444453</v>
      </c>
      <c r="U43" s="32">
        <v>65.572000000000003</v>
      </c>
      <c r="V43" s="32">
        <v>0</v>
      </c>
      <c r="W43" s="32">
        <v>0</v>
      </c>
      <c r="X43" s="32">
        <v>0</v>
      </c>
      <c r="Y43" s="32">
        <v>0</v>
      </c>
      <c r="Z43" s="32">
        <v>0</v>
      </c>
      <c r="AA43" s="32">
        <v>0</v>
      </c>
      <c r="AB43" s="32">
        <v>0</v>
      </c>
      <c r="AC43" s="32">
        <v>0</v>
      </c>
      <c r="AD43" s="32">
        <v>0</v>
      </c>
      <c r="AE43" s="32">
        <v>0</v>
      </c>
      <c r="AF43" t="s">
        <v>84</v>
      </c>
      <c r="AG43">
        <v>4</v>
      </c>
      <c r="AH43"/>
    </row>
    <row r="44" spans="1:34" x14ac:dyDescent="0.25">
      <c r="A44" t="s">
        <v>616</v>
      </c>
      <c r="B44" t="s">
        <v>239</v>
      </c>
      <c r="C44" t="s">
        <v>442</v>
      </c>
      <c r="D44" t="s">
        <v>530</v>
      </c>
      <c r="E44" s="32">
        <v>102.16666666666667</v>
      </c>
      <c r="F44" s="32">
        <v>3.6226927678085912</v>
      </c>
      <c r="G44" s="32">
        <v>3.4553094072865687</v>
      </c>
      <c r="H44" s="32">
        <v>0.31247417074497019</v>
      </c>
      <c r="I44" s="32">
        <v>0.1984991843393149</v>
      </c>
      <c r="J44" s="32">
        <v>370.11844444444444</v>
      </c>
      <c r="K44" s="32">
        <v>353.01744444444444</v>
      </c>
      <c r="L44" s="32">
        <v>31.924444444444454</v>
      </c>
      <c r="M44" s="32">
        <v>20.280000000000008</v>
      </c>
      <c r="N44" s="32">
        <v>5.9555555555555557</v>
      </c>
      <c r="O44" s="32">
        <v>5.6888888888888891</v>
      </c>
      <c r="P44" s="32">
        <v>124.33266666666665</v>
      </c>
      <c r="Q44" s="32">
        <v>118.8761111111111</v>
      </c>
      <c r="R44" s="32">
        <v>5.456555555555556</v>
      </c>
      <c r="S44" s="32">
        <v>213.86133333333333</v>
      </c>
      <c r="T44" s="32">
        <v>213.05844444444443</v>
      </c>
      <c r="U44" s="32">
        <v>0.80288888888888899</v>
      </c>
      <c r="V44" s="32">
        <v>0</v>
      </c>
      <c r="W44" s="32">
        <v>81.953555555555539</v>
      </c>
      <c r="X44" s="32">
        <v>0</v>
      </c>
      <c r="Y44" s="32">
        <v>0</v>
      </c>
      <c r="Z44" s="32">
        <v>0</v>
      </c>
      <c r="AA44" s="32">
        <v>37.702666666666666</v>
      </c>
      <c r="AB44" s="32">
        <v>0</v>
      </c>
      <c r="AC44" s="32">
        <v>43.5591111111111</v>
      </c>
      <c r="AD44" s="32">
        <v>0.69177777777777771</v>
      </c>
      <c r="AE44" s="32">
        <v>0</v>
      </c>
      <c r="AF44" t="s">
        <v>38</v>
      </c>
      <c r="AG44">
        <v>4</v>
      </c>
      <c r="AH44"/>
    </row>
    <row r="45" spans="1:34" x14ac:dyDescent="0.25">
      <c r="A45" t="s">
        <v>616</v>
      </c>
      <c r="B45" t="s">
        <v>271</v>
      </c>
      <c r="C45" t="s">
        <v>432</v>
      </c>
      <c r="D45" t="s">
        <v>576</v>
      </c>
      <c r="E45" s="32">
        <v>52.266666666666666</v>
      </c>
      <c r="F45" s="32">
        <v>3.469377125850341</v>
      </c>
      <c r="G45" s="32">
        <v>3.0354124149659865</v>
      </c>
      <c r="H45" s="32">
        <v>0.64211309523809534</v>
      </c>
      <c r="I45" s="32">
        <v>0.43961096938775523</v>
      </c>
      <c r="J45" s="32">
        <v>181.33277777777781</v>
      </c>
      <c r="K45" s="32">
        <v>158.65088888888889</v>
      </c>
      <c r="L45" s="32">
        <v>33.561111111111117</v>
      </c>
      <c r="M45" s="32">
        <v>22.977000000000007</v>
      </c>
      <c r="N45" s="32">
        <v>4.8952222222222224</v>
      </c>
      <c r="O45" s="32">
        <v>5.6888888888888891</v>
      </c>
      <c r="P45" s="32">
        <v>51.395888888888891</v>
      </c>
      <c r="Q45" s="32">
        <v>39.298111111111112</v>
      </c>
      <c r="R45" s="32">
        <v>12.097777777777781</v>
      </c>
      <c r="S45" s="32">
        <v>96.37577777777777</v>
      </c>
      <c r="T45" s="32">
        <v>96.186888888888888</v>
      </c>
      <c r="U45" s="32">
        <v>0.18888888888888888</v>
      </c>
      <c r="V45" s="32">
        <v>0</v>
      </c>
      <c r="W45" s="32">
        <v>38.36</v>
      </c>
      <c r="X45" s="32">
        <v>0</v>
      </c>
      <c r="Y45" s="32">
        <v>0</v>
      </c>
      <c r="Z45" s="32">
        <v>0</v>
      </c>
      <c r="AA45" s="32">
        <v>9.3733333333333313</v>
      </c>
      <c r="AB45" s="32">
        <v>0</v>
      </c>
      <c r="AC45" s="32">
        <v>28.986666666666668</v>
      </c>
      <c r="AD45" s="32">
        <v>0</v>
      </c>
      <c r="AE45" s="32">
        <v>0</v>
      </c>
      <c r="AF45" t="s">
        <v>70</v>
      </c>
      <c r="AG45">
        <v>4</v>
      </c>
      <c r="AH45"/>
    </row>
    <row r="46" spans="1:34" x14ac:dyDescent="0.25">
      <c r="A46" t="s">
        <v>616</v>
      </c>
      <c r="B46" t="s">
        <v>245</v>
      </c>
      <c r="C46" t="s">
        <v>414</v>
      </c>
      <c r="D46" t="s">
        <v>575</v>
      </c>
      <c r="E46" s="32">
        <v>76.422222222222217</v>
      </c>
      <c r="F46" s="32">
        <v>3.256135504507125</v>
      </c>
      <c r="G46" s="32">
        <v>2.771727246292528</v>
      </c>
      <c r="H46" s="32">
        <v>0.41956673451584753</v>
      </c>
      <c r="I46" s="32">
        <v>0</v>
      </c>
      <c r="J46" s="32">
        <v>248.84111111111116</v>
      </c>
      <c r="K46" s="32">
        <v>211.82155555555562</v>
      </c>
      <c r="L46" s="32">
        <v>32.064222222222213</v>
      </c>
      <c r="M46" s="32">
        <v>0</v>
      </c>
      <c r="N46" s="32">
        <v>23.964222222222215</v>
      </c>
      <c r="O46" s="32">
        <v>8.1</v>
      </c>
      <c r="P46" s="32">
        <v>62.844888888888924</v>
      </c>
      <c r="Q46" s="32">
        <v>57.889555555555589</v>
      </c>
      <c r="R46" s="32">
        <v>4.9553333333333338</v>
      </c>
      <c r="S46" s="32">
        <v>153.93200000000002</v>
      </c>
      <c r="T46" s="32">
        <v>147.07355555555557</v>
      </c>
      <c r="U46" s="32">
        <v>6.8584444444444452</v>
      </c>
      <c r="V46" s="32">
        <v>0</v>
      </c>
      <c r="W46" s="32">
        <v>17.227777777777778</v>
      </c>
      <c r="X46" s="32">
        <v>0</v>
      </c>
      <c r="Y46" s="32">
        <v>0</v>
      </c>
      <c r="Z46" s="32">
        <v>0</v>
      </c>
      <c r="AA46" s="32">
        <v>8.719444444444445</v>
      </c>
      <c r="AB46" s="32">
        <v>0</v>
      </c>
      <c r="AC46" s="32">
        <v>8.5083333333333329</v>
      </c>
      <c r="AD46" s="32">
        <v>0</v>
      </c>
      <c r="AE46" s="32">
        <v>0</v>
      </c>
      <c r="AF46" t="s">
        <v>44</v>
      </c>
      <c r="AG46">
        <v>4</v>
      </c>
      <c r="AH46"/>
    </row>
    <row r="47" spans="1:34" x14ac:dyDescent="0.25">
      <c r="A47" t="s">
        <v>616</v>
      </c>
      <c r="B47" t="s">
        <v>249</v>
      </c>
      <c r="C47" t="s">
        <v>432</v>
      </c>
      <c r="D47" t="s">
        <v>576</v>
      </c>
      <c r="E47" s="32">
        <v>118.67777777777778</v>
      </c>
      <c r="F47" s="32">
        <v>3.7845239209811812</v>
      </c>
      <c r="G47" s="32">
        <v>3.5527572324688701</v>
      </c>
      <c r="H47" s="32">
        <v>0.71189495365602462</v>
      </c>
      <c r="I47" s="32">
        <v>0.59434977998314764</v>
      </c>
      <c r="J47" s="32">
        <v>449.13888888888886</v>
      </c>
      <c r="K47" s="32">
        <v>421.63333333333333</v>
      </c>
      <c r="L47" s="32">
        <v>84.4861111111111</v>
      </c>
      <c r="M47" s="32">
        <v>70.536111111111111</v>
      </c>
      <c r="N47" s="32">
        <v>9.6888888888888882</v>
      </c>
      <c r="O47" s="32">
        <v>4.2611111111111111</v>
      </c>
      <c r="P47" s="32">
        <v>154.05555555555554</v>
      </c>
      <c r="Q47" s="32">
        <v>140.5</v>
      </c>
      <c r="R47" s="32">
        <v>13.555555555555555</v>
      </c>
      <c r="S47" s="32">
        <v>210.59722222222223</v>
      </c>
      <c r="T47" s="32">
        <v>189.28888888888889</v>
      </c>
      <c r="U47" s="32">
        <v>21.308333333333334</v>
      </c>
      <c r="V47" s="32">
        <v>0</v>
      </c>
      <c r="W47" s="32">
        <v>0</v>
      </c>
      <c r="X47" s="32">
        <v>0</v>
      </c>
      <c r="Y47" s="32">
        <v>0</v>
      </c>
      <c r="Z47" s="32">
        <v>0</v>
      </c>
      <c r="AA47" s="32">
        <v>0</v>
      </c>
      <c r="AB47" s="32">
        <v>0</v>
      </c>
      <c r="AC47" s="32">
        <v>0</v>
      </c>
      <c r="AD47" s="32">
        <v>0</v>
      </c>
      <c r="AE47" s="32">
        <v>0</v>
      </c>
      <c r="AF47" t="s">
        <v>48</v>
      </c>
      <c r="AG47">
        <v>4</v>
      </c>
      <c r="AH47"/>
    </row>
    <row r="48" spans="1:34" x14ac:dyDescent="0.25">
      <c r="A48" t="s">
        <v>616</v>
      </c>
      <c r="B48" t="s">
        <v>283</v>
      </c>
      <c r="C48" t="s">
        <v>422</v>
      </c>
      <c r="D48" t="s">
        <v>568</v>
      </c>
      <c r="E48" s="32">
        <v>59.255555555555553</v>
      </c>
      <c r="F48" s="32">
        <v>3.4390868179261189</v>
      </c>
      <c r="G48" s="32">
        <v>2.9109638102381385</v>
      </c>
      <c r="H48" s="32">
        <v>0.59497656103506469</v>
      </c>
      <c r="I48" s="32">
        <v>0.23384024001500089</v>
      </c>
      <c r="J48" s="32">
        <v>203.78499999999991</v>
      </c>
      <c r="K48" s="32">
        <v>172.49077777777768</v>
      </c>
      <c r="L48" s="32">
        <v>35.255666666666663</v>
      </c>
      <c r="M48" s="32">
        <v>13.85633333333333</v>
      </c>
      <c r="N48" s="32">
        <v>14.068777777777775</v>
      </c>
      <c r="O48" s="32">
        <v>7.3305555555555557</v>
      </c>
      <c r="P48" s="32">
        <v>50.256444444444448</v>
      </c>
      <c r="Q48" s="32">
        <v>40.361555555555555</v>
      </c>
      <c r="R48" s="32">
        <v>9.8948888888888931</v>
      </c>
      <c r="S48" s="32">
        <v>118.27288888888882</v>
      </c>
      <c r="T48" s="32">
        <v>115.46033333333325</v>
      </c>
      <c r="U48" s="32">
        <v>2.8125555555555555</v>
      </c>
      <c r="V48" s="32">
        <v>0</v>
      </c>
      <c r="W48" s="32">
        <v>5.0196666666666667</v>
      </c>
      <c r="X48" s="32">
        <v>0</v>
      </c>
      <c r="Y48" s="32">
        <v>0</v>
      </c>
      <c r="Z48" s="32">
        <v>0</v>
      </c>
      <c r="AA48" s="32">
        <v>3.9973333333333332</v>
      </c>
      <c r="AB48" s="32">
        <v>0</v>
      </c>
      <c r="AC48" s="32">
        <v>1.0223333333333333</v>
      </c>
      <c r="AD48" s="32">
        <v>0</v>
      </c>
      <c r="AE48" s="32">
        <v>0</v>
      </c>
      <c r="AF48" t="s">
        <v>82</v>
      </c>
      <c r="AG48">
        <v>4</v>
      </c>
      <c r="AH48"/>
    </row>
    <row r="49" spans="1:34" x14ac:dyDescent="0.25">
      <c r="A49" t="s">
        <v>616</v>
      </c>
      <c r="B49" t="s">
        <v>331</v>
      </c>
      <c r="C49" t="s">
        <v>448</v>
      </c>
      <c r="D49" t="s">
        <v>558</v>
      </c>
      <c r="E49" s="32">
        <v>86.844444444444449</v>
      </c>
      <c r="F49" s="32">
        <v>3.6018116683725685</v>
      </c>
      <c r="G49" s="32">
        <v>3.2715596212896618</v>
      </c>
      <c r="H49" s="32">
        <v>0.6089751791197543</v>
      </c>
      <c r="I49" s="32">
        <v>0.27872313203684745</v>
      </c>
      <c r="J49" s="32">
        <v>312.79733333333331</v>
      </c>
      <c r="K49" s="32">
        <v>284.11677777777777</v>
      </c>
      <c r="L49" s="32">
        <v>52.886111111111113</v>
      </c>
      <c r="M49" s="32">
        <v>24.205555555555556</v>
      </c>
      <c r="N49" s="32">
        <v>23.175000000000001</v>
      </c>
      <c r="O49" s="32">
        <v>5.5055555555555555</v>
      </c>
      <c r="P49" s="32">
        <v>110.825</v>
      </c>
      <c r="Q49" s="32">
        <v>110.825</v>
      </c>
      <c r="R49" s="32">
        <v>0</v>
      </c>
      <c r="S49" s="32">
        <v>149.08622222222223</v>
      </c>
      <c r="T49" s="32">
        <v>149.08622222222223</v>
      </c>
      <c r="U49" s="32">
        <v>0</v>
      </c>
      <c r="V49" s="32">
        <v>0</v>
      </c>
      <c r="W49" s="32">
        <v>0</v>
      </c>
      <c r="X49" s="32">
        <v>0</v>
      </c>
      <c r="Y49" s="32">
        <v>0</v>
      </c>
      <c r="Z49" s="32">
        <v>0</v>
      </c>
      <c r="AA49" s="32">
        <v>0</v>
      </c>
      <c r="AB49" s="32">
        <v>0</v>
      </c>
      <c r="AC49" s="32">
        <v>0</v>
      </c>
      <c r="AD49" s="32">
        <v>0</v>
      </c>
      <c r="AE49" s="32">
        <v>0</v>
      </c>
      <c r="AF49" t="s">
        <v>131</v>
      </c>
      <c r="AG49">
        <v>4</v>
      </c>
      <c r="AH49"/>
    </row>
    <row r="50" spans="1:34" x14ac:dyDescent="0.25">
      <c r="A50" t="s">
        <v>616</v>
      </c>
      <c r="B50" t="s">
        <v>227</v>
      </c>
      <c r="C50" t="s">
        <v>452</v>
      </c>
      <c r="D50" t="s">
        <v>532</v>
      </c>
      <c r="E50" s="32">
        <v>105.9</v>
      </c>
      <c r="F50" s="32">
        <v>3.3619567726366593</v>
      </c>
      <c r="G50" s="32">
        <v>3.112492917847026</v>
      </c>
      <c r="H50" s="32">
        <v>0.70064841045011006</v>
      </c>
      <c r="I50" s="32">
        <v>0.45118455566047627</v>
      </c>
      <c r="J50" s="32">
        <v>356.03122222222225</v>
      </c>
      <c r="K50" s="32">
        <v>329.61300000000006</v>
      </c>
      <c r="L50" s="32">
        <v>74.198666666666654</v>
      </c>
      <c r="M50" s="32">
        <v>47.780444444444441</v>
      </c>
      <c r="N50" s="32">
        <v>20.729333333333336</v>
      </c>
      <c r="O50" s="32">
        <v>5.6888888888888891</v>
      </c>
      <c r="P50" s="32">
        <v>71.357555555555564</v>
      </c>
      <c r="Q50" s="32">
        <v>71.357555555555564</v>
      </c>
      <c r="R50" s="32">
        <v>0</v>
      </c>
      <c r="S50" s="32">
        <v>210.47500000000005</v>
      </c>
      <c r="T50" s="32">
        <v>210.47500000000005</v>
      </c>
      <c r="U50" s="32">
        <v>0</v>
      </c>
      <c r="V50" s="32">
        <v>0</v>
      </c>
      <c r="W50" s="32">
        <v>17.863333333333333</v>
      </c>
      <c r="X50" s="32">
        <v>0.56666666666666665</v>
      </c>
      <c r="Y50" s="32">
        <v>0.35555555555555557</v>
      </c>
      <c r="Z50" s="32">
        <v>0</v>
      </c>
      <c r="AA50" s="32">
        <v>16.941111111111113</v>
      </c>
      <c r="AB50" s="32">
        <v>0</v>
      </c>
      <c r="AC50" s="32">
        <v>0</v>
      </c>
      <c r="AD50" s="32">
        <v>0</v>
      </c>
      <c r="AE50" s="32">
        <v>0</v>
      </c>
      <c r="AF50" t="s">
        <v>26</v>
      </c>
      <c r="AG50">
        <v>4</v>
      </c>
      <c r="AH50"/>
    </row>
    <row r="51" spans="1:34" x14ac:dyDescent="0.25">
      <c r="A51" t="s">
        <v>616</v>
      </c>
      <c r="B51" t="s">
        <v>235</v>
      </c>
      <c r="C51" t="s">
        <v>410</v>
      </c>
      <c r="D51" t="s">
        <v>571</v>
      </c>
      <c r="E51" s="32">
        <v>81.844444444444449</v>
      </c>
      <c r="F51" s="32">
        <v>3.4195044800434427</v>
      </c>
      <c r="G51" s="32">
        <v>3.0603828400760245</v>
      </c>
      <c r="H51" s="32">
        <v>0.54719522128699438</v>
      </c>
      <c r="I51" s="32">
        <v>0.21748846049416243</v>
      </c>
      <c r="J51" s="32">
        <v>279.86744444444446</v>
      </c>
      <c r="K51" s="32">
        <v>250.47533333333331</v>
      </c>
      <c r="L51" s="32">
        <v>44.784888888888894</v>
      </c>
      <c r="M51" s="32">
        <v>17.800222222222228</v>
      </c>
      <c r="N51" s="32">
        <v>21.295777777777772</v>
      </c>
      <c r="O51" s="32">
        <v>5.6888888888888891</v>
      </c>
      <c r="P51" s="32">
        <v>105.83766666666666</v>
      </c>
      <c r="Q51" s="32">
        <v>103.43022222222221</v>
      </c>
      <c r="R51" s="32">
        <v>2.4074444444444447</v>
      </c>
      <c r="S51" s="32">
        <v>129.24488888888888</v>
      </c>
      <c r="T51" s="32">
        <v>129.24488888888888</v>
      </c>
      <c r="U51" s="32">
        <v>0</v>
      </c>
      <c r="V51" s="32">
        <v>0</v>
      </c>
      <c r="W51" s="32">
        <v>92.061666666666667</v>
      </c>
      <c r="X51" s="32">
        <v>12.737333333333336</v>
      </c>
      <c r="Y51" s="32">
        <v>0.7</v>
      </c>
      <c r="Z51" s="32">
        <v>0</v>
      </c>
      <c r="AA51" s="32">
        <v>73.610444444444454</v>
      </c>
      <c r="AB51" s="32">
        <v>0</v>
      </c>
      <c r="AC51" s="32">
        <v>5.0138888888888893</v>
      </c>
      <c r="AD51" s="32">
        <v>0</v>
      </c>
      <c r="AE51" s="32">
        <v>0</v>
      </c>
      <c r="AF51" t="s">
        <v>34</v>
      </c>
      <c r="AG51">
        <v>4</v>
      </c>
      <c r="AH51"/>
    </row>
    <row r="52" spans="1:34" x14ac:dyDescent="0.25">
      <c r="A52" t="s">
        <v>616</v>
      </c>
      <c r="B52" t="s">
        <v>261</v>
      </c>
      <c r="C52" t="s">
        <v>464</v>
      </c>
      <c r="D52" t="s">
        <v>541</v>
      </c>
      <c r="E52" s="32">
        <v>49.744444444444447</v>
      </c>
      <c r="F52" s="32">
        <v>4.1482979673888751</v>
      </c>
      <c r="G52" s="32">
        <v>3.8880656689747588</v>
      </c>
      <c r="H52" s="32">
        <v>0.9766562430198793</v>
      </c>
      <c r="I52" s="32">
        <v>0.71642394460576264</v>
      </c>
      <c r="J52" s="32">
        <v>206.35477777777774</v>
      </c>
      <c r="K52" s="32">
        <v>193.40966666666662</v>
      </c>
      <c r="L52" s="32">
        <v>48.583222222222219</v>
      </c>
      <c r="M52" s="32">
        <v>35.638111111111108</v>
      </c>
      <c r="N52" s="32">
        <v>7.2562222222222212</v>
      </c>
      <c r="O52" s="32">
        <v>5.6888888888888891</v>
      </c>
      <c r="P52" s="32">
        <v>47.159777777777776</v>
      </c>
      <c r="Q52" s="32">
        <v>47.159777777777776</v>
      </c>
      <c r="R52" s="32">
        <v>0</v>
      </c>
      <c r="S52" s="32">
        <v>110.61177777777775</v>
      </c>
      <c r="T52" s="32">
        <v>110.61177777777775</v>
      </c>
      <c r="U52" s="32">
        <v>0</v>
      </c>
      <c r="V52" s="32">
        <v>0</v>
      </c>
      <c r="W52" s="32">
        <v>0.17777777777777778</v>
      </c>
      <c r="X52" s="32">
        <v>0</v>
      </c>
      <c r="Y52" s="32">
        <v>0.17777777777777778</v>
      </c>
      <c r="Z52" s="32">
        <v>0</v>
      </c>
      <c r="AA52" s="32">
        <v>0</v>
      </c>
      <c r="AB52" s="32">
        <v>0</v>
      </c>
      <c r="AC52" s="32">
        <v>0</v>
      </c>
      <c r="AD52" s="32">
        <v>0</v>
      </c>
      <c r="AE52" s="32">
        <v>0</v>
      </c>
      <c r="AF52" t="s">
        <v>60</v>
      </c>
      <c r="AG52">
        <v>4</v>
      </c>
      <c r="AH52"/>
    </row>
    <row r="53" spans="1:34" x14ac:dyDescent="0.25">
      <c r="A53" t="s">
        <v>616</v>
      </c>
      <c r="B53" t="s">
        <v>225</v>
      </c>
      <c r="C53" t="s">
        <v>451</v>
      </c>
      <c r="D53" t="s">
        <v>553</v>
      </c>
      <c r="E53" s="32">
        <v>103.28888888888889</v>
      </c>
      <c r="F53" s="32">
        <v>3.2206992254733215</v>
      </c>
      <c r="G53" s="32">
        <v>2.9429206110154897</v>
      </c>
      <c r="H53" s="32">
        <v>0.60068093803786582</v>
      </c>
      <c r="I53" s="32">
        <v>0.35335735800344237</v>
      </c>
      <c r="J53" s="32">
        <v>332.66244444444442</v>
      </c>
      <c r="K53" s="32">
        <v>303.97099999999995</v>
      </c>
      <c r="L53" s="32">
        <v>62.043666666666674</v>
      </c>
      <c r="M53" s="32">
        <v>36.497888888888895</v>
      </c>
      <c r="N53" s="32">
        <v>19.856888888888889</v>
      </c>
      <c r="O53" s="32">
        <v>5.6888888888888891</v>
      </c>
      <c r="P53" s="32">
        <v>78.314777777777749</v>
      </c>
      <c r="Q53" s="32">
        <v>75.169111111111079</v>
      </c>
      <c r="R53" s="32">
        <v>3.1456666666666666</v>
      </c>
      <c r="S53" s="32">
        <v>192.304</v>
      </c>
      <c r="T53" s="32">
        <v>190.25222222222223</v>
      </c>
      <c r="U53" s="32">
        <v>2.0517777777777777</v>
      </c>
      <c r="V53" s="32">
        <v>0</v>
      </c>
      <c r="W53" s="32">
        <v>70.550222222222203</v>
      </c>
      <c r="X53" s="32">
        <v>0</v>
      </c>
      <c r="Y53" s="32">
        <v>8.8888888888888892E-2</v>
      </c>
      <c r="Z53" s="32">
        <v>0</v>
      </c>
      <c r="AA53" s="32">
        <v>10.469999999999999</v>
      </c>
      <c r="AB53" s="32">
        <v>0</v>
      </c>
      <c r="AC53" s="32">
        <v>59.991333333333323</v>
      </c>
      <c r="AD53" s="32">
        <v>0</v>
      </c>
      <c r="AE53" s="32">
        <v>0</v>
      </c>
      <c r="AF53" t="s">
        <v>24</v>
      </c>
      <c r="AG53">
        <v>4</v>
      </c>
      <c r="AH53"/>
    </row>
    <row r="54" spans="1:34" x14ac:dyDescent="0.25">
      <c r="A54" t="s">
        <v>616</v>
      </c>
      <c r="B54" t="s">
        <v>226</v>
      </c>
      <c r="C54" t="s">
        <v>424</v>
      </c>
      <c r="D54" t="s">
        <v>516</v>
      </c>
      <c r="E54" s="32">
        <v>85.777777777777771</v>
      </c>
      <c r="F54" s="32">
        <v>3.9077927461139903</v>
      </c>
      <c r="G54" s="32">
        <v>3.6027849740932654</v>
      </c>
      <c r="H54" s="32">
        <v>0.40675518134715016</v>
      </c>
      <c r="I54" s="32">
        <v>0.15272279792746107</v>
      </c>
      <c r="J54" s="32">
        <v>335.20177777777781</v>
      </c>
      <c r="K54" s="32">
        <v>309.03888888888895</v>
      </c>
      <c r="L54" s="32">
        <v>34.890555555555544</v>
      </c>
      <c r="M54" s="32">
        <v>13.100222222222216</v>
      </c>
      <c r="N54" s="32">
        <v>19.301444444444442</v>
      </c>
      <c r="O54" s="32">
        <v>2.4888888888888889</v>
      </c>
      <c r="P54" s="32">
        <v>111.94455555555558</v>
      </c>
      <c r="Q54" s="32">
        <v>107.57200000000003</v>
      </c>
      <c r="R54" s="32">
        <v>4.3725555555555555</v>
      </c>
      <c r="S54" s="32">
        <v>188.3666666666667</v>
      </c>
      <c r="T54" s="32">
        <v>188.3666666666667</v>
      </c>
      <c r="U54" s="32">
        <v>0</v>
      </c>
      <c r="V54" s="32">
        <v>0</v>
      </c>
      <c r="W54" s="32">
        <v>137.67611111111111</v>
      </c>
      <c r="X54" s="32">
        <v>1.6083333333333334</v>
      </c>
      <c r="Y54" s="32">
        <v>0</v>
      </c>
      <c r="Z54" s="32">
        <v>0</v>
      </c>
      <c r="AA54" s="32">
        <v>76.588888888888889</v>
      </c>
      <c r="AB54" s="32">
        <v>0</v>
      </c>
      <c r="AC54" s="32">
        <v>59.478888888888896</v>
      </c>
      <c r="AD54" s="32">
        <v>0</v>
      </c>
      <c r="AE54" s="32">
        <v>0</v>
      </c>
      <c r="AF54" t="s">
        <v>25</v>
      </c>
      <c r="AG54">
        <v>4</v>
      </c>
      <c r="AH54"/>
    </row>
    <row r="55" spans="1:34" x14ac:dyDescent="0.25">
      <c r="A55" t="s">
        <v>616</v>
      </c>
      <c r="B55" t="s">
        <v>211</v>
      </c>
      <c r="C55" t="s">
        <v>443</v>
      </c>
      <c r="D55" t="s">
        <v>561</v>
      </c>
      <c r="E55" s="32">
        <v>106.81111111111112</v>
      </c>
      <c r="F55" s="32">
        <v>2.4341194216165607</v>
      </c>
      <c r="G55" s="32">
        <v>2.1811890148756889</v>
      </c>
      <c r="H55" s="32">
        <v>0.44518776656610837</v>
      </c>
      <c r="I55" s="32">
        <v>0.21331634245292833</v>
      </c>
      <c r="J55" s="32">
        <v>259.99099999999999</v>
      </c>
      <c r="K55" s="32">
        <v>232.97522222222221</v>
      </c>
      <c r="L55" s="32">
        <v>47.551000000000002</v>
      </c>
      <c r="M55" s="32">
        <v>22.784555555555556</v>
      </c>
      <c r="N55" s="32">
        <v>18.44522222222222</v>
      </c>
      <c r="O55" s="32">
        <v>6.3212222222222216</v>
      </c>
      <c r="P55" s="32">
        <v>77.595000000000041</v>
      </c>
      <c r="Q55" s="32">
        <v>75.345666666666702</v>
      </c>
      <c r="R55" s="32">
        <v>2.249333333333333</v>
      </c>
      <c r="S55" s="32">
        <v>134.84499999999994</v>
      </c>
      <c r="T55" s="32">
        <v>116.61766666666662</v>
      </c>
      <c r="U55" s="32">
        <v>18.227333333333331</v>
      </c>
      <c r="V55" s="32">
        <v>0</v>
      </c>
      <c r="W55" s="32">
        <v>23.285222222222224</v>
      </c>
      <c r="X55" s="32">
        <v>0</v>
      </c>
      <c r="Y55" s="32">
        <v>0.57777777777777772</v>
      </c>
      <c r="Z55" s="32">
        <v>1.6990000000000001</v>
      </c>
      <c r="AA55" s="32">
        <v>8.8393333333333342</v>
      </c>
      <c r="AB55" s="32">
        <v>0</v>
      </c>
      <c r="AC55" s="32">
        <v>12.169111111111111</v>
      </c>
      <c r="AD55" s="32">
        <v>0</v>
      </c>
      <c r="AE55" s="32">
        <v>0</v>
      </c>
      <c r="AF55" t="s">
        <v>10</v>
      </c>
      <c r="AG55">
        <v>4</v>
      </c>
      <c r="AH55"/>
    </row>
    <row r="56" spans="1:34" x14ac:dyDescent="0.25">
      <c r="A56" t="s">
        <v>616</v>
      </c>
      <c r="B56" t="s">
        <v>217</v>
      </c>
      <c r="C56" t="s">
        <v>448</v>
      </c>
      <c r="D56" t="s">
        <v>558</v>
      </c>
      <c r="E56" s="32">
        <v>122.5</v>
      </c>
      <c r="F56" s="32">
        <v>3.4675020408163255</v>
      </c>
      <c r="G56" s="32">
        <v>3.2203664399092964</v>
      </c>
      <c r="H56" s="32">
        <v>0.29282176870748305</v>
      </c>
      <c r="I56" s="32">
        <v>0.12957278911564624</v>
      </c>
      <c r="J56" s="32">
        <v>424.76899999999989</v>
      </c>
      <c r="K56" s="32">
        <v>394.4948888888888</v>
      </c>
      <c r="L56" s="32">
        <v>35.870666666666672</v>
      </c>
      <c r="M56" s="32">
        <v>15.872666666666666</v>
      </c>
      <c r="N56" s="32">
        <v>14.309111111111118</v>
      </c>
      <c r="O56" s="32">
        <v>5.6888888888888891</v>
      </c>
      <c r="P56" s="32">
        <v>124.71611111111109</v>
      </c>
      <c r="Q56" s="32">
        <v>114.43999999999998</v>
      </c>
      <c r="R56" s="32">
        <v>10.276111111111108</v>
      </c>
      <c r="S56" s="32">
        <v>264.18222222222215</v>
      </c>
      <c r="T56" s="32">
        <v>264.18222222222215</v>
      </c>
      <c r="U56" s="32">
        <v>0</v>
      </c>
      <c r="V56" s="32">
        <v>0</v>
      </c>
      <c r="W56" s="32">
        <v>12.335222222222223</v>
      </c>
      <c r="X56" s="32">
        <v>8.611111111111111E-2</v>
      </c>
      <c r="Y56" s="32">
        <v>0.65555555555555556</v>
      </c>
      <c r="Z56" s="32">
        <v>0</v>
      </c>
      <c r="AA56" s="32">
        <v>2.8305555555555557</v>
      </c>
      <c r="AB56" s="32">
        <v>0</v>
      </c>
      <c r="AC56" s="32">
        <v>8.7629999999999999</v>
      </c>
      <c r="AD56" s="32">
        <v>0</v>
      </c>
      <c r="AE56" s="32">
        <v>0</v>
      </c>
      <c r="AF56" t="s">
        <v>16</v>
      </c>
      <c r="AG56">
        <v>4</v>
      </c>
      <c r="AH56"/>
    </row>
    <row r="57" spans="1:34" x14ac:dyDescent="0.25">
      <c r="A57" t="s">
        <v>616</v>
      </c>
      <c r="B57" t="s">
        <v>214</v>
      </c>
      <c r="C57" t="s">
        <v>446</v>
      </c>
      <c r="D57" t="s">
        <v>529</v>
      </c>
      <c r="E57" s="32">
        <v>80.411111111111111</v>
      </c>
      <c r="F57" s="32">
        <v>3.4166408732900382</v>
      </c>
      <c r="G57" s="32">
        <v>2.9928741191101289</v>
      </c>
      <c r="H57" s="32">
        <v>0.53109713969877026</v>
      </c>
      <c r="I57" s="32">
        <v>0.10897471327898296</v>
      </c>
      <c r="J57" s="32">
        <v>274.73588888888895</v>
      </c>
      <c r="K57" s="32">
        <v>240.66033333333337</v>
      </c>
      <c r="L57" s="32">
        <v>42.706111111111113</v>
      </c>
      <c r="M57" s="32">
        <v>8.7627777777777744</v>
      </c>
      <c r="N57" s="32">
        <v>27.466888888888892</v>
      </c>
      <c r="O57" s="32">
        <v>6.4764444444444447</v>
      </c>
      <c r="P57" s="32">
        <v>69.590444444444458</v>
      </c>
      <c r="Q57" s="32">
        <v>69.458222222222233</v>
      </c>
      <c r="R57" s="32">
        <v>0.13222222222222221</v>
      </c>
      <c r="S57" s="32">
        <v>162.43933333333337</v>
      </c>
      <c r="T57" s="32">
        <v>161.91911111111114</v>
      </c>
      <c r="U57" s="32">
        <v>0.52022222222222225</v>
      </c>
      <c r="V57" s="32">
        <v>0</v>
      </c>
      <c r="W57" s="32">
        <v>79.219222222222214</v>
      </c>
      <c r="X57" s="32">
        <v>8.8888888888888892E-2</v>
      </c>
      <c r="Y57" s="32">
        <v>1.6222222222222222</v>
      </c>
      <c r="Z57" s="32">
        <v>0.78755555555555545</v>
      </c>
      <c r="AA57" s="32">
        <v>20.97166666666666</v>
      </c>
      <c r="AB57" s="32">
        <v>0</v>
      </c>
      <c r="AC57" s="32">
        <v>55.748888888888885</v>
      </c>
      <c r="AD57" s="32">
        <v>0</v>
      </c>
      <c r="AE57" s="32">
        <v>0</v>
      </c>
      <c r="AF57" t="s">
        <v>13</v>
      </c>
      <c r="AG57">
        <v>4</v>
      </c>
      <c r="AH57"/>
    </row>
    <row r="58" spans="1:34" x14ac:dyDescent="0.25">
      <c r="A58" t="s">
        <v>616</v>
      </c>
      <c r="B58" t="s">
        <v>209</v>
      </c>
      <c r="C58" t="s">
        <v>441</v>
      </c>
      <c r="D58" t="s">
        <v>560</v>
      </c>
      <c r="E58" s="32">
        <v>43.533333333333331</v>
      </c>
      <c r="F58" s="32">
        <v>2.8924961715160795</v>
      </c>
      <c r="G58" s="32">
        <v>2.6290964777947932</v>
      </c>
      <c r="H58" s="32">
        <v>0.46897907095456853</v>
      </c>
      <c r="I58" s="32">
        <v>0.20557937723328221</v>
      </c>
      <c r="J58" s="32">
        <v>125.91999999999999</v>
      </c>
      <c r="K58" s="32">
        <v>114.45333333333332</v>
      </c>
      <c r="L58" s="32">
        <v>20.416222222222217</v>
      </c>
      <c r="M58" s="32">
        <v>8.9495555555555519</v>
      </c>
      <c r="N58" s="32">
        <v>5.9555555555555557</v>
      </c>
      <c r="O58" s="32">
        <v>5.5111111111111111</v>
      </c>
      <c r="P58" s="32">
        <v>32.711888888888865</v>
      </c>
      <c r="Q58" s="32">
        <v>32.711888888888865</v>
      </c>
      <c r="R58" s="32">
        <v>0</v>
      </c>
      <c r="S58" s="32">
        <v>72.791888888888906</v>
      </c>
      <c r="T58" s="32">
        <v>71.580777777777797</v>
      </c>
      <c r="U58" s="32">
        <v>1.2111111111111108</v>
      </c>
      <c r="V58" s="32">
        <v>0</v>
      </c>
      <c r="W58" s="32">
        <v>0.60833333333333339</v>
      </c>
      <c r="X58" s="32">
        <v>0.34166666666666667</v>
      </c>
      <c r="Y58" s="32">
        <v>0.26666666666666666</v>
      </c>
      <c r="Z58" s="32">
        <v>0</v>
      </c>
      <c r="AA58" s="32">
        <v>0</v>
      </c>
      <c r="AB58" s="32">
        <v>0</v>
      </c>
      <c r="AC58" s="32">
        <v>0</v>
      </c>
      <c r="AD58" s="32">
        <v>0</v>
      </c>
      <c r="AE58" s="32">
        <v>0</v>
      </c>
      <c r="AF58" t="s">
        <v>8</v>
      </c>
      <c r="AG58">
        <v>4</v>
      </c>
      <c r="AH58"/>
    </row>
    <row r="59" spans="1:34" x14ac:dyDescent="0.25">
      <c r="A59" t="s">
        <v>616</v>
      </c>
      <c r="B59" t="s">
        <v>327</v>
      </c>
      <c r="C59" t="s">
        <v>416</v>
      </c>
      <c r="D59" t="s">
        <v>552</v>
      </c>
      <c r="E59" s="32">
        <v>104.72222222222223</v>
      </c>
      <c r="F59" s="32">
        <v>3.7471087533156497</v>
      </c>
      <c r="G59" s="32">
        <v>3.0781432360742706</v>
      </c>
      <c r="H59" s="32">
        <v>0.50045092838196281</v>
      </c>
      <c r="I59" s="32">
        <v>0.25233421750663126</v>
      </c>
      <c r="J59" s="32">
        <v>392.40555555555557</v>
      </c>
      <c r="K59" s="32">
        <v>322.35000000000002</v>
      </c>
      <c r="L59" s="32">
        <v>52.408333333333331</v>
      </c>
      <c r="M59" s="32">
        <v>26.425000000000001</v>
      </c>
      <c r="N59" s="32">
        <v>25.983333333333334</v>
      </c>
      <c r="O59" s="32">
        <v>0</v>
      </c>
      <c r="P59" s="32">
        <v>108.95555555555556</v>
      </c>
      <c r="Q59" s="32">
        <v>64.88333333333334</v>
      </c>
      <c r="R59" s="32">
        <v>44.072222222222223</v>
      </c>
      <c r="S59" s="32">
        <v>231.04166666666666</v>
      </c>
      <c r="T59" s="32">
        <v>231.04166666666666</v>
      </c>
      <c r="U59" s="32">
        <v>0</v>
      </c>
      <c r="V59" s="32">
        <v>0</v>
      </c>
      <c r="W59" s="32">
        <v>0</v>
      </c>
      <c r="X59" s="32">
        <v>0</v>
      </c>
      <c r="Y59" s="32">
        <v>0</v>
      </c>
      <c r="Z59" s="32">
        <v>0</v>
      </c>
      <c r="AA59" s="32">
        <v>0</v>
      </c>
      <c r="AB59" s="32">
        <v>0</v>
      </c>
      <c r="AC59" s="32">
        <v>0</v>
      </c>
      <c r="AD59" s="32">
        <v>0</v>
      </c>
      <c r="AE59" s="32">
        <v>0</v>
      </c>
      <c r="AF59" t="s">
        <v>126</v>
      </c>
      <c r="AG59">
        <v>4</v>
      </c>
      <c r="AH59"/>
    </row>
    <row r="60" spans="1:34" x14ac:dyDescent="0.25">
      <c r="A60" t="s">
        <v>616</v>
      </c>
      <c r="B60" t="s">
        <v>347</v>
      </c>
      <c r="C60" t="s">
        <v>431</v>
      </c>
      <c r="D60" t="s">
        <v>523</v>
      </c>
      <c r="E60" s="32">
        <v>53.977777777777774</v>
      </c>
      <c r="F60" s="32">
        <v>4.5344236311239188</v>
      </c>
      <c r="G60" s="32">
        <v>4.2506875257307533</v>
      </c>
      <c r="H60" s="32">
        <v>0.67004322766570623</v>
      </c>
      <c r="I60" s="32">
        <v>0.50383079456566493</v>
      </c>
      <c r="J60" s="32">
        <v>244.75811111111108</v>
      </c>
      <c r="K60" s="32">
        <v>229.44266666666664</v>
      </c>
      <c r="L60" s="32">
        <v>36.167444444444449</v>
      </c>
      <c r="M60" s="32">
        <v>27.195666666666668</v>
      </c>
      <c r="N60" s="32">
        <v>3.3356666666666666</v>
      </c>
      <c r="O60" s="32">
        <v>5.6361111111111111</v>
      </c>
      <c r="P60" s="32">
        <v>43.399888888888867</v>
      </c>
      <c r="Q60" s="32">
        <v>37.056222222222203</v>
      </c>
      <c r="R60" s="32">
        <v>6.3436666666666657</v>
      </c>
      <c r="S60" s="32">
        <v>165.19077777777778</v>
      </c>
      <c r="T60" s="32">
        <v>165.19077777777778</v>
      </c>
      <c r="U60" s="32">
        <v>0</v>
      </c>
      <c r="V60" s="32">
        <v>0</v>
      </c>
      <c r="W60" s="32">
        <v>1.1916666666666667</v>
      </c>
      <c r="X60" s="32">
        <v>0</v>
      </c>
      <c r="Y60" s="32">
        <v>0</v>
      </c>
      <c r="Z60" s="32">
        <v>0</v>
      </c>
      <c r="AA60" s="32">
        <v>0.24722222222222223</v>
      </c>
      <c r="AB60" s="32">
        <v>0</v>
      </c>
      <c r="AC60" s="32">
        <v>0.94444444444444442</v>
      </c>
      <c r="AD60" s="32">
        <v>0</v>
      </c>
      <c r="AE60" s="32">
        <v>0</v>
      </c>
      <c r="AF60" t="s">
        <v>147</v>
      </c>
      <c r="AG60">
        <v>4</v>
      </c>
      <c r="AH60"/>
    </row>
    <row r="61" spans="1:34" x14ac:dyDescent="0.25">
      <c r="A61" t="s">
        <v>616</v>
      </c>
      <c r="B61" t="s">
        <v>355</v>
      </c>
      <c r="C61" t="s">
        <v>493</v>
      </c>
      <c r="D61" t="s">
        <v>547</v>
      </c>
      <c r="E61" s="32">
        <v>46.577777777777776</v>
      </c>
      <c r="F61" s="32">
        <v>4.1847709923664125</v>
      </c>
      <c r="G61" s="32">
        <v>3.8160353053435108</v>
      </c>
      <c r="H61" s="32">
        <v>0.8037213740458018</v>
      </c>
      <c r="I61" s="32">
        <v>0.52401717557251926</v>
      </c>
      <c r="J61" s="32">
        <v>194.91733333333332</v>
      </c>
      <c r="K61" s="32">
        <v>177.7424444444444</v>
      </c>
      <c r="L61" s="32">
        <v>37.435555555555567</v>
      </c>
      <c r="M61" s="32">
        <v>24.407555555555565</v>
      </c>
      <c r="N61" s="32">
        <v>7.6946666666666648</v>
      </c>
      <c r="O61" s="32">
        <v>5.333333333333333</v>
      </c>
      <c r="P61" s="32">
        <v>44.418555555555564</v>
      </c>
      <c r="Q61" s="32">
        <v>40.271666666666675</v>
      </c>
      <c r="R61" s="32">
        <v>4.1468888888888902</v>
      </c>
      <c r="S61" s="32">
        <v>113.06322222222218</v>
      </c>
      <c r="T61" s="32">
        <v>79.95499999999997</v>
      </c>
      <c r="U61" s="32">
        <v>33.108222222222203</v>
      </c>
      <c r="V61" s="32">
        <v>0</v>
      </c>
      <c r="W61" s="32">
        <v>6.2944444444444443</v>
      </c>
      <c r="X61" s="32">
        <v>0</v>
      </c>
      <c r="Y61" s="32">
        <v>0.26666666666666666</v>
      </c>
      <c r="Z61" s="32">
        <v>0</v>
      </c>
      <c r="AA61" s="32">
        <v>0.62222222222222223</v>
      </c>
      <c r="AB61" s="32">
        <v>0</v>
      </c>
      <c r="AC61" s="32">
        <v>5.4055555555555559</v>
      </c>
      <c r="AD61" s="32">
        <v>0</v>
      </c>
      <c r="AE61" s="32">
        <v>0</v>
      </c>
      <c r="AF61" t="s">
        <v>155</v>
      </c>
      <c r="AG61">
        <v>4</v>
      </c>
      <c r="AH61"/>
    </row>
    <row r="62" spans="1:34" x14ac:dyDescent="0.25">
      <c r="A62" t="s">
        <v>616</v>
      </c>
      <c r="B62" t="s">
        <v>212</v>
      </c>
      <c r="C62" t="s">
        <v>444</v>
      </c>
      <c r="D62" t="s">
        <v>562</v>
      </c>
      <c r="E62" s="32">
        <v>109.62222222222222</v>
      </c>
      <c r="F62" s="32">
        <v>3.5379079667545104</v>
      </c>
      <c r="G62" s="32">
        <v>3.2717159943239409</v>
      </c>
      <c r="H62" s="32">
        <v>0.37292215690249347</v>
      </c>
      <c r="I62" s="32">
        <v>0.19683762416379486</v>
      </c>
      <c r="J62" s="32">
        <v>387.83333333333331</v>
      </c>
      <c r="K62" s="32">
        <v>358.65277777777777</v>
      </c>
      <c r="L62" s="32">
        <v>40.88055555555556</v>
      </c>
      <c r="M62" s="32">
        <v>21.577777777777779</v>
      </c>
      <c r="N62" s="32">
        <v>13.880555555555556</v>
      </c>
      <c r="O62" s="32">
        <v>5.4222222222222225</v>
      </c>
      <c r="P62" s="32">
        <v>107.71944444444445</v>
      </c>
      <c r="Q62" s="32">
        <v>97.841666666666669</v>
      </c>
      <c r="R62" s="32">
        <v>9.8777777777777782</v>
      </c>
      <c r="S62" s="32">
        <v>239.23333333333332</v>
      </c>
      <c r="T62" s="32">
        <v>207.22499999999999</v>
      </c>
      <c r="U62" s="32">
        <v>32.008333333333333</v>
      </c>
      <c r="V62" s="32">
        <v>0</v>
      </c>
      <c r="W62" s="32">
        <v>0</v>
      </c>
      <c r="X62" s="32">
        <v>0</v>
      </c>
      <c r="Y62" s="32">
        <v>0</v>
      </c>
      <c r="Z62" s="32">
        <v>0</v>
      </c>
      <c r="AA62" s="32">
        <v>0</v>
      </c>
      <c r="AB62" s="32">
        <v>0</v>
      </c>
      <c r="AC62" s="32">
        <v>0</v>
      </c>
      <c r="AD62" s="32">
        <v>0</v>
      </c>
      <c r="AE62" s="32">
        <v>0</v>
      </c>
      <c r="AF62" t="s">
        <v>11</v>
      </c>
      <c r="AG62">
        <v>4</v>
      </c>
      <c r="AH62"/>
    </row>
    <row r="63" spans="1:34" x14ac:dyDescent="0.25">
      <c r="A63" t="s">
        <v>616</v>
      </c>
      <c r="B63" t="s">
        <v>340</v>
      </c>
      <c r="C63" t="s">
        <v>437</v>
      </c>
      <c r="D63" t="s">
        <v>554</v>
      </c>
      <c r="E63" s="32">
        <v>45.677777777777777</v>
      </c>
      <c r="F63" s="32">
        <v>3.7962636828022385</v>
      </c>
      <c r="G63" s="32">
        <v>3.7357893456579907</v>
      </c>
      <c r="H63" s="32">
        <v>0.48134517149112149</v>
      </c>
      <c r="I63" s="32">
        <v>0.42087083434687433</v>
      </c>
      <c r="J63" s="32">
        <v>173.40488888888891</v>
      </c>
      <c r="K63" s="32">
        <v>170.64255555555556</v>
      </c>
      <c r="L63" s="32">
        <v>21.986777777777782</v>
      </c>
      <c r="M63" s="32">
        <v>19.224444444444448</v>
      </c>
      <c r="N63" s="32">
        <v>2.3855555555555554</v>
      </c>
      <c r="O63" s="32">
        <v>0.37677777777777777</v>
      </c>
      <c r="P63" s="32">
        <v>54.714777777777776</v>
      </c>
      <c r="Q63" s="32">
        <v>54.714777777777776</v>
      </c>
      <c r="R63" s="32">
        <v>0</v>
      </c>
      <c r="S63" s="32">
        <v>96.703333333333347</v>
      </c>
      <c r="T63" s="32">
        <v>75.456888888888898</v>
      </c>
      <c r="U63" s="32">
        <v>21.24644444444445</v>
      </c>
      <c r="V63" s="32">
        <v>0</v>
      </c>
      <c r="W63" s="32">
        <v>5.5055555555555555</v>
      </c>
      <c r="X63" s="32">
        <v>0</v>
      </c>
      <c r="Y63" s="32">
        <v>0</v>
      </c>
      <c r="Z63" s="32">
        <v>0</v>
      </c>
      <c r="AA63" s="32">
        <v>1.825</v>
      </c>
      <c r="AB63" s="32">
        <v>0</v>
      </c>
      <c r="AC63" s="32">
        <v>3.6805555555555554</v>
      </c>
      <c r="AD63" s="32">
        <v>0</v>
      </c>
      <c r="AE63" s="32">
        <v>0</v>
      </c>
      <c r="AF63" t="s">
        <v>140</v>
      </c>
      <c r="AG63">
        <v>4</v>
      </c>
      <c r="AH63"/>
    </row>
    <row r="64" spans="1:34" x14ac:dyDescent="0.25">
      <c r="A64" t="s">
        <v>616</v>
      </c>
      <c r="B64" t="s">
        <v>310</v>
      </c>
      <c r="C64" t="s">
        <v>405</v>
      </c>
      <c r="D64" t="s">
        <v>562</v>
      </c>
      <c r="E64" s="32">
        <v>38.077777777777776</v>
      </c>
      <c r="F64" s="32">
        <v>4.1341639918295892</v>
      </c>
      <c r="G64" s="32">
        <v>3.7006682229355126</v>
      </c>
      <c r="H64" s="32">
        <v>0.527289174204844</v>
      </c>
      <c r="I64" s="32">
        <v>0.1763787569302597</v>
      </c>
      <c r="J64" s="32">
        <v>157.4197777777778</v>
      </c>
      <c r="K64" s="32">
        <v>140.91322222222223</v>
      </c>
      <c r="L64" s="32">
        <v>20.078000000000003</v>
      </c>
      <c r="M64" s="32">
        <v>6.7161111111111103</v>
      </c>
      <c r="N64" s="32">
        <v>7.9646666666666688</v>
      </c>
      <c r="O64" s="32">
        <v>5.3972222222222221</v>
      </c>
      <c r="P64" s="32">
        <v>44.556666666666651</v>
      </c>
      <c r="Q64" s="32">
        <v>41.411999999999985</v>
      </c>
      <c r="R64" s="32">
        <v>3.1446666666666672</v>
      </c>
      <c r="S64" s="32">
        <v>92.785111111111149</v>
      </c>
      <c r="T64" s="32">
        <v>92.279555555555589</v>
      </c>
      <c r="U64" s="32">
        <v>0.50555555555555554</v>
      </c>
      <c r="V64" s="32">
        <v>0</v>
      </c>
      <c r="W64" s="32">
        <v>26.42166666666667</v>
      </c>
      <c r="X64" s="32">
        <v>0</v>
      </c>
      <c r="Y64" s="32">
        <v>0</v>
      </c>
      <c r="Z64" s="32">
        <v>0</v>
      </c>
      <c r="AA64" s="32">
        <v>6.85</v>
      </c>
      <c r="AB64" s="32">
        <v>0</v>
      </c>
      <c r="AC64" s="32">
        <v>19.066111111111113</v>
      </c>
      <c r="AD64" s="32">
        <v>0.50555555555555554</v>
      </c>
      <c r="AE64" s="32">
        <v>0</v>
      </c>
      <c r="AF64" t="s">
        <v>109</v>
      </c>
      <c r="AG64">
        <v>4</v>
      </c>
      <c r="AH64"/>
    </row>
    <row r="65" spans="1:34" x14ac:dyDescent="0.25">
      <c r="A65" t="s">
        <v>616</v>
      </c>
      <c r="B65" t="s">
        <v>367</v>
      </c>
      <c r="C65" t="s">
        <v>461</v>
      </c>
      <c r="D65" t="s">
        <v>574</v>
      </c>
      <c r="E65" s="32">
        <v>16.911111111111111</v>
      </c>
      <c r="F65" s="32">
        <v>9.3101182654402113</v>
      </c>
      <c r="G65" s="32">
        <v>8.0496057818659672</v>
      </c>
      <c r="H65" s="32">
        <v>4.6300919842312744</v>
      </c>
      <c r="I65" s="32">
        <v>3.3695795006570304</v>
      </c>
      <c r="J65" s="32">
        <v>157.44444444444446</v>
      </c>
      <c r="K65" s="32">
        <v>136.12777777777779</v>
      </c>
      <c r="L65" s="32">
        <v>78.3</v>
      </c>
      <c r="M65" s="32">
        <v>56.983333333333334</v>
      </c>
      <c r="N65" s="32">
        <v>16.072222222222223</v>
      </c>
      <c r="O65" s="32">
        <v>5.2444444444444445</v>
      </c>
      <c r="P65" s="32">
        <v>29.147222222222222</v>
      </c>
      <c r="Q65" s="32">
        <v>29.147222222222222</v>
      </c>
      <c r="R65" s="32">
        <v>0</v>
      </c>
      <c r="S65" s="32">
        <v>49.99722222222222</v>
      </c>
      <c r="T65" s="32">
        <v>49.99722222222222</v>
      </c>
      <c r="U65" s="32">
        <v>0</v>
      </c>
      <c r="V65" s="32">
        <v>0</v>
      </c>
      <c r="W65" s="32">
        <v>0</v>
      </c>
      <c r="X65" s="32">
        <v>0</v>
      </c>
      <c r="Y65" s="32">
        <v>0</v>
      </c>
      <c r="Z65" s="32">
        <v>0</v>
      </c>
      <c r="AA65" s="32">
        <v>0</v>
      </c>
      <c r="AB65" s="32">
        <v>0</v>
      </c>
      <c r="AC65" s="32">
        <v>0</v>
      </c>
      <c r="AD65" s="32">
        <v>0</v>
      </c>
      <c r="AE65" s="32">
        <v>0</v>
      </c>
      <c r="AF65" t="s">
        <v>167</v>
      </c>
      <c r="AG65">
        <v>4</v>
      </c>
      <c r="AH65"/>
    </row>
    <row r="66" spans="1:34" x14ac:dyDescent="0.25">
      <c r="A66" t="s">
        <v>616</v>
      </c>
      <c r="B66" t="s">
        <v>365</v>
      </c>
      <c r="C66" t="s">
        <v>470</v>
      </c>
      <c r="D66" t="s">
        <v>578</v>
      </c>
      <c r="E66" s="32">
        <v>40.744444444444447</v>
      </c>
      <c r="F66" s="32">
        <v>4.9540387237523866</v>
      </c>
      <c r="G66" s="32">
        <v>4.8189146441232609</v>
      </c>
      <c r="H66" s="32">
        <v>0.81053995091355324</v>
      </c>
      <c r="I66" s="32">
        <v>0.6754158712844287</v>
      </c>
      <c r="J66" s="32">
        <v>201.84955555555558</v>
      </c>
      <c r="K66" s="32">
        <v>196.34399999999999</v>
      </c>
      <c r="L66" s="32">
        <v>33.024999999999999</v>
      </c>
      <c r="M66" s="32">
        <v>27.519444444444446</v>
      </c>
      <c r="N66" s="32">
        <v>0</v>
      </c>
      <c r="O66" s="32">
        <v>5.5055555555555555</v>
      </c>
      <c r="P66" s="32">
        <v>48.144444444444446</v>
      </c>
      <c r="Q66" s="32">
        <v>48.144444444444446</v>
      </c>
      <c r="R66" s="32">
        <v>0</v>
      </c>
      <c r="S66" s="32">
        <v>120.68011111111112</v>
      </c>
      <c r="T66" s="32">
        <v>120.68011111111112</v>
      </c>
      <c r="U66" s="32">
        <v>0</v>
      </c>
      <c r="V66" s="32">
        <v>0</v>
      </c>
      <c r="W66" s="32">
        <v>0</v>
      </c>
      <c r="X66" s="32">
        <v>0</v>
      </c>
      <c r="Y66" s="32">
        <v>0</v>
      </c>
      <c r="Z66" s="32">
        <v>0</v>
      </c>
      <c r="AA66" s="32">
        <v>0</v>
      </c>
      <c r="AB66" s="32">
        <v>0</v>
      </c>
      <c r="AC66" s="32">
        <v>0</v>
      </c>
      <c r="AD66" s="32">
        <v>0</v>
      </c>
      <c r="AE66" s="32">
        <v>0</v>
      </c>
      <c r="AF66" t="s">
        <v>165</v>
      </c>
      <c r="AG66">
        <v>4</v>
      </c>
      <c r="AH66"/>
    </row>
    <row r="67" spans="1:34" x14ac:dyDescent="0.25">
      <c r="A67" t="s">
        <v>616</v>
      </c>
      <c r="B67" t="s">
        <v>263</v>
      </c>
      <c r="C67" t="s">
        <v>470</v>
      </c>
      <c r="D67" t="s">
        <v>578</v>
      </c>
      <c r="E67" s="32">
        <v>40.37777777777778</v>
      </c>
      <c r="F67" s="32">
        <v>3.6007842597688491</v>
      </c>
      <c r="G67" s="32">
        <v>3.1392405063291138</v>
      </c>
      <c r="H67" s="32">
        <v>0.45170610897083097</v>
      </c>
      <c r="I67" s="32">
        <v>9.3285635663181057E-2</v>
      </c>
      <c r="J67" s="32">
        <v>145.39166666666665</v>
      </c>
      <c r="K67" s="32">
        <v>126.75555555555556</v>
      </c>
      <c r="L67" s="32">
        <v>18.238888888888887</v>
      </c>
      <c r="M67" s="32">
        <v>3.7666666666666666</v>
      </c>
      <c r="N67" s="32">
        <v>8.8722222222222218</v>
      </c>
      <c r="O67" s="32">
        <v>5.6</v>
      </c>
      <c r="P67" s="32">
        <v>41.511111111111113</v>
      </c>
      <c r="Q67" s="32">
        <v>37.347222222222221</v>
      </c>
      <c r="R67" s="32">
        <v>4.1638888888888888</v>
      </c>
      <c r="S67" s="32">
        <v>85.641666666666666</v>
      </c>
      <c r="T67" s="32">
        <v>85.641666666666666</v>
      </c>
      <c r="U67" s="32">
        <v>0</v>
      </c>
      <c r="V67" s="32">
        <v>0</v>
      </c>
      <c r="W67" s="32">
        <v>0.51388888888888884</v>
      </c>
      <c r="X67" s="32">
        <v>0</v>
      </c>
      <c r="Y67" s="32">
        <v>0</v>
      </c>
      <c r="Z67" s="32">
        <v>0</v>
      </c>
      <c r="AA67" s="32">
        <v>0.51388888888888884</v>
      </c>
      <c r="AB67" s="32">
        <v>0</v>
      </c>
      <c r="AC67" s="32">
        <v>0</v>
      </c>
      <c r="AD67" s="32">
        <v>0</v>
      </c>
      <c r="AE67" s="32">
        <v>0</v>
      </c>
      <c r="AF67" t="s">
        <v>62</v>
      </c>
      <c r="AG67">
        <v>4</v>
      </c>
      <c r="AH67"/>
    </row>
    <row r="68" spans="1:34" x14ac:dyDescent="0.25">
      <c r="A68" t="s">
        <v>616</v>
      </c>
      <c r="B68" t="s">
        <v>259</v>
      </c>
      <c r="C68" t="s">
        <v>466</v>
      </c>
      <c r="D68" t="s">
        <v>544</v>
      </c>
      <c r="E68" s="32">
        <v>56.388888888888886</v>
      </c>
      <c r="F68" s="32">
        <v>3.0889714285714276</v>
      </c>
      <c r="G68" s="32">
        <v>2.9723211822660085</v>
      </c>
      <c r="H68" s="32">
        <v>0.39276650246305422</v>
      </c>
      <c r="I68" s="32">
        <v>0.27611625615763552</v>
      </c>
      <c r="J68" s="32">
        <v>174.1836666666666</v>
      </c>
      <c r="K68" s="32">
        <v>167.60588888888881</v>
      </c>
      <c r="L68" s="32">
        <v>22.147666666666666</v>
      </c>
      <c r="M68" s="32">
        <v>15.56988888888889</v>
      </c>
      <c r="N68" s="32">
        <v>1.288888888888889</v>
      </c>
      <c r="O68" s="32">
        <v>5.2888888888888888</v>
      </c>
      <c r="P68" s="32">
        <v>51.811999999999976</v>
      </c>
      <c r="Q68" s="32">
        <v>51.811999999999976</v>
      </c>
      <c r="R68" s="32">
        <v>0</v>
      </c>
      <c r="S68" s="32">
        <v>100.22399999999995</v>
      </c>
      <c r="T68" s="32">
        <v>95.373999999999953</v>
      </c>
      <c r="U68" s="32">
        <v>4.8500000000000005</v>
      </c>
      <c r="V68" s="32">
        <v>0</v>
      </c>
      <c r="W68" s="32">
        <v>0</v>
      </c>
      <c r="X68" s="32">
        <v>0</v>
      </c>
      <c r="Y68" s="32">
        <v>0</v>
      </c>
      <c r="Z68" s="32">
        <v>0</v>
      </c>
      <c r="AA68" s="32">
        <v>0</v>
      </c>
      <c r="AB68" s="32">
        <v>0</v>
      </c>
      <c r="AC68" s="32">
        <v>0</v>
      </c>
      <c r="AD68" s="32">
        <v>0</v>
      </c>
      <c r="AE68" s="32">
        <v>0</v>
      </c>
      <c r="AF68" t="s">
        <v>58</v>
      </c>
      <c r="AG68">
        <v>4</v>
      </c>
      <c r="AH68"/>
    </row>
    <row r="69" spans="1:34" x14ac:dyDescent="0.25">
      <c r="A69" t="s">
        <v>616</v>
      </c>
      <c r="B69" t="s">
        <v>341</v>
      </c>
      <c r="C69" t="s">
        <v>414</v>
      </c>
      <c r="D69" t="s">
        <v>575</v>
      </c>
      <c r="E69" s="32">
        <v>81.7</v>
      </c>
      <c r="F69" s="32">
        <v>4.1817625458996321</v>
      </c>
      <c r="G69" s="32">
        <v>4.0387256901944779</v>
      </c>
      <c r="H69" s="32">
        <v>0.48126614987080102</v>
      </c>
      <c r="I69" s="32">
        <v>0.40775873793009654</v>
      </c>
      <c r="J69" s="32">
        <v>341.65</v>
      </c>
      <c r="K69" s="32">
        <v>329.96388888888885</v>
      </c>
      <c r="L69" s="32">
        <v>39.319444444444443</v>
      </c>
      <c r="M69" s="32">
        <v>33.31388888888889</v>
      </c>
      <c r="N69" s="32">
        <v>1.2666666666666666</v>
      </c>
      <c r="O69" s="32">
        <v>4.7388888888888889</v>
      </c>
      <c r="P69" s="32">
        <v>87.65</v>
      </c>
      <c r="Q69" s="32">
        <v>81.969444444444449</v>
      </c>
      <c r="R69" s="32">
        <v>5.6805555555555554</v>
      </c>
      <c r="S69" s="32">
        <v>214.68055555555554</v>
      </c>
      <c r="T69" s="32">
        <v>214.68055555555554</v>
      </c>
      <c r="U69" s="32">
        <v>0</v>
      </c>
      <c r="V69" s="32">
        <v>0</v>
      </c>
      <c r="W69" s="32">
        <v>8.1611111111111114</v>
      </c>
      <c r="X69" s="32">
        <v>0</v>
      </c>
      <c r="Y69" s="32">
        <v>0</v>
      </c>
      <c r="Z69" s="32">
        <v>0</v>
      </c>
      <c r="AA69" s="32">
        <v>1.3555555555555556</v>
      </c>
      <c r="AB69" s="32">
        <v>0</v>
      </c>
      <c r="AC69" s="32">
        <v>6.8055555555555554</v>
      </c>
      <c r="AD69" s="32">
        <v>0</v>
      </c>
      <c r="AE69" s="32">
        <v>0</v>
      </c>
      <c r="AF69" t="s">
        <v>141</v>
      </c>
      <c r="AG69">
        <v>4</v>
      </c>
      <c r="AH69"/>
    </row>
    <row r="70" spans="1:34" x14ac:dyDescent="0.25">
      <c r="A70" t="s">
        <v>616</v>
      </c>
      <c r="B70" t="s">
        <v>345</v>
      </c>
      <c r="C70" t="s">
        <v>492</v>
      </c>
      <c r="D70" t="s">
        <v>518</v>
      </c>
      <c r="E70" s="32">
        <v>42.177777777777777</v>
      </c>
      <c r="F70" s="32">
        <v>5.2404109589041097</v>
      </c>
      <c r="G70" s="32">
        <v>4.1621838777660702</v>
      </c>
      <c r="H70" s="32">
        <v>0.79100368809272903</v>
      </c>
      <c r="I70" s="32">
        <v>6.6122233930453111E-3</v>
      </c>
      <c r="J70" s="32">
        <v>221.02888888888887</v>
      </c>
      <c r="K70" s="32">
        <v>175.55166666666668</v>
      </c>
      <c r="L70" s="32">
        <v>33.362777777777772</v>
      </c>
      <c r="M70" s="32">
        <v>0.27888888888888891</v>
      </c>
      <c r="N70" s="32">
        <v>27.63388888888888</v>
      </c>
      <c r="O70" s="32">
        <v>5.45</v>
      </c>
      <c r="P70" s="32">
        <v>76.548111111111126</v>
      </c>
      <c r="Q70" s="32">
        <v>64.154777777777795</v>
      </c>
      <c r="R70" s="32">
        <v>12.393333333333334</v>
      </c>
      <c r="S70" s="32">
        <v>111.11799999999999</v>
      </c>
      <c r="T70" s="32">
        <v>98.689555555555543</v>
      </c>
      <c r="U70" s="32">
        <v>12.428444444444446</v>
      </c>
      <c r="V70" s="32">
        <v>0</v>
      </c>
      <c r="W70" s="32">
        <v>89.87855555555555</v>
      </c>
      <c r="X70" s="32">
        <v>9.3333333333333338E-2</v>
      </c>
      <c r="Y70" s="32">
        <v>0</v>
      </c>
      <c r="Z70" s="32">
        <v>0</v>
      </c>
      <c r="AA70" s="32">
        <v>38.829555555555558</v>
      </c>
      <c r="AB70" s="32">
        <v>0</v>
      </c>
      <c r="AC70" s="32">
        <v>50.955666666666666</v>
      </c>
      <c r="AD70" s="32">
        <v>0</v>
      </c>
      <c r="AE70" s="32">
        <v>0</v>
      </c>
      <c r="AF70" t="s">
        <v>145</v>
      </c>
      <c r="AG70">
        <v>4</v>
      </c>
      <c r="AH70"/>
    </row>
    <row r="71" spans="1:34" x14ac:dyDescent="0.25">
      <c r="A71" t="s">
        <v>616</v>
      </c>
      <c r="B71" t="s">
        <v>330</v>
      </c>
      <c r="C71" t="s">
        <v>480</v>
      </c>
      <c r="D71" t="s">
        <v>584</v>
      </c>
      <c r="E71" s="32">
        <v>47.56666666666667</v>
      </c>
      <c r="F71" s="32">
        <v>3.5496355991590747</v>
      </c>
      <c r="G71" s="32">
        <v>3.120179864517636</v>
      </c>
      <c r="H71" s="32">
        <v>0.54880868955851436</v>
      </c>
      <c r="I71" s="32">
        <v>0.30996262555477694</v>
      </c>
      <c r="J71" s="32">
        <v>168.84433333333334</v>
      </c>
      <c r="K71" s="32">
        <v>148.41655555555556</v>
      </c>
      <c r="L71" s="32">
        <v>26.105</v>
      </c>
      <c r="M71" s="32">
        <v>14.74388888888889</v>
      </c>
      <c r="N71" s="32">
        <v>5.75</v>
      </c>
      <c r="O71" s="32">
        <v>5.6111111111111107</v>
      </c>
      <c r="P71" s="32">
        <v>51.112444444444449</v>
      </c>
      <c r="Q71" s="32">
        <v>42.045777777777779</v>
      </c>
      <c r="R71" s="32">
        <v>9.0666666666666664</v>
      </c>
      <c r="S71" s="32">
        <v>91.626888888888885</v>
      </c>
      <c r="T71" s="32">
        <v>56.99077777777778</v>
      </c>
      <c r="U71" s="32">
        <v>34.636111111111113</v>
      </c>
      <c r="V71" s="32">
        <v>0</v>
      </c>
      <c r="W71" s="32">
        <v>11.856888888888887</v>
      </c>
      <c r="X71" s="32">
        <v>0</v>
      </c>
      <c r="Y71" s="32">
        <v>0</v>
      </c>
      <c r="Z71" s="32">
        <v>0</v>
      </c>
      <c r="AA71" s="32">
        <v>11.856888888888887</v>
      </c>
      <c r="AB71" s="32">
        <v>0</v>
      </c>
      <c r="AC71" s="32">
        <v>0</v>
      </c>
      <c r="AD71" s="32">
        <v>0</v>
      </c>
      <c r="AE71" s="32">
        <v>0</v>
      </c>
      <c r="AF71" t="s">
        <v>130</v>
      </c>
      <c r="AG71">
        <v>4</v>
      </c>
      <c r="AH71"/>
    </row>
    <row r="72" spans="1:34" x14ac:dyDescent="0.25">
      <c r="A72" t="s">
        <v>616</v>
      </c>
      <c r="B72" t="s">
        <v>356</v>
      </c>
      <c r="C72" t="s">
        <v>494</v>
      </c>
      <c r="D72" t="s">
        <v>552</v>
      </c>
      <c r="E72" s="32">
        <v>64.422222222222217</v>
      </c>
      <c r="F72" s="32">
        <v>3.958130389789583</v>
      </c>
      <c r="G72" s="32">
        <v>3.8693083822007592</v>
      </c>
      <c r="H72" s="32">
        <v>0.79747154191100389</v>
      </c>
      <c r="I72" s="32">
        <v>0.70864953432218014</v>
      </c>
      <c r="J72" s="32">
        <v>254.99155555555555</v>
      </c>
      <c r="K72" s="32">
        <v>249.26944444444445</v>
      </c>
      <c r="L72" s="32">
        <v>51.37488888888889</v>
      </c>
      <c r="M72" s="32">
        <v>45.652777777777779</v>
      </c>
      <c r="N72" s="32">
        <v>0</v>
      </c>
      <c r="O72" s="32">
        <v>5.7221111111111114</v>
      </c>
      <c r="P72" s="32">
        <v>53.327777777777776</v>
      </c>
      <c r="Q72" s="32">
        <v>53.327777777777776</v>
      </c>
      <c r="R72" s="32">
        <v>0</v>
      </c>
      <c r="S72" s="32">
        <v>150.28888888888889</v>
      </c>
      <c r="T72" s="32">
        <v>150.28888888888889</v>
      </c>
      <c r="U72" s="32">
        <v>0</v>
      </c>
      <c r="V72" s="32">
        <v>0</v>
      </c>
      <c r="W72" s="32">
        <v>0</v>
      </c>
      <c r="X72" s="32">
        <v>0</v>
      </c>
      <c r="Y72" s="32">
        <v>0</v>
      </c>
      <c r="Z72" s="32">
        <v>0</v>
      </c>
      <c r="AA72" s="32">
        <v>0</v>
      </c>
      <c r="AB72" s="32">
        <v>0</v>
      </c>
      <c r="AC72" s="32">
        <v>0</v>
      </c>
      <c r="AD72" s="32">
        <v>0</v>
      </c>
      <c r="AE72" s="32">
        <v>0</v>
      </c>
      <c r="AF72" t="s">
        <v>156</v>
      </c>
      <c r="AG72">
        <v>4</v>
      </c>
      <c r="AH72"/>
    </row>
    <row r="73" spans="1:34" x14ac:dyDescent="0.25">
      <c r="A73" t="s">
        <v>616</v>
      </c>
      <c r="B73" t="s">
        <v>314</v>
      </c>
      <c r="C73" t="s">
        <v>469</v>
      </c>
      <c r="D73" t="s">
        <v>537</v>
      </c>
      <c r="E73" s="32">
        <v>52.411111111111111</v>
      </c>
      <c r="F73" s="32">
        <v>4.1763875344498622</v>
      </c>
      <c r="G73" s="32">
        <v>3.8653890184439259</v>
      </c>
      <c r="H73" s="32">
        <v>0.47055331778672865</v>
      </c>
      <c r="I73" s="32">
        <v>0.36540173839304629</v>
      </c>
      <c r="J73" s="32">
        <v>218.88911111111111</v>
      </c>
      <c r="K73" s="32">
        <v>202.58933333333331</v>
      </c>
      <c r="L73" s="32">
        <v>24.662222222222212</v>
      </c>
      <c r="M73" s="32">
        <v>19.151111111111103</v>
      </c>
      <c r="N73" s="32">
        <v>0</v>
      </c>
      <c r="O73" s="32">
        <v>5.5111111111111111</v>
      </c>
      <c r="P73" s="32">
        <v>74.255111111111106</v>
      </c>
      <c r="Q73" s="32">
        <v>63.466444444444441</v>
      </c>
      <c r="R73" s="32">
        <v>10.788666666666668</v>
      </c>
      <c r="S73" s="32">
        <v>119.97177777777779</v>
      </c>
      <c r="T73" s="32">
        <v>117.14966666666668</v>
      </c>
      <c r="U73" s="32">
        <v>2.822111111111111</v>
      </c>
      <c r="V73" s="32">
        <v>0</v>
      </c>
      <c r="W73" s="32">
        <v>4.5869999999999997</v>
      </c>
      <c r="X73" s="32">
        <v>0</v>
      </c>
      <c r="Y73" s="32">
        <v>0</v>
      </c>
      <c r="Z73" s="32">
        <v>0</v>
      </c>
      <c r="AA73" s="32">
        <v>0.40399999999999997</v>
      </c>
      <c r="AB73" s="32">
        <v>0</v>
      </c>
      <c r="AC73" s="32">
        <v>4.1829999999999998</v>
      </c>
      <c r="AD73" s="32">
        <v>0</v>
      </c>
      <c r="AE73" s="32">
        <v>0</v>
      </c>
      <c r="AF73" t="s">
        <v>113</v>
      </c>
      <c r="AG73">
        <v>4</v>
      </c>
      <c r="AH73"/>
    </row>
    <row r="74" spans="1:34" x14ac:dyDescent="0.25">
      <c r="A74" t="s">
        <v>616</v>
      </c>
      <c r="B74" t="s">
        <v>213</v>
      </c>
      <c r="C74" t="s">
        <v>445</v>
      </c>
      <c r="D74" t="s">
        <v>563</v>
      </c>
      <c r="E74" s="32">
        <v>74.888888888888886</v>
      </c>
      <c r="F74" s="32">
        <v>3.6971216617210683</v>
      </c>
      <c r="G74" s="32">
        <v>3.6110311572700295</v>
      </c>
      <c r="H74" s="32">
        <v>0.44718842729970321</v>
      </c>
      <c r="I74" s="32">
        <v>0.3610979228486646</v>
      </c>
      <c r="J74" s="32">
        <v>276.87333333333333</v>
      </c>
      <c r="K74" s="32">
        <v>270.42611111111108</v>
      </c>
      <c r="L74" s="32">
        <v>33.489444444444437</v>
      </c>
      <c r="M74" s="32">
        <v>27.042222222222215</v>
      </c>
      <c r="N74" s="32">
        <v>0.84722222222222221</v>
      </c>
      <c r="O74" s="32">
        <v>5.6</v>
      </c>
      <c r="P74" s="32">
        <v>102.76833333333333</v>
      </c>
      <c r="Q74" s="32">
        <v>102.76833333333333</v>
      </c>
      <c r="R74" s="32">
        <v>0</v>
      </c>
      <c r="S74" s="32">
        <v>140.61555555555555</v>
      </c>
      <c r="T74" s="32">
        <v>140.61555555555555</v>
      </c>
      <c r="U74" s="32">
        <v>0</v>
      </c>
      <c r="V74" s="32">
        <v>0</v>
      </c>
      <c r="W74" s="32">
        <v>17.826666666666668</v>
      </c>
      <c r="X74" s="32">
        <v>0</v>
      </c>
      <c r="Y74" s="32">
        <v>0.84722222222222221</v>
      </c>
      <c r="Z74" s="32">
        <v>0</v>
      </c>
      <c r="AA74" s="32">
        <v>2.2938888888888891</v>
      </c>
      <c r="AB74" s="32">
        <v>0</v>
      </c>
      <c r="AC74" s="32">
        <v>14.685555555555556</v>
      </c>
      <c r="AD74" s="32">
        <v>0</v>
      </c>
      <c r="AE74" s="32">
        <v>0</v>
      </c>
      <c r="AF74" t="s">
        <v>12</v>
      </c>
      <c r="AG74">
        <v>4</v>
      </c>
      <c r="AH74"/>
    </row>
    <row r="75" spans="1:34" x14ac:dyDescent="0.25">
      <c r="A75" t="s">
        <v>616</v>
      </c>
      <c r="B75" t="s">
        <v>246</v>
      </c>
      <c r="C75" t="s">
        <v>445</v>
      </c>
      <c r="D75" t="s">
        <v>563</v>
      </c>
      <c r="E75" s="32">
        <v>88.2</v>
      </c>
      <c r="F75" s="32">
        <v>4.0724363819601921</v>
      </c>
      <c r="G75" s="32">
        <v>3.7301499118165791</v>
      </c>
      <c r="H75" s="32">
        <v>0.59015243134290751</v>
      </c>
      <c r="I75" s="32">
        <v>0.39102166792642978</v>
      </c>
      <c r="J75" s="32">
        <v>359.18888888888893</v>
      </c>
      <c r="K75" s="32">
        <v>328.99922222222227</v>
      </c>
      <c r="L75" s="32">
        <v>52.051444444444442</v>
      </c>
      <c r="M75" s="32">
        <v>34.48811111111111</v>
      </c>
      <c r="N75" s="32">
        <v>10.729999999999999</v>
      </c>
      <c r="O75" s="32">
        <v>6.833333333333333</v>
      </c>
      <c r="P75" s="32">
        <v>91.909777777777748</v>
      </c>
      <c r="Q75" s="32">
        <v>79.283444444444413</v>
      </c>
      <c r="R75" s="32">
        <v>12.626333333333331</v>
      </c>
      <c r="S75" s="32">
        <v>215.22766666666672</v>
      </c>
      <c r="T75" s="32">
        <v>144.85066666666671</v>
      </c>
      <c r="U75" s="32">
        <v>70.37700000000001</v>
      </c>
      <c r="V75" s="32">
        <v>0</v>
      </c>
      <c r="W75" s="32">
        <v>36.747888888888887</v>
      </c>
      <c r="X75" s="32">
        <v>0</v>
      </c>
      <c r="Y75" s="32">
        <v>0</v>
      </c>
      <c r="Z75" s="32">
        <v>0</v>
      </c>
      <c r="AA75" s="32">
        <v>5.4031111111111105</v>
      </c>
      <c r="AB75" s="32">
        <v>0</v>
      </c>
      <c r="AC75" s="32">
        <v>31.344777777777775</v>
      </c>
      <c r="AD75" s="32">
        <v>0</v>
      </c>
      <c r="AE75" s="32">
        <v>0</v>
      </c>
      <c r="AF75" t="s">
        <v>45</v>
      </c>
      <c r="AG75">
        <v>4</v>
      </c>
      <c r="AH75"/>
    </row>
    <row r="76" spans="1:34" x14ac:dyDescent="0.25">
      <c r="A76" t="s">
        <v>616</v>
      </c>
      <c r="B76" t="s">
        <v>372</v>
      </c>
      <c r="C76" t="s">
        <v>416</v>
      </c>
      <c r="D76" t="s">
        <v>552</v>
      </c>
      <c r="E76" s="32">
        <v>68.033333333333331</v>
      </c>
      <c r="F76" s="32">
        <v>3.5963318634656205</v>
      </c>
      <c r="G76" s="32">
        <v>3.5054450432794373</v>
      </c>
      <c r="H76" s="32">
        <v>0.25245794545157607</v>
      </c>
      <c r="I76" s="32">
        <v>0.1615711252653928</v>
      </c>
      <c r="J76" s="32">
        <v>244.67044444444437</v>
      </c>
      <c r="K76" s="32">
        <v>238.48711111111103</v>
      </c>
      <c r="L76" s="32">
        <v>17.175555555555558</v>
      </c>
      <c r="M76" s="32">
        <v>10.992222222222223</v>
      </c>
      <c r="N76" s="32">
        <v>0.49444444444444446</v>
      </c>
      <c r="O76" s="32">
        <v>5.6888888888888891</v>
      </c>
      <c r="P76" s="32">
        <v>87.10777777777777</v>
      </c>
      <c r="Q76" s="32">
        <v>87.10777777777777</v>
      </c>
      <c r="R76" s="32">
        <v>0</v>
      </c>
      <c r="S76" s="32">
        <v>140.38711111111104</v>
      </c>
      <c r="T76" s="32">
        <v>140.38711111111104</v>
      </c>
      <c r="U76" s="32">
        <v>0</v>
      </c>
      <c r="V76" s="32">
        <v>0</v>
      </c>
      <c r="W76" s="32">
        <v>81.634888888888867</v>
      </c>
      <c r="X76" s="32">
        <v>2.2222222222222223</v>
      </c>
      <c r="Y76" s="32">
        <v>0.49444444444444446</v>
      </c>
      <c r="Z76" s="32">
        <v>0</v>
      </c>
      <c r="AA76" s="32">
        <v>31.811111111111099</v>
      </c>
      <c r="AB76" s="32">
        <v>0</v>
      </c>
      <c r="AC76" s="32">
        <v>47.107111111111095</v>
      </c>
      <c r="AD76" s="32">
        <v>0</v>
      </c>
      <c r="AE76" s="32">
        <v>0</v>
      </c>
      <c r="AF76" t="s">
        <v>172</v>
      </c>
      <c r="AG76">
        <v>4</v>
      </c>
      <c r="AH76"/>
    </row>
    <row r="77" spans="1:34" x14ac:dyDescent="0.25">
      <c r="A77" t="s">
        <v>616</v>
      </c>
      <c r="B77" t="s">
        <v>354</v>
      </c>
      <c r="C77" t="s">
        <v>461</v>
      </c>
      <c r="D77" t="s">
        <v>574</v>
      </c>
      <c r="E77" s="32">
        <v>138.5</v>
      </c>
      <c r="F77" s="32">
        <v>3.7219454472523061</v>
      </c>
      <c r="G77" s="32">
        <v>3.5421419975932604</v>
      </c>
      <c r="H77" s="32">
        <v>0.50780184516646609</v>
      </c>
      <c r="I77" s="32">
        <v>0.33255114320096268</v>
      </c>
      <c r="J77" s="32">
        <v>515.48944444444442</v>
      </c>
      <c r="K77" s="32">
        <v>490.58666666666659</v>
      </c>
      <c r="L77" s="32">
        <v>70.330555555555549</v>
      </c>
      <c r="M77" s="32">
        <v>46.05833333333333</v>
      </c>
      <c r="N77" s="32">
        <v>18.583333333333332</v>
      </c>
      <c r="O77" s="32">
        <v>5.6888888888888891</v>
      </c>
      <c r="P77" s="32">
        <v>188.15833333333333</v>
      </c>
      <c r="Q77" s="32">
        <v>187.52777777777777</v>
      </c>
      <c r="R77" s="32">
        <v>0.63055555555555554</v>
      </c>
      <c r="S77" s="32">
        <v>257.00055555555548</v>
      </c>
      <c r="T77" s="32">
        <v>257.00055555555548</v>
      </c>
      <c r="U77" s="32">
        <v>0</v>
      </c>
      <c r="V77" s="32">
        <v>0</v>
      </c>
      <c r="W77" s="32">
        <v>48.680555555555557</v>
      </c>
      <c r="X77" s="32">
        <v>0</v>
      </c>
      <c r="Y77" s="32">
        <v>0</v>
      </c>
      <c r="Z77" s="32">
        <v>0</v>
      </c>
      <c r="AA77" s="32">
        <v>5.8611111111111107</v>
      </c>
      <c r="AB77" s="32">
        <v>0</v>
      </c>
      <c r="AC77" s="32">
        <v>42.819444444444443</v>
      </c>
      <c r="AD77" s="32">
        <v>0</v>
      </c>
      <c r="AE77" s="32">
        <v>0</v>
      </c>
      <c r="AF77" t="s">
        <v>154</v>
      </c>
      <c r="AG77">
        <v>4</v>
      </c>
      <c r="AH77"/>
    </row>
    <row r="78" spans="1:34" x14ac:dyDescent="0.25">
      <c r="A78" t="s">
        <v>616</v>
      </c>
      <c r="B78" t="s">
        <v>279</v>
      </c>
      <c r="C78" t="s">
        <v>464</v>
      </c>
      <c r="D78" t="s">
        <v>541</v>
      </c>
      <c r="E78" s="32">
        <v>60.466666666666669</v>
      </c>
      <c r="F78" s="32">
        <v>2.3633314957736125</v>
      </c>
      <c r="G78" s="32">
        <v>2.2575339948548327</v>
      </c>
      <c r="H78" s="32">
        <v>0.35850790150679895</v>
      </c>
      <c r="I78" s="32">
        <v>0.29428518926865121</v>
      </c>
      <c r="J78" s="32">
        <v>142.90277777777777</v>
      </c>
      <c r="K78" s="32">
        <v>136.50555555555556</v>
      </c>
      <c r="L78" s="32">
        <v>21.677777777777777</v>
      </c>
      <c r="M78" s="32">
        <v>17.794444444444444</v>
      </c>
      <c r="N78" s="32">
        <v>3.8833333333333333</v>
      </c>
      <c r="O78" s="32">
        <v>0</v>
      </c>
      <c r="P78" s="32">
        <v>56.127777777777773</v>
      </c>
      <c r="Q78" s="32">
        <v>53.613888888888887</v>
      </c>
      <c r="R78" s="32">
        <v>2.5138888888888888</v>
      </c>
      <c r="S78" s="32">
        <v>65.097222222222229</v>
      </c>
      <c r="T78" s="32">
        <v>65.097222222222229</v>
      </c>
      <c r="U78" s="32">
        <v>0</v>
      </c>
      <c r="V78" s="32">
        <v>0</v>
      </c>
      <c r="W78" s="32">
        <v>0</v>
      </c>
      <c r="X78" s="32">
        <v>0</v>
      </c>
      <c r="Y78" s="32">
        <v>0</v>
      </c>
      <c r="Z78" s="32">
        <v>0</v>
      </c>
      <c r="AA78" s="32">
        <v>0</v>
      </c>
      <c r="AB78" s="32">
        <v>0</v>
      </c>
      <c r="AC78" s="32">
        <v>0</v>
      </c>
      <c r="AD78" s="32">
        <v>0</v>
      </c>
      <c r="AE78" s="32">
        <v>0</v>
      </c>
      <c r="AF78" t="s">
        <v>78</v>
      </c>
      <c r="AG78">
        <v>4</v>
      </c>
      <c r="AH78"/>
    </row>
    <row r="79" spans="1:34" x14ac:dyDescent="0.25">
      <c r="A79" t="s">
        <v>616</v>
      </c>
      <c r="B79" t="s">
        <v>321</v>
      </c>
      <c r="C79" t="s">
        <v>455</v>
      </c>
      <c r="D79" t="s">
        <v>546</v>
      </c>
      <c r="E79" s="32">
        <v>51.844444444444441</v>
      </c>
      <c r="F79" s="32">
        <v>4.1520317188169731</v>
      </c>
      <c r="G79" s="32">
        <v>3.9267852550364326</v>
      </c>
      <c r="H79" s="32">
        <v>0.58520788684097724</v>
      </c>
      <c r="I79" s="32">
        <v>0.47076296613801971</v>
      </c>
      <c r="J79" s="32">
        <v>215.25977777777774</v>
      </c>
      <c r="K79" s="32">
        <v>203.58199999999994</v>
      </c>
      <c r="L79" s="32">
        <v>30.339777777777776</v>
      </c>
      <c r="M79" s="32">
        <v>24.406444444444443</v>
      </c>
      <c r="N79" s="32">
        <v>7.7777777777777779E-2</v>
      </c>
      <c r="O79" s="32">
        <v>5.8555555555555552</v>
      </c>
      <c r="P79" s="32">
        <v>55.34</v>
      </c>
      <c r="Q79" s="32">
        <v>49.595555555555556</v>
      </c>
      <c r="R79" s="32">
        <v>5.7444444444444454</v>
      </c>
      <c r="S79" s="32">
        <v>129.57999999999996</v>
      </c>
      <c r="T79" s="32">
        <v>129.57999999999996</v>
      </c>
      <c r="U79" s="32">
        <v>0</v>
      </c>
      <c r="V79" s="32">
        <v>0</v>
      </c>
      <c r="W79" s="32">
        <v>1.0875555555555556</v>
      </c>
      <c r="X79" s="32">
        <v>0.13755555555555557</v>
      </c>
      <c r="Y79" s="32">
        <v>7.7777777777777779E-2</v>
      </c>
      <c r="Z79" s="32">
        <v>0.43333333333333335</v>
      </c>
      <c r="AA79" s="32">
        <v>0</v>
      </c>
      <c r="AB79" s="32">
        <v>0</v>
      </c>
      <c r="AC79" s="32">
        <v>0.43888888888888888</v>
      </c>
      <c r="AD79" s="32">
        <v>0</v>
      </c>
      <c r="AE79" s="32">
        <v>0</v>
      </c>
      <c r="AF79" t="s">
        <v>120</v>
      </c>
      <c r="AG79">
        <v>4</v>
      </c>
      <c r="AH79"/>
    </row>
    <row r="80" spans="1:34" x14ac:dyDescent="0.25">
      <c r="A80" t="s">
        <v>616</v>
      </c>
      <c r="B80" t="s">
        <v>311</v>
      </c>
      <c r="C80" t="s">
        <v>482</v>
      </c>
      <c r="D80" t="s">
        <v>520</v>
      </c>
      <c r="E80" s="32">
        <v>86.911111111111111</v>
      </c>
      <c r="F80" s="32">
        <v>3.7253950396318061</v>
      </c>
      <c r="G80" s="32">
        <v>3.6531500894911773</v>
      </c>
      <c r="H80" s="32">
        <v>0.36197903349526966</v>
      </c>
      <c r="I80" s="32">
        <v>0.28973408335464074</v>
      </c>
      <c r="J80" s="32">
        <v>323.7782222222221</v>
      </c>
      <c r="K80" s="32">
        <v>317.4993333333332</v>
      </c>
      <c r="L80" s="32">
        <v>31.459999999999994</v>
      </c>
      <c r="M80" s="32">
        <v>25.181111111111107</v>
      </c>
      <c r="N80" s="32">
        <v>1.0344444444444443</v>
      </c>
      <c r="O80" s="32">
        <v>5.2444444444444445</v>
      </c>
      <c r="P80" s="32">
        <v>91.26444444444445</v>
      </c>
      <c r="Q80" s="32">
        <v>91.26444444444445</v>
      </c>
      <c r="R80" s="32">
        <v>0</v>
      </c>
      <c r="S80" s="32">
        <v>201.05377777777767</v>
      </c>
      <c r="T80" s="32">
        <v>201.05377777777767</v>
      </c>
      <c r="U80" s="32">
        <v>0</v>
      </c>
      <c r="V80" s="32">
        <v>0</v>
      </c>
      <c r="W80" s="32">
        <v>53.298222222222222</v>
      </c>
      <c r="X80" s="32">
        <v>8.8888888888888892E-2</v>
      </c>
      <c r="Y80" s="32">
        <v>1.0344444444444443</v>
      </c>
      <c r="Z80" s="32">
        <v>0</v>
      </c>
      <c r="AA80" s="32">
        <v>15.672222222222215</v>
      </c>
      <c r="AB80" s="32">
        <v>0</v>
      </c>
      <c r="AC80" s="32">
        <v>36.50266666666667</v>
      </c>
      <c r="AD80" s="32">
        <v>0</v>
      </c>
      <c r="AE80" s="32">
        <v>0</v>
      </c>
      <c r="AF80" t="s">
        <v>110</v>
      </c>
      <c r="AG80">
        <v>4</v>
      </c>
      <c r="AH80"/>
    </row>
    <row r="81" spans="1:34" x14ac:dyDescent="0.25">
      <c r="A81" t="s">
        <v>616</v>
      </c>
      <c r="B81" t="s">
        <v>315</v>
      </c>
      <c r="C81" t="s">
        <v>483</v>
      </c>
      <c r="D81" t="s">
        <v>556</v>
      </c>
      <c r="E81" s="32">
        <v>84.477777777777774</v>
      </c>
      <c r="F81" s="32">
        <v>3.649343680126266</v>
      </c>
      <c r="G81" s="32">
        <v>3.5156201499408128</v>
      </c>
      <c r="H81" s="32">
        <v>0.41326844666578966</v>
      </c>
      <c r="I81" s="32">
        <v>0.3517795606997236</v>
      </c>
      <c r="J81" s="32">
        <v>308.28844444444445</v>
      </c>
      <c r="K81" s="32">
        <v>296.99177777777777</v>
      </c>
      <c r="L81" s="32">
        <v>34.911999999999985</v>
      </c>
      <c r="M81" s="32">
        <v>29.717555555555538</v>
      </c>
      <c r="N81" s="32">
        <v>0.75</v>
      </c>
      <c r="O81" s="32">
        <v>4.4444444444444446</v>
      </c>
      <c r="P81" s="32">
        <v>96.452222222222247</v>
      </c>
      <c r="Q81" s="32">
        <v>90.350000000000023</v>
      </c>
      <c r="R81" s="32">
        <v>6.1022222222222231</v>
      </c>
      <c r="S81" s="32">
        <v>176.92422222222223</v>
      </c>
      <c r="T81" s="32">
        <v>176.92422222222223</v>
      </c>
      <c r="U81" s="32">
        <v>0</v>
      </c>
      <c r="V81" s="32">
        <v>0</v>
      </c>
      <c r="W81" s="32">
        <v>79.594222222222243</v>
      </c>
      <c r="X81" s="32">
        <v>0</v>
      </c>
      <c r="Y81" s="32">
        <v>0.75</v>
      </c>
      <c r="Z81" s="32">
        <v>0</v>
      </c>
      <c r="AA81" s="32">
        <v>0</v>
      </c>
      <c r="AB81" s="32">
        <v>0</v>
      </c>
      <c r="AC81" s="32">
        <v>78.844222222222243</v>
      </c>
      <c r="AD81" s="32">
        <v>0</v>
      </c>
      <c r="AE81" s="32">
        <v>0</v>
      </c>
      <c r="AF81" t="s">
        <v>114</v>
      </c>
      <c r="AG81">
        <v>4</v>
      </c>
      <c r="AH81"/>
    </row>
    <row r="82" spans="1:34" x14ac:dyDescent="0.25">
      <c r="A82" t="s">
        <v>616</v>
      </c>
      <c r="B82" t="s">
        <v>298</v>
      </c>
      <c r="C82" t="s">
        <v>434</v>
      </c>
      <c r="D82" t="s">
        <v>570</v>
      </c>
      <c r="E82" s="32">
        <v>55.733333333333334</v>
      </c>
      <c r="F82" s="32">
        <v>3.3889453748006386</v>
      </c>
      <c r="G82" s="32">
        <v>3.053010366826157</v>
      </c>
      <c r="H82" s="32">
        <v>0.91988038277511985</v>
      </c>
      <c r="I82" s="32">
        <v>0.61391945773524736</v>
      </c>
      <c r="J82" s="32">
        <v>188.87722222222226</v>
      </c>
      <c r="K82" s="32">
        <v>170.15444444444449</v>
      </c>
      <c r="L82" s="32">
        <v>51.268000000000015</v>
      </c>
      <c r="M82" s="32">
        <v>34.215777777777788</v>
      </c>
      <c r="N82" s="32">
        <v>11.63</v>
      </c>
      <c r="O82" s="32">
        <v>5.4222222222222225</v>
      </c>
      <c r="P82" s="32">
        <v>41.401222222222216</v>
      </c>
      <c r="Q82" s="32">
        <v>39.730666666666664</v>
      </c>
      <c r="R82" s="32">
        <v>1.6705555555555556</v>
      </c>
      <c r="S82" s="32">
        <v>96.208000000000041</v>
      </c>
      <c r="T82" s="32">
        <v>58.406666666666702</v>
      </c>
      <c r="U82" s="32">
        <v>37.801333333333339</v>
      </c>
      <c r="V82" s="32">
        <v>0</v>
      </c>
      <c r="W82" s="32">
        <v>34.033777777777772</v>
      </c>
      <c r="X82" s="32">
        <v>6.6348888888888871</v>
      </c>
      <c r="Y82" s="32">
        <v>0</v>
      </c>
      <c r="Z82" s="32">
        <v>0</v>
      </c>
      <c r="AA82" s="32">
        <v>5.6028888888888897</v>
      </c>
      <c r="AB82" s="32">
        <v>0</v>
      </c>
      <c r="AC82" s="32">
        <v>21.795999999999992</v>
      </c>
      <c r="AD82" s="32">
        <v>0</v>
      </c>
      <c r="AE82" s="32">
        <v>0</v>
      </c>
      <c r="AF82" t="s">
        <v>97</v>
      </c>
      <c r="AG82">
        <v>4</v>
      </c>
      <c r="AH82"/>
    </row>
    <row r="83" spans="1:34" x14ac:dyDescent="0.25">
      <c r="A83" t="s">
        <v>616</v>
      </c>
      <c r="B83" t="s">
        <v>284</v>
      </c>
      <c r="C83" t="s">
        <v>476</v>
      </c>
      <c r="D83" t="s">
        <v>518</v>
      </c>
      <c r="E83" s="32">
        <v>83.655555555555551</v>
      </c>
      <c r="F83" s="32">
        <v>3.7477115154735028</v>
      </c>
      <c r="G83" s="32">
        <v>3.4583463939434194</v>
      </c>
      <c r="H83" s="32">
        <v>0.2578204276796387</v>
      </c>
      <c r="I83" s="32">
        <v>3.8916190729180504E-2</v>
      </c>
      <c r="J83" s="32">
        <v>313.5168888888889</v>
      </c>
      <c r="K83" s="32">
        <v>289.30988888888891</v>
      </c>
      <c r="L83" s="32">
        <v>21.568111111111108</v>
      </c>
      <c r="M83" s="32">
        <v>3.2555555555555555</v>
      </c>
      <c r="N83" s="32">
        <v>12.090333333333332</v>
      </c>
      <c r="O83" s="32">
        <v>6.2222222222222223</v>
      </c>
      <c r="P83" s="32">
        <v>103.0757777777778</v>
      </c>
      <c r="Q83" s="32">
        <v>97.181333333333356</v>
      </c>
      <c r="R83" s="32">
        <v>5.8944444444444457</v>
      </c>
      <c r="S83" s="32">
        <v>188.87299999999999</v>
      </c>
      <c r="T83" s="32">
        <v>176.64533333333333</v>
      </c>
      <c r="U83" s="32">
        <v>12.227666666666664</v>
      </c>
      <c r="V83" s="32">
        <v>0</v>
      </c>
      <c r="W83" s="32">
        <v>151.76477777777779</v>
      </c>
      <c r="X83" s="32">
        <v>1.5666666666666667</v>
      </c>
      <c r="Y83" s="32">
        <v>0</v>
      </c>
      <c r="Z83" s="32">
        <v>0</v>
      </c>
      <c r="AA83" s="32">
        <v>58.008333333333333</v>
      </c>
      <c r="AB83" s="32">
        <v>0</v>
      </c>
      <c r="AC83" s="32">
        <v>92.189777777777792</v>
      </c>
      <c r="AD83" s="32">
        <v>0</v>
      </c>
      <c r="AE83" s="32">
        <v>0</v>
      </c>
      <c r="AF83" t="s">
        <v>83</v>
      </c>
      <c r="AG83">
        <v>4</v>
      </c>
      <c r="AH83"/>
    </row>
    <row r="84" spans="1:34" x14ac:dyDescent="0.25">
      <c r="A84" t="s">
        <v>616</v>
      </c>
      <c r="B84" t="s">
        <v>364</v>
      </c>
      <c r="C84" t="s">
        <v>497</v>
      </c>
      <c r="D84" t="s">
        <v>545</v>
      </c>
      <c r="E84" s="32">
        <v>77.066666666666663</v>
      </c>
      <c r="F84" s="32">
        <v>3.8100129757785468</v>
      </c>
      <c r="G84" s="32">
        <v>3.73619521337947</v>
      </c>
      <c r="H84" s="32">
        <v>0.43764417531718569</v>
      </c>
      <c r="I84" s="32">
        <v>0.36382641291810841</v>
      </c>
      <c r="J84" s="32">
        <v>293.625</v>
      </c>
      <c r="K84" s="32">
        <v>287.93611111111113</v>
      </c>
      <c r="L84" s="32">
        <v>33.727777777777774</v>
      </c>
      <c r="M84" s="32">
        <v>28.038888888888888</v>
      </c>
      <c r="N84" s="32">
        <v>0</v>
      </c>
      <c r="O84" s="32">
        <v>5.6888888888888891</v>
      </c>
      <c r="P84" s="32">
        <v>74.727777777777774</v>
      </c>
      <c r="Q84" s="32">
        <v>74.727777777777774</v>
      </c>
      <c r="R84" s="32">
        <v>0</v>
      </c>
      <c r="S84" s="32">
        <v>185.16944444444445</v>
      </c>
      <c r="T84" s="32">
        <v>185.16944444444445</v>
      </c>
      <c r="U84" s="32">
        <v>0</v>
      </c>
      <c r="V84" s="32">
        <v>0</v>
      </c>
      <c r="W84" s="32">
        <v>0</v>
      </c>
      <c r="X84" s="32">
        <v>0</v>
      </c>
      <c r="Y84" s="32">
        <v>0</v>
      </c>
      <c r="Z84" s="32">
        <v>0</v>
      </c>
      <c r="AA84" s="32">
        <v>0</v>
      </c>
      <c r="AB84" s="32">
        <v>0</v>
      </c>
      <c r="AC84" s="32">
        <v>0</v>
      </c>
      <c r="AD84" s="32">
        <v>0</v>
      </c>
      <c r="AE84" s="32">
        <v>0</v>
      </c>
      <c r="AF84" t="s">
        <v>164</v>
      </c>
      <c r="AG84">
        <v>4</v>
      </c>
      <c r="AH84"/>
    </row>
    <row r="85" spans="1:34" x14ac:dyDescent="0.25">
      <c r="A85" t="s">
        <v>616</v>
      </c>
      <c r="B85" t="s">
        <v>297</v>
      </c>
      <c r="C85" t="s">
        <v>479</v>
      </c>
      <c r="D85" t="s">
        <v>582</v>
      </c>
      <c r="E85" s="32">
        <v>40.87777777777778</v>
      </c>
      <c r="F85" s="32">
        <v>4.8689317749388428</v>
      </c>
      <c r="G85" s="32">
        <v>4.627969556944822</v>
      </c>
      <c r="H85" s="32">
        <v>0.49956509921174225</v>
      </c>
      <c r="I85" s="32">
        <v>0.34503941288393575</v>
      </c>
      <c r="J85" s="32">
        <v>199.03111111111116</v>
      </c>
      <c r="K85" s="32">
        <v>189.18111111111114</v>
      </c>
      <c r="L85" s="32">
        <v>20.421111111111109</v>
      </c>
      <c r="M85" s="32">
        <v>14.104444444444441</v>
      </c>
      <c r="N85" s="32">
        <v>0.62777777777777777</v>
      </c>
      <c r="O85" s="32">
        <v>5.6888888888888891</v>
      </c>
      <c r="P85" s="32">
        <v>46.83333333333335</v>
      </c>
      <c r="Q85" s="32">
        <v>43.300000000000018</v>
      </c>
      <c r="R85" s="32">
        <v>3.5333333333333332</v>
      </c>
      <c r="S85" s="32">
        <v>131.7766666666667</v>
      </c>
      <c r="T85" s="32">
        <v>125.78444444444447</v>
      </c>
      <c r="U85" s="32">
        <v>5.9922222222222228</v>
      </c>
      <c r="V85" s="32">
        <v>0</v>
      </c>
      <c r="W85" s="32">
        <v>61.896666666666675</v>
      </c>
      <c r="X85" s="32">
        <v>0.8</v>
      </c>
      <c r="Y85" s="32">
        <v>0.62777777777777777</v>
      </c>
      <c r="Z85" s="32">
        <v>0</v>
      </c>
      <c r="AA85" s="32">
        <v>8.9477777777777767</v>
      </c>
      <c r="AB85" s="32">
        <v>3.5333333333333332</v>
      </c>
      <c r="AC85" s="32">
        <v>47.987777777777787</v>
      </c>
      <c r="AD85" s="32">
        <v>0</v>
      </c>
      <c r="AE85" s="32">
        <v>0</v>
      </c>
      <c r="AF85" t="s">
        <v>96</v>
      </c>
      <c r="AG85">
        <v>4</v>
      </c>
      <c r="AH85"/>
    </row>
    <row r="86" spans="1:34" x14ac:dyDescent="0.25">
      <c r="A86" t="s">
        <v>616</v>
      </c>
      <c r="B86" t="s">
        <v>265</v>
      </c>
      <c r="C86" t="s">
        <v>430</v>
      </c>
      <c r="D86" t="s">
        <v>567</v>
      </c>
      <c r="E86" s="32">
        <v>59.555555555555557</v>
      </c>
      <c r="F86" s="32">
        <v>3.7863395522388057</v>
      </c>
      <c r="G86" s="32">
        <v>3.442820895522388</v>
      </c>
      <c r="H86" s="32">
        <v>0.59194962686567176</v>
      </c>
      <c r="I86" s="32">
        <v>0.26256716417910447</v>
      </c>
      <c r="J86" s="32">
        <v>225.49755555555555</v>
      </c>
      <c r="K86" s="32">
        <v>205.03911111111111</v>
      </c>
      <c r="L86" s="32">
        <v>35.253888888888895</v>
      </c>
      <c r="M86" s="32">
        <v>15.637333333333332</v>
      </c>
      <c r="N86" s="32">
        <v>14.019333333333341</v>
      </c>
      <c r="O86" s="32">
        <v>5.5972222222222223</v>
      </c>
      <c r="P86" s="32">
        <v>57.246666666666663</v>
      </c>
      <c r="Q86" s="32">
        <v>56.404777777777774</v>
      </c>
      <c r="R86" s="32">
        <v>0.84188888888888869</v>
      </c>
      <c r="S86" s="32">
        <v>132.99699999999999</v>
      </c>
      <c r="T86" s="32">
        <v>110.00533333333333</v>
      </c>
      <c r="U86" s="32">
        <v>22.991666666666667</v>
      </c>
      <c r="V86" s="32">
        <v>0</v>
      </c>
      <c r="W86" s="32">
        <v>0</v>
      </c>
      <c r="X86" s="32">
        <v>0</v>
      </c>
      <c r="Y86" s="32">
        <v>0</v>
      </c>
      <c r="Z86" s="32">
        <v>0</v>
      </c>
      <c r="AA86" s="32">
        <v>0</v>
      </c>
      <c r="AB86" s="32">
        <v>0</v>
      </c>
      <c r="AC86" s="32">
        <v>0</v>
      </c>
      <c r="AD86" s="32">
        <v>0</v>
      </c>
      <c r="AE86" s="32">
        <v>0</v>
      </c>
      <c r="AF86" t="s">
        <v>64</v>
      </c>
      <c r="AG86">
        <v>4</v>
      </c>
      <c r="AH86"/>
    </row>
    <row r="87" spans="1:34" x14ac:dyDescent="0.25">
      <c r="A87" t="s">
        <v>616</v>
      </c>
      <c r="B87" t="s">
        <v>351</v>
      </c>
      <c r="C87" t="s">
        <v>434</v>
      </c>
      <c r="D87" t="s">
        <v>543</v>
      </c>
      <c r="E87" s="32">
        <v>53.93333333333333</v>
      </c>
      <c r="F87" s="32">
        <v>3.7484198599093537</v>
      </c>
      <c r="G87" s="32">
        <v>3.2883003708281833</v>
      </c>
      <c r="H87" s="32">
        <v>0.67011330861145468</v>
      </c>
      <c r="I87" s="32">
        <v>0.44269262463947273</v>
      </c>
      <c r="J87" s="32">
        <v>202.1647777777778</v>
      </c>
      <c r="K87" s="32">
        <v>177.34900000000002</v>
      </c>
      <c r="L87" s="32">
        <v>36.141444444444453</v>
      </c>
      <c r="M87" s="32">
        <v>23.875888888888895</v>
      </c>
      <c r="N87" s="32">
        <v>8.5211111111111126</v>
      </c>
      <c r="O87" s="32">
        <v>3.7444444444444445</v>
      </c>
      <c r="P87" s="32">
        <v>46.816555555555546</v>
      </c>
      <c r="Q87" s="32">
        <v>34.266333333333328</v>
      </c>
      <c r="R87" s="32">
        <v>12.550222222222219</v>
      </c>
      <c r="S87" s="32">
        <v>119.20677777777777</v>
      </c>
      <c r="T87" s="32">
        <v>92.305555555555557</v>
      </c>
      <c r="U87" s="32">
        <v>26.90122222222222</v>
      </c>
      <c r="V87" s="32">
        <v>0</v>
      </c>
      <c r="W87" s="32">
        <v>5.4062222222222225</v>
      </c>
      <c r="X87" s="32">
        <v>0</v>
      </c>
      <c r="Y87" s="32">
        <v>0</v>
      </c>
      <c r="Z87" s="32">
        <v>0</v>
      </c>
      <c r="AA87" s="32">
        <v>0</v>
      </c>
      <c r="AB87" s="32">
        <v>0</v>
      </c>
      <c r="AC87" s="32">
        <v>0</v>
      </c>
      <c r="AD87" s="32">
        <v>5.4062222222222225</v>
      </c>
      <c r="AE87" s="32">
        <v>0</v>
      </c>
      <c r="AF87" t="s">
        <v>151</v>
      </c>
      <c r="AG87">
        <v>4</v>
      </c>
      <c r="AH87"/>
    </row>
    <row r="88" spans="1:34" x14ac:dyDescent="0.25">
      <c r="A88" t="s">
        <v>616</v>
      </c>
      <c r="B88" t="s">
        <v>396</v>
      </c>
      <c r="C88" t="s">
        <v>424</v>
      </c>
      <c r="D88" t="s">
        <v>516</v>
      </c>
      <c r="E88" s="32">
        <v>50.56666666666667</v>
      </c>
      <c r="F88" s="32">
        <v>7.1872665348275104</v>
      </c>
      <c r="G88" s="32">
        <v>6.2221665568007039</v>
      </c>
      <c r="H88" s="32">
        <v>1.4852647769720941</v>
      </c>
      <c r="I88" s="32">
        <v>1.139516589760492</v>
      </c>
      <c r="J88" s="32">
        <v>363.43611111111113</v>
      </c>
      <c r="K88" s="32">
        <v>314.63422222222226</v>
      </c>
      <c r="L88" s="32">
        <v>75.104888888888894</v>
      </c>
      <c r="M88" s="32">
        <v>57.621555555555553</v>
      </c>
      <c r="N88" s="32">
        <v>13.033333333333333</v>
      </c>
      <c r="O88" s="32">
        <v>4.45</v>
      </c>
      <c r="P88" s="32">
        <v>57.496000000000009</v>
      </c>
      <c r="Q88" s="32">
        <v>26.177444444444447</v>
      </c>
      <c r="R88" s="32">
        <v>31.318555555555562</v>
      </c>
      <c r="S88" s="32">
        <v>230.83522222222223</v>
      </c>
      <c r="T88" s="32">
        <v>224.88522222222224</v>
      </c>
      <c r="U88" s="32">
        <v>5.95</v>
      </c>
      <c r="V88" s="32">
        <v>0</v>
      </c>
      <c r="W88" s="32">
        <v>180.18966666666665</v>
      </c>
      <c r="X88" s="32">
        <v>41.130555555555553</v>
      </c>
      <c r="Y88" s="32">
        <v>0</v>
      </c>
      <c r="Z88" s="32">
        <v>0</v>
      </c>
      <c r="AA88" s="32">
        <v>10.177777777777777</v>
      </c>
      <c r="AB88" s="32">
        <v>22.508333333333333</v>
      </c>
      <c r="AC88" s="32">
        <v>100.423</v>
      </c>
      <c r="AD88" s="32">
        <v>5.95</v>
      </c>
      <c r="AE88" s="32">
        <v>0</v>
      </c>
      <c r="AF88" t="s">
        <v>196</v>
      </c>
      <c r="AG88">
        <v>4</v>
      </c>
      <c r="AH88"/>
    </row>
    <row r="89" spans="1:34" x14ac:dyDescent="0.25">
      <c r="A89" t="s">
        <v>616</v>
      </c>
      <c r="B89" t="s">
        <v>385</v>
      </c>
      <c r="C89" t="s">
        <v>508</v>
      </c>
      <c r="D89" t="s">
        <v>551</v>
      </c>
      <c r="E89" s="32">
        <v>105.35555555555555</v>
      </c>
      <c r="F89" s="32">
        <v>3.6711664205863737</v>
      </c>
      <c r="G89" s="32">
        <v>3.3335003163889474</v>
      </c>
      <c r="H89" s="32">
        <v>0.59842332841172741</v>
      </c>
      <c r="I89" s="32">
        <v>0.26075722421430075</v>
      </c>
      <c r="J89" s="32">
        <v>386.77777777777771</v>
      </c>
      <c r="K89" s="32">
        <v>351.20277777777778</v>
      </c>
      <c r="L89" s="32">
        <v>63.047222222222217</v>
      </c>
      <c r="M89" s="32">
        <v>27.472222222222221</v>
      </c>
      <c r="N89" s="32">
        <v>30.552777777777777</v>
      </c>
      <c r="O89" s="32">
        <v>5.0222222222222221</v>
      </c>
      <c r="P89" s="32">
        <v>87.813888888888883</v>
      </c>
      <c r="Q89" s="32">
        <v>87.813888888888883</v>
      </c>
      <c r="R89" s="32">
        <v>0</v>
      </c>
      <c r="S89" s="32">
        <v>235.91666666666666</v>
      </c>
      <c r="T89" s="32">
        <v>227.70555555555555</v>
      </c>
      <c r="U89" s="32">
        <v>8.2111111111111104</v>
      </c>
      <c r="V89" s="32">
        <v>0</v>
      </c>
      <c r="W89" s="32">
        <v>33.172222222222224</v>
      </c>
      <c r="X89" s="32">
        <v>3.05</v>
      </c>
      <c r="Y89" s="32">
        <v>0</v>
      </c>
      <c r="Z89" s="32">
        <v>0</v>
      </c>
      <c r="AA89" s="32">
        <v>16.31111111111111</v>
      </c>
      <c r="AB89" s="32">
        <v>0</v>
      </c>
      <c r="AC89" s="32">
        <v>13.811111111111112</v>
      </c>
      <c r="AD89" s="32">
        <v>0</v>
      </c>
      <c r="AE89" s="32">
        <v>0</v>
      </c>
      <c r="AF89" t="s">
        <v>185</v>
      </c>
      <c r="AG89">
        <v>4</v>
      </c>
      <c r="AH89"/>
    </row>
    <row r="90" spans="1:34" x14ac:dyDescent="0.25">
      <c r="A90" t="s">
        <v>616</v>
      </c>
      <c r="B90" t="s">
        <v>253</v>
      </c>
      <c r="C90" t="s">
        <v>404</v>
      </c>
      <c r="D90" t="s">
        <v>515</v>
      </c>
      <c r="E90" s="32">
        <v>33.588888888888889</v>
      </c>
      <c r="F90" s="32">
        <v>5.2735031425736025</v>
      </c>
      <c r="G90" s="32">
        <v>4.9949718822361895</v>
      </c>
      <c r="H90" s="32">
        <v>0.72700959311941782</v>
      </c>
      <c r="I90" s="32">
        <v>0.44847833278200461</v>
      </c>
      <c r="J90" s="32">
        <v>177.13111111111112</v>
      </c>
      <c r="K90" s="32">
        <v>167.77555555555557</v>
      </c>
      <c r="L90" s="32">
        <v>24.419444444444444</v>
      </c>
      <c r="M90" s="32">
        <v>15.063888888888888</v>
      </c>
      <c r="N90" s="32">
        <v>4.822222222222222</v>
      </c>
      <c r="O90" s="32">
        <v>4.5333333333333332</v>
      </c>
      <c r="P90" s="32">
        <v>48.322777777777787</v>
      </c>
      <c r="Q90" s="32">
        <v>48.322777777777787</v>
      </c>
      <c r="R90" s="32">
        <v>0</v>
      </c>
      <c r="S90" s="32">
        <v>104.38888888888889</v>
      </c>
      <c r="T90" s="32">
        <v>104.38888888888889</v>
      </c>
      <c r="U90" s="32">
        <v>0</v>
      </c>
      <c r="V90" s="32">
        <v>0</v>
      </c>
      <c r="W90" s="32">
        <v>2.775555555555556</v>
      </c>
      <c r="X90" s="32">
        <v>0</v>
      </c>
      <c r="Y90" s="32">
        <v>0</v>
      </c>
      <c r="Z90" s="32">
        <v>0</v>
      </c>
      <c r="AA90" s="32">
        <v>2.775555555555556</v>
      </c>
      <c r="AB90" s="32">
        <v>0</v>
      </c>
      <c r="AC90" s="32">
        <v>0</v>
      </c>
      <c r="AD90" s="32">
        <v>0</v>
      </c>
      <c r="AE90" s="32">
        <v>0</v>
      </c>
      <c r="AF90" t="s">
        <v>52</v>
      </c>
      <c r="AG90">
        <v>4</v>
      </c>
      <c r="AH90"/>
    </row>
    <row r="91" spans="1:34" x14ac:dyDescent="0.25">
      <c r="A91" t="s">
        <v>616</v>
      </c>
      <c r="B91" t="s">
        <v>201</v>
      </c>
      <c r="C91" t="s">
        <v>438</v>
      </c>
      <c r="D91" t="s">
        <v>559</v>
      </c>
      <c r="E91" s="32">
        <v>42.277777777777779</v>
      </c>
      <c r="F91" s="32">
        <v>3.6506570302233894</v>
      </c>
      <c r="G91" s="32">
        <v>3.4016425755584749</v>
      </c>
      <c r="H91" s="32">
        <v>0.47706964520367934</v>
      </c>
      <c r="I91" s="32">
        <v>0.33528252299605782</v>
      </c>
      <c r="J91" s="32">
        <v>154.34166666666664</v>
      </c>
      <c r="K91" s="32">
        <v>143.81388888888887</v>
      </c>
      <c r="L91" s="32">
        <v>20.169444444444444</v>
      </c>
      <c r="M91" s="32">
        <v>14.175000000000001</v>
      </c>
      <c r="N91" s="32">
        <v>0</v>
      </c>
      <c r="O91" s="32">
        <v>5.9944444444444445</v>
      </c>
      <c r="P91" s="32">
        <v>48.87222222222222</v>
      </c>
      <c r="Q91" s="32">
        <v>44.338888888888889</v>
      </c>
      <c r="R91" s="32">
        <v>4.5333333333333332</v>
      </c>
      <c r="S91" s="32">
        <v>85.3</v>
      </c>
      <c r="T91" s="32">
        <v>85.3</v>
      </c>
      <c r="U91" s="32">
        <v>0</v>
      </c>
      <c r="V91" s="32">
        <v>0</v>
      </c>
      <c r="W91" s="32">
        <v>4.8305555555555557</v>
      </c>
      <c r="X91" s="32">
        <v>0</v>
      </c>
      <c r="Y91" s="32">
        <v>0</v>
      </c>
      <c r="Z91" s="32">
        <v>0</v>
      </c>
      <c r="AA91" s="32">
        <v>4.8305555555555557</v>
      </c>
      <c r="AB91" s="32">
        <v>0</v>
      </c>
      <c r="AC91" s="32">
        <v>0</v>
      </c>
      <c r="AD91" s="32">
        <v>0</v>
      </c>
      <c r="AE91" s="32">
        <v>0</v>
      </c>
      <c r="AF91" t="s">
        <v>0</v>
      </c>
      <c r="AG91">
        <v>4</v>
      </c>
      <c r="AH91"/>
    </row>
    <row r="92" spans="1:34" x14ac:dyDescent="0.25">
      <c r="A92" t="s">
        <v>616</v>
      </c>
      <c r="B92" t="s">
        <v>388</v>
      </c>
      <c r="C92" t="s">
        <v>509</v>
      </c>
      <c r="D92" t="s">
        <v>564</v>
      </c>
      <c r="E92" s="32">
        <v>38.62222222222222</v>
      </c>
      <c r="F92" s="32">
        <v>3.9665909090909088</v>
      </c>
      <c r="G92" s="32">
        <v>3.575940736478711</v>
      </c>
      <c r="H92" s="32">
        <v>0.6958774453394706</v>
      </c>
      <c r="I92" s="32">
        <v>0.30522727272727262</v>
      </c>
      <c r="J92" s="32">
        <v>153.19855555555554</v>
      </c>
      <c r="K92" s="32">
        <v>138.11077777777777</v>
      </c>
      <c r="L92" s="32">
        <v>26.876333333333328</v>
      </c>
      <c r="M92" s="32">
        <v>11.788555555555551</v>
      </c>
      <c r="N92" s="32">
        <v>9.0405555555555548</v>
      </c>
      <c r="O92" s="32">
        <v>6.0472222222222225</v>
      </c>
      <c r="P92" s="32">
        <v>30.138888888888889</v>
      </c>
      <c r="Q92" s="32">
        <v>30.138888888888889</v>
      </c>
      <c r="R92" s="32">
        <v>0</v>
      </c>
      <c r="S92" s="32">
        <v>96.183333333333337</v>
      </c>
      <c r="T92" s="32">
        <v>88.794444444444451</v>
      </c>
      <c r="U92" s="32">
        <v>7.3888888888888893</v>
      </c>
      <c r="V92" s="32">
        <v>0</v>
      </c>
      <c r="W92" s="32">
        <v>29</v>
      </c>
      <c r="X92" s="32">
        <v>4.9222222222222225</v>
      </c>
      <c r="Y92" s="32">
        <v>0</v>
      </c>
      <c r="Z92" s="32">
        <v>0</v>
      </c>
      <c r="AA92" s="32">
        <v>6.8694444444444445</v>
      </c>
      <c r="AB92" s="32">
        <v>0</v>
      </c>
      <c r="AC92" s="32">
        <v>17.208333333333332</v>
      </c>
      <c r="AD92" s="32">
        <v>0</v>
      </c>
      <c r="AE92" s="32">
        <v>0</v>
      </c>
      <c r="AF92" t="s">
        <v>188</v>
      </c>
      <c r="AG92">
        <v>4</v>
      </c>
      <c r="AH92"/>
    </row>
    <row r="93" spans="1:34" x14ac:dyDescent="0.25">
      <c r="A93" t="s">
        <v>616</v>
      </c>
      <c r="B93" t="s">
        <v>392</v>
      </c>
      <c r="C93" t="s">
        <v>509</v>
      </c>
      <c r="D93" t="s">
        <v>564</v>
      </c>
      <c r="E93" s="32">
        <v>77.477777777777774</v>
      </c>
      <c r="F93" s="32">
        <v>3.4463817582102401</v>
      </c>
      <c r="G93" s="32">
        <v>3.2821554567617959</v>
      </c>
      <c r="H93" s="32">
        <v>0.55089201204646532</v>
      </c>
      <c r="I93" s="32">
        <v>0.38666571059802141</v>
      </c>
      <c r="J93" s="32">
        <v>267.01800000000003</v>
      </c>
      <c r="K93" s="32">
        <v>254.29411111111114</v>
      </c>
      <c r="L93" s="32">
        <v>42.681888888888921</v>
      </c>
      <c r="M93" s="32">
        <v>29.958000000000034</v>
      </c>
      <c r="N93" s="32">
        <v>6.5711111111111107</v>
      </c>
      <c r="O93" s="32">
        <v>6.1527777777777777</v>
      </c>
      <c r="P93" s="32">
        <v>61.366666666666667</v>
      </c>
      <c r="Q93" s="32">
        <v>61.366666666666667</v>
      </c>
      <c r="R93" s="32">
        <v>0</v>
      </c>
      <c r="S93" s="32">
        <v>162.96944444444443</v>
      </c>
      <c r="T93" s="32">
        <v>149.30277777777778</v>
      </c>
      <c r="U93" s="32">
        <v>13.666666666666666</v>
      </c>
      <c r="V93" s="32">
        <v>0</v>
      </c>
      <c r="W93" s="32">
        <v>62.902777777777779</v>
      </c>
      <c r="X93" s="32">
        <v>4.7777777777777777</v>
      </c>
      <c r="Y93" s="32">
        <v>0</v>
      </c>
      <c r="Z93" s="32">
        <v>0</v>
      </c>
      <c r="AA93" s="32">
        <v>17.805555555555557</v>
      </c>
      <c r="AB93" s="32">
        <v>0</v>
      </c>
      <c r="AC93" s="32">
        <v>40.319444444444443</v>
      </c>
      <c r="AD93" s="32">
        <v>0</v>
      </c>
      <c r="AE93" s="32">
        <v>0</v>
      </c>
      <c r="AF93" t="s">
        <v>192</v>
      </c>
      <c r="AG93">
        <v>4</v>
      </c>
      <c r="AH93"/>
    </row>
    <row r="94" spans="1:34" x14ac:dyDescent="0.25">
      <c r="A94" t="s">
        <v>616</v>
      </c>
      <c r="B94" t="s">
        <v>393</v>
      </c>
      <c r="C94" t="s">
        <v>509</v>
      </c>
      <c r="D94" t="s">
        <v>564</v>
      </c>
      <c r="E94" s="32">
        <v>54.955555555555556</v>
      </c>
      <c r="F94" s="32">
        <v>3.926783259199353</v>
      </c>
      <c r="G94" s="32">
        <v>3.6642175495349778</v>
      </c>
      <c r="H94" s="32">
        <v>0.53560857258390637</v>
      </c>
      <c r="I94" s="32">
        <v>0.27304286291953106</v>
      </c>
      <c r="J94" s="32">
        <v>215.79855555555557</v>
      </c>
      <c r="K94" s="32">
        <v>201.36911111111112</v>
      </c>
      <c r="L94" s="32">
        <v>29.434666666666676</v>
      </c>
      <c r="M94" s="32">
        <v>15.00522222222223</v>
      </c>
      <c r="N94" s="32">
        <v>8.5961111111111137</v>
      </c>
      <c r="O94" s="32">
        <v>5.833333333333333</v>
      </c>
      <c r="P94" s="32">
        <v>47.708333333333336</v>
      </c>
      <c r="Q94" s="32">
        <v>47.708333333333336</v>
      </c>
      <c r="R94" s="32">
        <v>0</v>
      </c>
      <c r="S94" s="32">
        <v>138.65555555555557</v>
      </c>
      <c r="T94" s="32">
        <v>123.88333333333334</v>
      </c>
      <c r="U94" s="32">
        <v>14.772222222222222</v>
      </c>
      <c r="V94" s="32">
        <v>0</v>
      </c>
      <c r="W94" s="32">
        <v>71.702777777777783</v>
      </c>
      <c r="X94" s="32">
        <v>13.063888888888888</v>
      </c>
      <c r="Y94" s="32">
        <v>0</v>
      </c>
      <c r="Z94" s="32">
        <v>0</v>
      </c>
      <c r="AA94" s="32">
        <v>18.725000000000001</v>
      </c>
      <c r="AB94" s="32">
        <v>0</v>
      </c>
      <c r="AC94" s="32">
        <v>39.913888888888891</v>
      </c>
      <c r="AD94" s="32">
        <v>0</v>
      </c>
      <c r="AE94" s="32">
        <v>0</v>
      </c>
      <c r="AF94" t="s">
        <v>193</v>
      </c>
      <c r="AG94">
        <v>4</v>
      </c>
      <c r="AH94"/>
    </row>
    <row r="95" spans="1:34" x14ac:dyDescent="0.25">
      <c r="A95" t="s">
        <v>616</v>
      </c>
      <c r="B95" t="s">
        <v>368</v>
      </c>
      <c r="C95" t="s">
        <v>499</v>
      </c>
      <c r="D95" t="s">
        <v>550</v>
      </c>
      <c r="E95" s="32">
        <v>109</v>
      </c>
      <c r="F95" s="32">
        <v>3.7710581039755353</v>
      </c>
      <c r="G95" s="32">
        <v>3.5116299694189608</v>
      </c>
      <c r="H95" s="32">
        <v>0.49742711518858296</v>
      </c>
      <c r="I95" s="32">
        <v>0.34747706422018337</v>
      </c>
      <c r="J95" s="32">
        <v>411.04533333333336</v>
      </c>
      <c r="K95" s="32">
        <v>382.76766666666674</v>
      </c>
      <c r="L95" s="32">
        <v>54.219555555555544</v>
      </c>
      <c r="M95" s="32">
        <v>37.874999999999986</v>
      </c>
      <c r="N95" s="32">
        <v>11.544666666666672</v>
      </c>
      <c r="O95" s="32">
        <v>4.7998888888888889</v>
      </c>
      <c r="P95" s="32">
        <v>126.21677777777784</v>
      </c>
      <c r="Q95" s="32">
        <v>114.28366666666672</v>
      </c>
      <c r="R95" s="32">
        <v>11.933111111111113</v>
      </c>
      <c r="S95" s="32">
        <v>230.60900000000001</v>
      </c>
      <c r="T95" s="32">
        <v>186.85055555555556</v>
      </c>
      <c r="U95" s="32">
        <v>43.75844444444445</v>
      </c>
      <c r="V95" s="32">
        <v>0</v>
      </c>
      <c r="W95" s="32">
        <v>0</v>
      </c>
      <c r="X95" s="32">
        <v>0</v>
      </c>
      <c r="Y95" s="32">
        <v>0</v>
      </c>
      <c r="Z95" s="32">
        <v>0</v>
      </c>
      <c r="AA95" s="32">
        <v>0</v>
      </c>
      <c r="AB95" s="32">
        <v>0</v>
      </c>
      <c r="AC95" s="32">
        <v>0</v>
      </c>
      <c r="AD95" s="32">
        <v>0</v>
      </c>
      <c r="AE95" s="32">
        <v>0</v>
      </c>
      <c r="AF95" t="s">
        <v>168</v>
      </c>
      <c r="AG95">
        <v>4</v>
      </c>
      <c r="AH95"/>
    </row>
    <row r="96" spans="1:34" x14ac:dyDescent="0.25">
      <c r="A96" t="s">
        <v>616</v>
      </c>
      <c r="B96" t="s">
        <v>224</v>
      </c>
      <c r="C96" t="s">
        <v>405</v>
      </c>
      <c r="D96" t="s">
        <v>562</v>
      </c>
      <c r="E96" s="32">
        <v>87.044444444444451</v>
      </c>
      <c r="F96" s="32">
        <v>3.6293298442685726</v>
      </c>
      <c r="G96" s="32">
        <v>3.4013798825631856</v>
      </c>
      <c r="H96" s="32">
        <v>0.3164475363798826</v>
      </c>
      <c r="I96" s="32">
        <v>0.20557058973704367</v>
      </c>
      <c r="J96" s="32">
        <v>315.91300000000001</v>
      </c>
      <c r="K96" s="32">
        <v>296.07122222222222</v>
      </c>
      <c r="L96" s="32">
        <v>27.545000000000005</v>
      </c>
      <c r="M96" s="32">
        <v>17.893777777777782</v>
      </c>
      <c r="N96" s="32">
        <v>6.0067777777777778</v>
      </c>
      <c r="O96" s="32">
        <v>3.6444444444444444</v>
      </c>
      <c r="P96" s="32">
        <v>100.69499999999996</v>
      </c>
      <c r="Q96" s="32">
        <v>90.504444444444417</v>
      </c>
      <c r="R96" s="32">
        <v>10.190555555555553</v>
      </c>
      <c r="S96" s="32">
        <v>187.673</v>
      </c>
      <c r="T96" s="32">
        <v>165.69200000000001</v>
      </c>
      <c r="U96" s="32">
        <v>21.981000000000002</v>
      </c>
      <c r="V96" s="32">
        <v>0</v>
      </c>
      <c r="W96" s="32">
        <v>139.02166666666668</v>
      </c>
      <c r="X96" s="32">
        <v>1.7361111111111112</v>
      </c>
      <c r="Y96" s="32">
        <v>0</v>
      </c>
      <c r="Z96" s="32">
        <v>0</v>
      </c>
      <c r="AA96" s="32">
        <v>22.443222222222225</v>
      </c>
      <c r="AB96" s="32">
        <v>0</v>
      </c>
      <c r="AC96" s="32">
        <v>114.84233333333334</v>
      </c>
      <c r="AD96" s="32">
        <v>0</v>
      </c>
      <c r="AE96" s="32">
        <v>0</v>
      </c>
      <c r="AF96" t="s">
        <v>23</v>
      </c>
      <c r="AG96">
        <v>4</v>
      </c>
      <c r="AH96"/>
    </row>
    <row r="97" spans="1:34" x14ac:dyDescent="0.25">
      <c r="A97" t="s">
        <v>616</v>
      </c>
      <c r="B97" t="s">
        <v>325</v>
      </c>
      <c r="C97" t="s">
        <v>420</v>
      </c>
      <c r="D97" t="s">
        <v>528</v>
      </c>
      <c r="E97" s="32">
        <v>90.266666666666666</v>
      </c>
      <c r="F97" s="32">
        <v>3.1309391925160024</v>
      </c>
      <c r="G97" s="32">
        <v>2.8687838503200398</v>
      </c>
      <c r="H97" s="32">
        <v>0.50877031019202368</v>
      </c>
      <c r="I97" s="32">
        <v>0.39638724766125066</v>
      </c>
      <c r="J97" s="32">
        <v>282.61944444444447</v>
      </c>
      <c r="K97" s="32">
        <v>258.95555555555558</v>
      </c>
      <c r="L97" s="32">
        <v>45.925000000000004</v>
      </c>
      <c r="M97" s="32">
        <v>35.780555555555559</v>
      </c>
      <c r="N97" s="32">
        <v>4.9777777777777779</v>
      </c>
      <c r="O97" s="32">
        <v>5.166666666666667</v>
      </c>
      <c r="P97" s="32">
        <v>65.947222222222223</v>
      </c>
      <c r="Q97" s="32">
        <v>52.427777777777777</v>
      </c>
      <c r="R97" s="32">
        <v>13.519444444444444</v>
      </c>
      <c r="S97" s="32">
        <v>170.74722222222223</v>
      </c>
      <c r="T97" s="32">
        <v>144.75555555555556</v>
      </c>
      <c r="U97" s="32">
        <v>25.991666666666667</v>
      </c>
      <c r="V97" s="32">
        <v>0</v>
      </c>
      <c r="W97" s="32">
        <v>0</v>
      </c>
      <c r="X97" s="32">
        <v>0</v>
      </c>
      <c r="Y97" s="32">
        <v>0</v>
      </c>
      <c r="Z97" s="32">
        <v>0</v>
      </c>
      <c r="AA97" s="32">
        <v>0</v>
      </c>
      <c r="AB97" s="32">
        <v>0</v>
      </c>
      <c r="AC97" s="32">
        <v>0</v>
      </c>
      <c r="AD97" s="32">
        <v>0</v>
      </c>
      <c r="AE97" s="32">
        <v>0</v>
      </c>
      <c r="AF97" t="s">
        <v>124</v>
      </c>
      <c r="AG97">
        <v>4</v>
      </c>
      <c r="AH97"/>
    </row>
    <row r="98" spans="1:34" x14ac:dyDescent="0.25">
      <c r="A98" t="s">
        <v>616</v>
      </c>
      <c r="B98" t="s">
        <v>264</v>
      </c>
      <c r="C98" t="s">
        <v>416</v>
      </c>
      <c r="D98" t="s">
        <v>552</v>
      </c>
      <c r="E98" s="32">
        <v>79.12222222222222</v>
      </c>
      <c r="F98" s="32">
        <v>3.4368515657913217</v>
      </c>
      <c r="G98" s="32">
        <v>3.3663095070917</v>
      </c>
      <c r="H98" s="32">
        <v>0.23243083836539813</v>
      </c>
      <c r="I98" s="32">
        <v>0.23243083836539813</v>
      </c>
      <c r="J98" s="32">
        <v>271.93133333333333</v>
      </c>
      <c r="K98" s="32">
        <v>266.34988888888881</v>
      </c>
      <c r="L98" s="32">
        <v>18.390444444444444</v>
      </c>
      <c r="M98" s="32">
        <v>18.390444444444444</v>
      </c>
      <c r="N98" s="32">
        <v>0</v>
      </c>
      <c r="O98" s="32">
        <v>0</v>
      </c>
      <c r="P98" s="32">
        <v>116.67577777777774</v>
      </c>
      <c r="Q98" s="32">
        <v>111.0943333333333</v>
      </c>
      <c r="R98" s="32">
        <v>5.5814444444444442</v>
      </c>
      <c r="S98" s="32">
        <v>136.8651111111111</v>
      </c>
      <c r="T98" s="32">
        <v>136.8651111111111</v>
      </c>
      <c r="U98" s="32">
        <v>0</v>
      </c>
      <c r="V98" s="32">
        <v>0</v>
      </c>
      <c r="W98" s="32">
        <v>60.954999999999998</v>
      </c>
      <c r="X98" s="32">
        <v>4.4000000000000004</v>
      </c>
      <c r="Y98" s="32">
        <v>0</v>
      </c>
      <c r="Z98" s="32">
        <v>0</v>
      </c>
      <c r="AA98" s="32">
        <v>56.555</v>
      </c>
      <c r="AB98" s="32">
        <v>0</v>
      </c>
      <c r="AC98" s="32">
        <v>0</v>
      </c>
      <c r="AD98" s="32">
        <v>0</v>
      </c>
      <c r="AE98" s="32">
        <v>0</v>
      </c>
      <c r="AF98" t="s">
        <v>63</v>
      </c>
      <c r="AG98">
        <v>4</v>
      </c>
      <c r="AH98"/>
    </row>
    <row r="99" spans="1:34" x14ac:dyDescent="0.25">
      <c r="A99" t="s">
        <v>616</v>
      </c>
      <c r="B99" t="s">
        <v>369</v>
      </c>
      <c r="C99" t="s">
        <v>500</v>
      </c>
      <c r="D99" t="s">
        <v>531</v>
      </c>
      <c r="E99" s="32">
        <v>55.911111111111111</v>
      </c>
      <c r="F99" s="32">
        <v>2.9698648648648649</v>
      </c>
      <c r="G99" s="32">
        <v>2.8547456279809214</v>
      </c>
      <c r="H99" s="32">
        <v>0.37689984101748808</v>
      </c>
      <c r="I99" s="32">
        <v>0.26178060413354531</v>
      </c>
      <c r="J99" s="32">
        <v>166.04844444444444</v>
      </c>
      <c r="K99" s="32">
        <v>159.61199999999997</v>
      </c>
      <c r="L99" s="32">
        <v>21.07288888888889</v>
      </c>
      <c r="M99" s="32">
        <v>14.636444444444445</v>
      </c>
      <c r="N99" s="32">
        <v>2.2031111111111112</v>
      </c>
      <c r="O99" s="32">
        <v>4.2333333333333334</v>
      </c>
      <c r="P99" s="32">
        <v>43.072555555555546</v>
      </c>
      <c r="Q99" s="32">
        <v>43.072555555555546</v>
      </c>
      <c r="R99" s="32">
        <v>0</v>
      </c>
      <c r="S99" s="32">
        <v>101.90299999999999</v>
      </c>
      <c r="T99" s="32">
        <v>101.90299999999999</v>
      </c>
      <c r="U99" s="32">
        <v>0</v>
      </c>
      <c r="V99" s="32">
        <v>0</v>
      </c>
      <c r="W99" s="32">
        <v>0</v>
      </c>
      <c r="X99" s="32">
        <v>0</v>
      </c>
      <c r="Y99" s="32">
        <v>0</v>
      </c>
      <c r="Z99" s="32">
        <v>0</v>
      </c>
      <c r="AA99" s="32">
        <v>0</v>
      </c>
      <c r="AB99" s="32">
        <v>0</v>
      </c>
      <c r="AC99" s="32">
        <v>0</v>
      </c>
      <c r="AD99" s="32">
        <v>0</v>
      </c>
      <c r="AE99" s="32">
        <v>0</v>
      </c>
      <c r="AF99" t="s">
        <v>169</v>
      </c>
      <c r="AG99">
        <v>4</v>
      </c>
      <c r="AH99"/>
    </row>
    <row r="100" spans="1:34" x14ac:dyDescent="0.25">
      <c r="A100" t="s">
        <v>616</v>
      </c>
      <c r="B100" t="s">
        <v>353</v>
      </c>
      <c r="C100" t="s">
        <v>411</v>
      </c>
      <c r="D100" t="s">
        <v>583</v>
      </c>
      <c r="E100" s="32">
        <v>59.133333333333333</v>
      </c>
      <c r="F100" s="32">
        <v>4.1628711010898165</v>
      </c>
      <c r="G100" s="32">
        <v>3.6848553175497938</v>
      </c>
      <c r="H100" s="32">
        <v>0.77090379556557698</v>
      </c>
      <c r="I100" s="32">
        <v>0.58150131529500193</v>
      </c>
      <c r="J100" s="32">
        <v>246.16444444444448</v>
      </c>
      <c r="K100" s="32">
        <v>217.8977777777778</v>
      </c>
      <c r="L100" s="32">
        <v>45.586111111111116</v>
      </c>
      <c r="M100" s="32">
        <v>34.386111111111113</v>
      </c>
      <c r="N100" s="32">
        <v>5.6888888888888891</v>
      </c>
      <c r="O100" s="32">
        <v>5.5111111111111111</v>
      </c>
      <c r="P100" s="32">
        <v>75.49733333333333</v>
      </c>
      <c r="Q100" s="32">
        <v>58.43066666666666</v>
      </c>
      <c r="R100" s="32">
        <v>17.066666666666666</v>
      </c>
      <c r="S100" s="32">
        <v>125.08100000000005</v>
      </c>
      <c r="T100" s="32">
        <v>120.48100000000005</v>
      </c>
      <c r="U100" s="32">
        <v>4.5999999999999996</v>
      </c>
      <c r="V100" s="32">
        <v>0</v>
      </c>
      <c r="W100" s="32">
        <v>9.7088888888888896</v>
      </c>
      <c r="X100" s="32">
        <v>0</v>
      </c>
      <c r="Y100" s="32">
        <v>0</v>
      </c>
      <c r="Z100" s="32">
        <v>0</v>
      </c>
      <c r="AA100" s="32">
        <v>6.8306666666666667</v>
      </c>
      <c r="AB100" s="32">
        <v>0</v>
      </c>
      <c r="AC100" s="32">
        <v>2.878222222222222</v>
      </c>
      <c r="AD100" s="32">
        <v>0</v>
      </c>
      <c r="AE100" s="32">
        <v>0</v>
      </c>
      <c r="AF100" t="s">
        <v>153</v>
      </c>
      <c r="AG100">
        <v>4</v>
      </c>
      <c r="AH100"/>
    </row>
    <row r="101" spans="1:34" x14ac:dyDescent="0.25">
      <c r="A101" t="s">
        <v>616</v>
      </c>
      <c r="B101" t="s">
        <v>274</v>
      </c>
      <c r="C101" t="s">
        <v>475</v>
      </c>
      <c r="D101" t="s">
        <v>533</v>
      </c>
      <c r="E101" s="32">
        <v>57.488888888888887</v>
      </c>
      <c r="F101" s="32">
        <v>3.3870506378044074</v>
      </c>
      <c r="G101" s="32">
        <v>3.2760146888287602</v>
      </c>
      <c r="H101" s="32">
        <v>0.29909161190568218</v>
      </c>
      <c r="I101" s="32">
        <v>0.1880556629300347</v>
      </c>
      <c r="J101" s="32">
        <v>194.71777777777783</v>
      </c>
      <c r="K101" s="32">
        <v>188.3344444444445</v>
      </c>
      <c r="L101" s="32">
        <v>17.194444444444439</v>
      </c>
      <c r="M101" s="32">
        <v>10.811111111111106</v>
      </c>
      <c r="N101" s="32">
        <v>0.96111111111111114</v>
      </c>
      <c r="O101" s="32">
        <v>5.4222222222222225</v>
      </c>
      <c r="P101" s="32">
        <v>59.692222222222206</v>
      </c>
      <c r="Q101" s="32">
        <v>59.692222222222206</v>
      </c>
      <c r="R101" s="32">
        <v>0</v>
      </c>
      <c r="S101" s="32">
        <v>117.83111111111117</v>
      </c>
      <c r="T101" s="32">
        <v>117.83111111111117</v>
      </c>
      <c r="U101" s="32">
        <v>0</v>
      </c>
      <c r="V101" s="32">
        <v>0</v>
      </c>
      <c r="W101" s="32">
        <v>13.827777777777778</v>
      </c>
      <c r="X101" s="32">
        <v>0.77777777777777779</v>
      </c>
      <c r="Y101" s="32">
        <v>0.96111111111111114</v>
      </c>
      <c r="Z101" s="32">
        <v>0</v>
      </c>
      <c r="AA101" s="32">
        <v>10.444444444444445</v>
      </c>
      <c r="AB101" s="32">
        <v>0</v>
      </c>
      <c r="AC101" s="32">
        <v>1.6444444444444444</v>
      </c>
      <c r="AD101" s="32">
        <v>0</v>
      </c>
      <c r="AE101" s="32">
        <v>0</v>
      </c>
      <c r="AF101" t="s">
        <v>73</v>
      </c>
      <c r="AG101">
        <v>4</v>
      </c>
      <c r="AH101"/>
    </row>
    <row r="102" spans="1:34" x14ac:dyDescent="0.25">
      <c r="A102" t="s">
        <v>616</v>
      </c>
      <c r="B102" t="s">
        <v>318</v>
      </c>
      <c r="C102" t="s">
        <v>485</v>
      </c>
      <c r="D102" t="s">
        <v>558</v>
      </c>
      <c r="E102" s="32">
        <v>44.722222222222221</v>
      </c>
      <c r="F102" s="32">
        <v>3.9236049689440993</v>
      </c>
      <c r="G102" s="32">
        <v>3.7806236024844719</v>
      </c>
      <c r="H102" s="32">
        <v>0.23914285714285716</v>
      </c>
      <c r="I102" s="32">
        <v>0.10808695652173912</v>
      </c>
      <c r="J102" s="32">
        <v>175.47233333333332</v>
      </c>
      <c r="K102" s="32">
        <v>169.07788888888888</v>
      </c>
      <c r="L102" s="32">
        <v>10.695</v>
      </c>
      <c r="M102" s="32">
        <v>4.8338888888888887</v>
      </c>
      <c r="N102" s="32">
        <v>0.6166666666666667</v>
      </c>
      <c r="O102" s="32">
        <v>5.2444444444444445</v>
      </c>
      <c r="P102" s="32">
        <v>60.127000000000024</v>
      </c>
      <c r="Q102" s="32">
        <v>59.593666666666692</v>
      </c>
      <c r="R102" s="32">
        <v>0.53333333333333333</v>
      </c>
      <c r="S102" s="32">
        <v>104.65033333333329</v>
      </c>
      <c r="T102" s="32">
        <v>104.65033333333329</v>
      </c>
      <c r="U102" s="32">
        <v>0</v>
      </c>
      <c r="V102" s="32">
        <v>0</v>
      </c>
      <c r="W102" s="32">
        <v>26.048999999999999</v>
      </c>
      <c r="X102" s="32">
        <v>0.53611111111111109</v>
      </c>
      <c r="Y102" s="32">
        <v>0.6166666666666667</v>
      </c>
      <c r="Z102" s="32">
        <v>0</v>
      </c>
      <c r="AA102" s="32">
        <v>5.8970000000000002</v>
      </c>
      <c r="AB102" s="32">
        <v>0.3611111111111111</v>
      </c>
      <c r="AC102" s="32">
        <v>18.638111111111112</v>
      </c>
      <c r="AD102" s="32">
        <v>0</v>
      </c>
      <c r="AE102" s="32">
        <v>0</v>
      </c>
      <c r="AF102" t="s">
        <v>117</v>
      </c>
      <c r="AG102">
        <v>4</v>
      </c>
      <c r="AH102"/>
    </row>
    <row r="103" spans="1:34" x14ac:dyDescent="0.25">
      <c r="A103" t="s">
        <v>616</v>
      </c>
      <c r="B103" t="s">
        <v>300</v>
      </c>
      <c r="C103" t="s">
        <v>435</v>
      </c>
      <c r="D103" t="s">
        <v>550</v>
      </c>
      <c r="E103" s="32">
        <v>44.866666666666667</v>
      </c>
      <c r="F103" s="32">
        <v>3.4952377414561653</v>
      </c>
      <c r="G103" s="32">
        <v>3.0596929172857834</v>
      </c>
      <c r="H103" s="32">
        <v>0.56755572065378923</v>
      </c>
      <c r="I103" s="32">
        <v>0.42504705299653306</v>
      </c>
      <c r="J103" s="32">
        <v>156.81966666666662</v>
      </c>
      <c r="K103" s="32">
        <v>137.27822222222215</v>
      </c>
      <c r="L103" s="32">
        <v>25.464333333333343</v>
      </c>
      <c r="M103" s="32">
        <v>19.070444444444451</v>
      </c>
      <c r="N103" s="32">
        <v>0.70500000000000007</v>
      </c>
      <c r="O103" s="32">
        <v>5.6888888888888891</v>
      </c>
      <c r="P103" s="32">
        <v>39.622222222222206</v>
      </c>
      <c r="Q103" s="32">
        <v>26.47466666666665</v>
      </c>
      <c r="R103" s="32">
        <v>13.147555555555559</v>
      </c>
      <c r="S103" s="32">
        <v>91.733111111111072</v>
      </c>
      <c r="T103" s="32">
        <v>91.733111111111072</v>
      </c>
      <c r="U103" s="32">
        <v>0</v>
      </c>
      <c r="V103" s="32">
        <v>0</v>
      </c>
      <c r="W103" s="32">
        <v>0</v>
      </c>
      <c r="X103" s="32">
        <v>0</v>
      </c>
      <c r="Y103" s="32">
        <v>0</v>
      </c>
      <c r="Z103" s="32">
        <v>0</v>
      </c>
      <c r="AA103" s="32">
        <v>0</v>
      </c>
      <c r="AB103" s="32">
        <v>0</v>
      </c>
      <c r="AC103" s="32">
        <v>0</v>
      </c>
      <c r="AD103" s="32">
        <v>0</v>
      </c>
      <c r="AE103" s="32">
        <v>0</v>
      </c>
      <c r="AF103" t="s">
        <v>99</v>
      </c>
      <c r="AG103">
        <v>4</v>
      </c>
      <c r="AH103"/>
    </row>
    <row r="104" spans="1:34" x14ac:dyDescent="0.25">
      <c r="A104" t="s">
        <v>616</v>
      </c>
      <c r="B104" t="s">
        <v>273</v>
      </c>
      <c r="C104" t="s">
        <v>409</v>
      </c>
      <c r="D104" t="s">
        <v>524</v>
      </c>
      <c r="E104" s="32">
        <v>46.888888888888886</v>
      </c>
      <c r="F104" s="32">
        <v>3.2624454976303316</v>
      </c>
      <c r="G104" s="32">
        <v>3.1335118483412319</v>
      </c>
      <c r="H104" s="32">
        <v>0.53244075829383886</v>
      </c>
      <c r="I104" s="32">
        <v>0.40350710900473935</v>
      </c>
      <c r="J104" s="32">
        <v>152.97244444444442</v>
      </c>
      <c r="K104" s="32">
        <v>146.92688888888887</v>
      </c>
      <c r="L104" s="32">
        <v>24.965555555555554</v>
      </c>
      <c r="M104" s="32">
        <v>18.919999999999998</v>
      </c>
      <c r="N104" s="32">
        <v>0.62777777777777777</v>
      </c>
      <c r="O104" s="32">
        <v>5.4177777777777782</v>
      </c>
      <c r="P104" s="32">
        <v>34.823555555555544</v>
      </c>
      <c r="Q104" s="32">
        <v>34.823555555555544</v>
      </c>
      <c r="R104" s="32">
        <v>0</v>
      </c>
      <c r="S104" s="32">
        <v>93.183333333333309</v>
      </c>
      <c r="T104" s="32">
        <v>90.404444444444422</v>
      </c>
      <c r="U104" s="32">
        <v>2.7788888888888885</v>
      </c>
      <c r="V104" s="32">
        <v>0</v>
      </c>
      <c r="W104" s="32">
        <v>21.125777777777781</v>
      </c>
      <c r="X104" s="32">
        <v>0</v>
      </c>
      <c r="Y104" s="32">
        <v>0.62777777777777777</v>
      </c>
      <c r="Z104" s="32">
        <v>0</v>
      </c>
      <c r="AA104" s="32">
        <v>7.4446666666666692</v>
      </c>
      <c r="AB104" s="32">
        <v>0</v>
      </c>
      <c r="AC104" s="32">
        <v>12.964444444444446</v>
      </c>
      <c r="AD104" s="32">
        <v>8.8888888888888892E-2</v>
      </c>
      <c r="AE104" s="32">
        <v>0</v>
      </c>
      <c r="AF104" t="s">
        <v>72</v>
      </c>
      <c r="AG104">
        <v>4</v>
      </c>
      <c r="AH104"/>
    </row>
    <row r="105" spans="1:34" x14ac:dyDescent="0.25">
      <c r="A105" t="s">
        <v>616</v>
      </c>
      <c r="B105" t="s">
        <v>262</v>
      </c>
      <c r="C105" t="s">
        <v>469</v>
      </c>
      <c r="D105" t="s">
        <v>537</v>
      </c>
      <c r="E105" s="32">
        <v>49.466666666666669</v>
      </c>
      <c r="F105" s="32">
        <v>4.3004874213836457</v>
      </c>
      <c r="G105" s="32">
        <v>3.872688679245281</v>
      </c>
      <c r="H105" s="32">
        <v>0.44616801437556147</v>
      </c>
      <c r="I105" s="32">
        <v>0.36710242587601066</v>
      </c>
      <c r="J105" s="32">
        <v>212.73077777777769</v>
      </c>
      <c r="K105" s="32">
        <v>191.5689999999999</v>
      </c>
      <c r="L105" s="32">
        <v>22.070444444444441</v>
      </c>
      <c r="M105" s="32">
        <v>18.159333333333329</v>
      </c>
      <c r="N105" s="32">
        <v>0</v>
      </c>
      <c r="O105" s="32">
        <v>3.911111111111111</v>
      </c>
      <c r="P105" s="32">
        <v>73.98344444444443</v>
      </c>
      <c r="Q105" s="32">
        <v>56.732777777777763</v>
      </c>
      <c r="R105" s="32">
        <v>17.250666666666667</v>
      </c>
      <c r="S105" s="32">
        <v>116.67688888888881</v>
      </c>
      <c r="T105" s="32">
        <v>116.67688888888881</v>
      </c>
      <c r="U105" s="32">
        <v>0</v>
      </c>
      <c r="V105" s="32">
        <v>0</v>
      </c>
      <c r="W105" s="32">
        <v>33.159444444444439</v>
      </c>
      <c r="X105" s="32">
        <v>0</v>
      </c>
      <c r="Y105" s="32">
        <v>0</v>
      </c>
      <c r="Z105" s="32">
        <v>0</v>
      </c>
      <c r="AA105" s="32">
        <v>11.608777777777775</v>
      </c>
      <c r="AB105" s="32">
        <v>0</v>
      </c>
      <c r="AC105" s="32">
        <v>21.550666666666665</v>
      </c>
      <c r="AD105" s="32">
        <v>0</v>
      </c>
      <c r="AE105" s="32">
        <v>0</v>
      </c>
      <c r="AF105" t="s">
        <v>61</v>
      </c>
      <c r="AG105">
        <v>4</v>
      </c>
      <c r="AH105"/>
    </row>
    <row r="106" spans="1:34" x14ac:dyDescent="0.25">
      <c r="A106" t="s">
        <v>616</v>
      </c>
      <c r="B106" t="s">
        <v>329</v>
      </c>
      <c r="C106" t="s">
        <v>406</v>
      </c>
      <c r="D106" t="s">
        <v>522</v>
      </c>
      <c r="E106" s="32">
        <v>47.488888888888887</v>
      </c>
      <c r="F106" s="32">
        <v>4.0587295273748234</v>
      </c>
      <c r="G106" s="32">
        <v>3.7528310715956943</v>
      </c>
      <c r="H106" s="32">
        <v>0.37028544688816106</v>
      </c>
      <c r="I106" s="32">
        <v>0.22978474496958359</v>
      </c>
      <c r="J106" s="32">
        <v>192.74455555555551</v>
      </c>
      <c r="K106" s="32">
        <v>178.21777777777774</v>
      </c>
      <c r="L106" s="32">
        <v>17.584444444444447</v>
      </c>
      <c r="M106" s="32">
        <v>10.912222222222224</v>
      </c>
      <c r="N106" s="32">
        <v>0.98333333333333328</v>
      </c>
      <c r="O106" s="32">
        <v>5.6888888888888891</v>
      </c>
      <c r="P106" s="32">
        <v>67.367888888888871</v>
      </c>
      <c r="Q106" s="32">
        <v>59.513333333333321</v>
      </c>
      <c r="R106" s="32">
        <v>7.8545555555555566</v>
      </c>
      <c r="S106" s="32">
        <v>107.79222222222219</v>
      </c>
      <c r="T106" s="32">
        <v>107.79222222222219</v>
      </c>
      <c r="U106" s="32">
        <v>0</v>
      </c>
      <c r="V106" s="32">
        <v>0</v>
      </c>
      <c r="W106" s="32">
        <v>6.2467777777777771</v>
      </c>
      <c r="X106" s="32">
        <v>0.82222222222222219</v>
      </c>
      <c r="Y106" s="32">
        <v>0.98333333333333328</v>
      </c>
      <c r="Z106" s="32">
        <v>0</v>
      </c>
      <c r="AA106" s="32">
        <v>0.17777777777777778</v>
      </c>
      <c r="AB106" s="32">
        <v>3.4523333333333333</v>
      </c>
      <c r="AC106" s="32">
        <v>0.81111111111111112</v>
      </c>
      <c r="AD106" s="32">
        <v>0</v>
      </c>
      <c r="AE106" s="32">
        <v>0</v>
      </c>
      <c r="AF106" t="s">
        <v>128</v>
      </c>
      <c r="AG106">
        <v>4</v>
      </c>
      <c r="AH106"/>
    </row>
    <row r="107" spans="1:34" x14ac:dyDescent="0.25">
      <c r="A107" t="s">
        <v>616</v>
      </c>
      <c r="B107" t="s">
        <v>203</v>
      </c>
      <c r="C107" t="s">
        <v>433</v>
      </c>
      <c r="D107" t="s">
        <v>545</v>
      </c>
      <c r="E107" s="32">
        <v>53.3</v>
      </c>
      <c r="F107" s="32">
        <v>4.0944548676255987</v>
      </c>
      <c r="G107" s="32">
        <v>3.7948905565978737</v>
      </c>
      <c r="H107" s="32">
        <v>0.3856702105482594</v>
      </c>
      <c r="I107" s="32">
        <v>0.24344381905357515</v>
      </c>
      <c r="J107" s="32">
        <v>218.23444444444442</v>
      </c>
      <c r="K107" s="32">
        <v>202.26766666666666</v>
      </c>
      <c r="L107" s="32">
        <v>20.556222222222225</v>
      </c>
      <c r="M107" s="32">
        <v>12.975555555555555</v>
      </c>
      <c r="N107" s="32">
        <v>5.0955555555555554</v>
      </c>
      <c r="O107" s="32">
        <v>2.4851111111111113</v>
      </c>
      <c r="P107" s="32">
        <v>62.333222222222219</v>
      </c>
      <c r="Q107" s="32">
        <v>53.947111111111106</v>
      </c>
      <c r="R107" s="32">
        <v>8.3861111111111111</v>
      </c>
      <c r="S107" s="32">
        <v>135.345</v>
      </c>
      <c r="T107" s="32">
        <v>135.345</v>
      </c>
      <c r="U107" s="32">
        <v>0</v>
      </c>
      <c r="V107" s="32">
        <v>0</v>
      </c>
      <c r="W107" s="32">
        <v>12.401888888888891</v>
      </c>
      <c r="X107" s="32">
        <v>0</v>
      </c>
      <c r="Y107" s="32">
        <v>0</v>
      </c>
      <c r="Z107" s="32">
        <v>0</v>
      </c>
      <c r="AA107" s="32">
        <v>3.358888888888889</v>
      </c>
      <c r="AB107" s="32">
        <v>0</v>
      </c>
      <c r="AC107" s="32">
        <v>9.043000000000001</v>
      </c>
      <c r="AD107" s="32">
        <v>0</v>
      </c>
      <c r="AE107" s="32">
        <v>0</v>
      </c>
      <c r="AF107" t="s">
        <v>2</v>
      </c>
      <c r="AG107">
        <v>4</v>
      </c>
      <c r="AH107"/>
    </row>
    <row r="108" spans="1:34" x14ac:dyDescent="0.25">
      <c r="A108" t="s">
        <v>616</v>
      </c>
      <c r="B108" t="s">
        <v>308</v>
      </c>
      <c r="C108" t="s">
        <v>429</v>
      </c>
      <c r="D108" t="s">
        <v>586</v>
      </c>
      <c r="E108" s="32">
        <v>53.966666666666669</v>
      </c>
      <c r="F108" s="32">
        <v>3.7180564134239242</v>
      </c>
      <c r="G108" s="32">
        <v>3.3986514309244389</v>
      </c>
      <c r="H108" s="32">
        <v>0.66884084826024293</v>
      </c>
      <c r="I108" s="32">
        <v>0.4326559604694255</v>
      </c>
      <c r="J108" s="32">
        <v>200.65111111111111</v>
      </c>
      <c r="K108" s="32">
        <v>183.41388888888889</v>
      </c>
      <c r="L108" s="32">
        <v>36.095111111111109</v>
      </c>
      <c r="M108" s="32">
        <v>23.348999999999997</v>
      </c>
      <c r="N108" s="32">
        <v>7.1127777777777803</v>
      </c>
      <c r="O108" s="32">
        <v>5.6333333333333337</v>
      </c>
      <c r="P108" s="32">
        <v>56.24244444444443</v>
      </c>
      <c r="Q108" s="32">
        <v>51.751333333333321</v>
      </c>
      <c r="R108" s="32">
        <v>4.4911111111111115</v>
      </c>
      <c r="S108" s="32">
        <v>108.31355555555557</v>
      </c>
      <c r="T108" s="32">
        <v>108.31355555555557</v>
      </c>
      <c r="U108" s="32">
        <v>0</v>
      </c>
      <c r="V108" s="32">
        <v>0</v>
      </c>
      <c r="W108" s="32">
        <v>38.152222222222221</v>
      </c>
      <c r="X108" s="32">
        <v>0.13333333333333333</v>
      </c>
      <c r="Y108" s="32">
        <v>0</v>
      </c>
      <c r="Z108" s="32">
        <v>0</v>
      </c>
      <c r="AA108" s="32">
        <v>18.451111111111111</v>
      </c>
      <c r="AB108" s="32">
        <v>0</v>
      </c>
      <c r="AC108" s="32">
        <v>19.567777777777781</v>
      </c>
      <c r="AD108" s="32">
        <v>0</v>
      </c>
      <c r="AE108" s="32">
        <v>0</v>
      </c>
      <c r="AF108" t="s">
        <v>107</v>
      </c>
      <c r="AG108">
        <v>4</v>
      </c>
      <c r="AH108"/>
    </row>
    <row r="109" spans="1:34" x14ac:dyDescent="0.25">
      <c r="A109" t="s">
        <v>616</v>
      </c>
      <c r="B109" t="s">
        <v>301</v>
      </c>
      <c r="C109" t="s">
        <v>411</v>
      </c>
      <c r="D109" t="s">
        <v>583</v>
      </c>
      <c r="E109" s="32">
        <v>41.633333333333333</v>
      </c>
      <c r="F109" s="32">
        <v>4.2842674139311434</v>
      </c>
      <c r="G109" s="32">
        <v>3.8274032559380831</v>
      </c>
      <c r="H109" s="32">
        <v>0.75772351214304767</v>
      </c>
      <c r="I109" s="32">
        <v>0.51881505204163314</v>
      </c>
      <c r="J109" s="32">
        <v>178.36833333333328</v>
      </c>
      <c r="K109" s="32">
        <v>159.34755555555552</v>
      </c>
      <c r="L109" s="32">
        <v>31.54655555555555</v>
      </c>
      <c r="M109" s="32">
        <v>21.599999999999994</v>
      </c>
      <c r="N109" s="32">
        <v>4.2576666666666663</v>
      </c>
      <c r="O109" s="32">
        <v>5.6888888888888891</v>
      </c>
      <c r="P109" s="32">
        <v>47.995444444444431</v>
      </c>
      <c r="Q109" s="32">
        <v>38.921222222222212</v>
      </c>
      <c r="R109" s="32">
        <v>9.07422222222222</v>
      </c>
      <c r="S109" s="32">
        <v>98.826333333333295</v>
      </c>
      <c r="T109" s="32">
        <v>98.826333333333295</v>
      </c>
      <c r="U109" s="32">
        <v>0</v>
      </c>
      <c r="V109" s="32">
        <v>0</v>
      </c>
      <c r="W109" s="32">
        <v>19.549999999999997</v>
      </c>
      <c r="X109" s="32">
        <v>0</v>
      </c>
      <c r="Y109" s="32">
        <v>0</v>
      </c>
      <c r="Z109" s="32">
        <v>0</v>
      </c>
      <c r="AA109" s="32">
        <v>8.3511111111111092</v>
      </c>
      <c r="AB109" s="32">
        <v>0</v>
      </c>
      <c r="AC109" s="32">
        <v>11.198888888888886</v>
      </c>
      <c r="AD109" s="32">
        <v>0</v>
      </c>
      <c r="AE109" s="32">
        <v>0</v>
      </c>
      <c r="AF109" t="s">
        <v>100</v>
      </c>
      <c r="AG109">
        <v>4</v>
      </c>
      <c r="AH109"/>
    </row>
    <row r="110" spans="1:34" x14ac:dyDescent="0.25">
      <c r="A110" t="s">
        <v>616</v>
      </c>
      <c r="B110" t="s">
        <v>207</v>
      </c>
      <c r="C110" t="s">
        <v>415</v>
      </c>
      <c r="D110" t="s">
        <v>526</v>
      </c>
      <c r="E110" s="32">
        <v>52.177777777777777</v>
      </c>
      <c r="F110" s="32">
        <v>4.5941758943781945</v>
      </c>
      <c r="G110" s="32">
        <v>4.1879791311754682</v>
      </c>
      <c r="H110" s="32">
        <v>0.34114139693356044</v>
      </c>
      <c r="I110" s="32">
        <v>0.11504471890971041</v>
      </c>
      <c r="J110" s="32">
        <v>239.7138888888889</v>
      </c>
      <c r="K110" s="32">
        <v>218.51944444444445</v>
      </c>
      <c r="L110" s="32">
        <v>17.799999999999997</v>
      </c>
      <c r="M110" s="32">
        <v>6.0027777777777782</v>
      </c>
      <c r="N110" s="32">
        <v>6.197222222222222</v>
      </c>
      <c r="O110" s="32">
        <v>5.6</v>
      </c>
      <c r="P110" s="32">
        <v>67.891666666666666</v>
      </c>
      <c r="Q110" s="32">
        <v>58.494444444444447</v>
      </c>
      <c r="R110" s="32">
        <v>9.3972222222222221</v>
      </c>
      <c r="S110" s="32">
        <v>154.02222222222221</v>
      </c>
      <c r="T110" s="32">
        <v>154.02222222222221</v>
      </c>
      <c r="U110" s="32">
        <v>0</v>
      </c>
      <c r="V110" s="32">
        <v>0</v>
      </c>
      <c r="W110" s="32">
        <v>0</v>
      </c>
      <c r="X110" s="32">
        <v>0</v>
      </c>
      <c r="Y110" s="32">
        <v>0</v>
      </c>
      <c r="Z110" s="32">
        <v>0</v>
      </c>
      <c r="AA110" s="32">
        <v>0</v>
      </c>
      <c r="AB110" s="32">
        <v>0</v>
      </c>
      <c r="AC110" s="32">
        <v>0</v>
      </c>
      <c r="AD110" s="32">
        <v>0</v>
      </c>
      <c r="AE110" s="32">
        <v>0</v>
      </c>
      <c r="AF110" t="s">
        <v>6</v>
      </c>
      <c r="AG110">
        <v>4</v>
      </c>
      <c r="AH110"/>
    </row>
    <row r="111" spans="1:34" x14ac:dyDescent="0.25">
      <c r="A111" t="s">
        <v>616</v>
      </c>
      <c r="B111" t="s">
        <v>362</v>
      </c>
      <c r="C111" t="s">
        <v>421</v>
      </c>
      <c r="D111" t="s">
        <v>520</v>
      </c>
      <c r="E111" s="32">
        <v>88.4</v>
      </c>
      <c r="F111" s="32">
        <v>3.7129801407742593</v>
      </c>
      <c r="G111" s="32">
        <v>3.5438273001508303</v>
      </c>
      <c r="H111" s="32">
        <v>0.28215057817999006</v>
      </c>
      <c r="I111" s="32">
        <v>0.16726244343891405</v>
      </c>
      <c r="J111" s="32">
        <v>328.22744444444453</v>
      </c>
      <c r="K111" s="32">
        <v>313.2743333333334</v>
      </c>
      <c r="L111" s="32">
        <v>24.942111111111121</v>
      </c>
      <c r="M111" s="32">
        <v>14.786000000000003</v>
      </c>
      <c r="N111" s="32">
        <v>10.156111111111118</v>
      </c>
      <c r="O111" s="32">
        <v>0</v>
      </c>
      <c r="P111" s="32">
        <v>90.553888888888906</v>
      </c>
      <c r="Q111" s="32">
        <v>85.756888888888909</v>
      </c>
      <c r="R111" s="32">
        <v>4.7969999999999988</v>
      </c>
      <c r="S111" s="32">
        <v>212.73144444444452</v>
      </c>
      <c r="T111" s="32">
        <v>174.37144444444451</v>
      </c>
      <c r="U111" s="32">
        <v>38.360000000000007</v>
      </c>
      <c r="V111" s="32">
        <v>0</v>
      </c>
      <c r="W111" s="32">
        <v>0</v>
      </c>
      <c r="X111" s="32">
        <v>0</v>
      </c>
      <c r="Y111" s="32">
        <v>0</v>
      </c>
      <c r="Z111" s="32">
        <v>0</v>
      </c>
      <c r="AA111" s="32">
        <v>0</v>
      </c>
      <c r="AB111" s="32">
        <v>0</v>
      </c>
      <c r="AC111" s="32">
        <v>0</v>
      </c>
      <c r="AD111" s="32">
        <v>0</v>
      </c>
      <c r="AE111" s="32">
        <v>0</v>
      </c>
      <c r="AF111" t="s">
        <v>162</v>
      </c>
      <c r="AG111">
        <v>4</v>
      </c>
      <c r="AH111"/>
    </row>
    <row r="112" spans="1:34" x14ac:dyDescent="0.25">
      <c r="A112" t="s">
        <v>616</v>
      </c>
      <c r="B112" t="s">
        <v>312</v>
      </c>
      <c r="C112" t="s">
        <v>405</v>
      </c>
      <c r="D112" t="s">
        <v>562</v>
      </c>
      <c r="E112" s="32">
        <v>46.588888888888889</v>
      </c>
      <c r="F112" s="32">
        <v>3.6848270927736699</v>
      </c>
      <c r="G112" s="32">
        <v>3.2372239446696875</v>
      </c>
      <c r="H112" s="32">
        <v>0.29369663725256379</v>
      </c>
      <c r="I112" s="32">
        <v>0.22119484855711899</v>
      </c>
      <c r="J112" s="32">
        <v>171.67199999999997</v>
      </c>
      <c r="K112" s="32">
        <v>150.81866666666667</v>
      </c>
      <c r="L112" s="32">
        <v>13.683</v>
      </c>
      <c r="M112" s="32">
        <v>10.305222222222222</v>
      </c>
      <c r="N112" s="32">
        <v>0</v>
      </c>
      <c r="O112" s="32">
        <v>3.3777777777777778</v>
      </c>
      <c r="P112" s="32">
        <v>65.913222222222231</v>
      </c>
      <c r="Q112" s="32">
        <v>48.437666666666679</v>
      </c>
      <c r="R112" s="32">
        <v>17.475555555555552</v>
      </c>
      <c r="S112" s="32">
        <v>92.075777777777759</v>
      </c>
      <c r="T112" s="32">
        <v>92.075777777777759</v>
      </c>
      <c r="U112" s="32">
        <v>0</v>
      </c>
      <c r="V112" s="32">
        <v>0</v>
      </c>
      <c r="W112" s="32">
        <v>0.64933333333333332</v>
      </c>
      <c r="X112" s="32">
        <v>0.40488888888888885</v>
      </c>
      <c r="Y112" s="32">
        <v>0</v>
      </c>
      <c r="Z112" s="32">
        <v>0</v>
      </c>
      <c r="AA112" s="32">
        <v>0.24444444444444444</v>
      </c>
      <c r="AB112" s="32">
        <v>0</v>
      </c>
      <c r="AC112" s="32">
        <v>0</v>
      </c>
      <c r="AD112" s="32">
        <v>0</v>
      </c>
      <c r="AE112" s="32">
        <v>0</v>
      </c>
      <c r="AF112" t="s">
        <v>111</v>
      </c>
      <c r="AG112">
        <v>4</v>
      </c>
      <c r="AH112"/>
    </row>
    <row r="113" spans="1:34" x14ac:dyDescent="0.25">
      <c r="A113" t="s">
        <v>616</v>
      </c>
      <c r="B113" t="s">
        <v>223</v>
      </c>
      <c r="C113" t="s">
        <v>405</v>
      </c>
      <c r="D113" t="s">
        <v>562</v>
      </c>
      <c r="E113" s="32">
        <v>141.42222222222222</v>
      </c>
      <c r="F113" s="32">
        <v>4.1700542111879324</v>
      </c>
      <c r="G113" s="32">
        <v>4.0171480201131367</v>
      </c>
      <c r="H113" s="32">
        <v>0.18800675675675674</v>
      </c>
      <c r="I113" s="32">
        <v>0.12307510999371463</v>
      </c>
      <c r="J113" s="32">
        <v>589.73833333333334</v>
      </c>
      <c r="K113" s="32">
        <v>568.11400000000003</v>
      </c>
      <c r="L113" s="32">
        <v>26.588333333333331</v>
      </c>
      <c r="M113" s="32">
        <v>17.405555555555551</v>
      </c>
      <c r="N113" s="32">
        <v>3.4938888888888888</v>
      </c>
      <c r="O113" s="32">
        <v>5.6888888888888891</v>
      </c>
      <c r="P113" s="32">
        <v>197.69944444444442</v>
      </c>
      <c r="Q113" s="32">
        <v>185.25788888888889</v>
      </c>
      <c r="R113" s="32">
        <v>12.441555555555551</v>
      </c>
      <c r="S113" s="32">
        <v>365.45055555555564</v>
      </c>
      <c r="T113" s="32">
        <v>340.14566666666673</v>
      </c>
      <c r="U113" s="32">
        <v>25.304888888888886</v>
      </c>
      <c r="V113" s="32">
        <v>0</v>
      </c>
      <c r="W113" s="32">
        <v>256.75611111111118</v>
      </c>
      <c r="X113" s="32">
        <v>6.4172222222222217</v>
      </c>
      <c r="Y113" s="32">
        <v>0</v>
      </c>
      <c r="Z113" s="32">
        <v>0</v>
      </c>
      <c r="AA113" s="32">
        <v>103.81544444444444</v>
      </c>
      <c r="AB113" s="32">
        <v>0</v>
      </c>
      <c r="AC113" s="32">
        <v>146.52344444444449</v>
      </c>
      <c r="AD113" s="32">
        <v>0</v>
      </c>
      <c r="AE113" s="32">
        <v>0</v>
      </c>
      <c r="AF113" t="s">
        <v>22</v>
      </c>
      <c r="AG113">
        <v>4</v>
      </c>
      <c r="AH113"/>
    </row>
    <row r="114" spans="1:34" x14ac:dyDescent="0.25">
      <c r="A114" t="s">
        <v>616</v>
      </c>
      <c r="B114" t="s">
        <v>360</v>
      </c>
      <c r="C114" t="s">
        <v>458</v>
      </c>
      <c r="D114" t="s">
        <v>573</v>
      </c>
      <c r="E114" s="32">
        <v>53.922222222222224</v>
      </c>
      <c r="F114" s="32">
        <v>5.3242118277354225</v>
      </c>
      <c r="G114" s="32">
        <v>4.9314424067587064</v>
      </c>
      <c r="H114" s="32">
        <v>0.64567484030496602</v>
      </c>
      <c r="I114" s="32">
        <v>0.45997115186482579</v>
      </c>
      <c r="J114" s="32">
        <v>287.09333333333342</v>
      </c>
      <c r="K114" s="32">
        <v>265.91433333333339</v>
      </c>
      <c r="L114" s="32">
        <v>34.816222222222223</v>
      </c>
      <c r="M114" s="32">
        <v>24.802666666666664</v>
      </c>
      <c r="N114" s="32">
        <v>4.7932222222222221</v>
      </c>
      <c r="O114" s="32">
        <v>5.2203333333333335</v>
      </c>
      <c r="P114" s="32">
        <v>59.361888888888899</v>
      </c>
      <c r="Q114" s="32">
        <v>48.19644444444446</v>
      </c>
      <c r="R114" s="32">
        <v>11.165444444444441</v>
      </c>
      <c r="S114" s="32">
        <v>192.9152222222223</v>
      </c>
      <c r="T114" s="32">
        <v>192.9152222222223</v>
      </c>
      <c r="U114" s="32">
        <v>0</v>
      </c>
      <c r="V114" s="32">
        <v>0</v>
      </c>
      <c r="W114" s="32">
        <v>0</v>
      </c>
      <c r="X114" s="32">
        <v>0</v>
      </c>
      <c r="Y114" s="32">
        <v>0</v>
      </c>
      <c r="Z114" s="32">
        <v>0</v>
      </c>
      <c r="AA114" s="32">
        <v>0</v>
      </c>
      <c r="AB114" s="32">
        <v>0</v>
      </c>
      <c r="AC114" s="32">
        <v>0</v>
      </c>
      <c r="AD114" s="32">
        <v>0</v>
      </c>
      <c r="AE114" s="32">
        <v>0</v>
      </c>
      <c r="AF114" t="s">
        <v>160</v>
      </c>
      <c r="AG114">
        <v>4</v>
      </c>
      <c r="AH114"/>
    </row>
    <row r="115" spans="1:34" x14ac:dyDescent="0.25">
      <c r="A115" t="s">
        <v>616</v>
      </c>
      <c r="B115" t="s">
        <v>210</v>
      </c>
      <c r="C115" t="s">
        <v>442</v>
      </c>
      <c r="D115" t="s">
        <v>530</v>
      </c>
      <c r="E115" s="32">
        <v>118.13333333333334</v>
      </c>
      <c r="F115" s="32">
        <v>3.9566506772009022</v>
      </c>
      <c r="G115" s="32">
        <v>3.7728950338600442</v>
      </c>
      <c r="H115" s="32">
        <v>0.14725357411587656</v>
      </c>
      <c r="I115" s="32">
        <v>8.4800601956358121E-2</v>
      </c>
      <c r="J115" s="32">
        <v>467.41233333333327</v>
      </c>
      <c r="K115" s="32">
        <v>445.70466666666658</v>
      </c>
      <c r="L115" s="32">
        <v>17.39555555555555</v>
      </c>
      <c r="M115" s="32">
        <v>10.017777777777773</v>
      </c>
      <c r="N115" s="32">
        <v>2.1333333333333333</v>
      </c>
      <c r="O115" s="32">
        <v>5.2444444444444445</v>
      </c>
      <c r="P115" s="32">
        <v>167.38488888888887</v>
      </c>
      <c r="Q115" s="32">
        <v>153.05499999999998</v>
      </c>
      <c r="R115" s="32">
        <v>14.329888888888886</v>
      </c>
      <c r="S115" s="32">
        <v>282.63188888888885</v>
      </c>
      <c r="T115" s="32">
        <v>250.75622222222219</v>
      </c>
      <c r="U115" s="32">
        <v>31.87566666666665</v>
      </c>
      <c r="V115" s="32">
        <v>0</v>
      </c>
      <c r="W115" s="32">
        <v>134.14422222222223</v>
      </c>
      <c r="X115" s="32">
        <v>0</v>
      </c>
      <c r="Y115" s="32">
        <v>0</v>
      </c>
      <c r="Z115" s="32">
        <v>0</v>
      </c>
      <c r="AA115" s="32">
        <v>43.704333333333331</v>
      </c>
      <c r="AB115" s="32">
        <v>0</v>
      </c>
      <c r="AC115" s="32">
        <v>90.439888888888888</v>
      </c>
      <c r="AD115" s="32">
        <v>0</v>
      </c>
      <c r="AE115" s="32">
        <v>0</v>
      </c>
      <c r="AF115" t="s">
        <v>9</v>
      </c>
      <c r="AG115">
        <v>4</v>
      </c>
      <c r="AH115"/>
    </row>
    <row r="116" spans="1:34" x14ac:dyDescent="0.25">
      <c r="A116" t="s">
        <v>616</v>
      </c>
      <c r="B116" t="s">
        <v>272</v>
      </c>
      <c r="C116" t="s">
        <v>474</v>
      </c>
      <c r="D116" t="s">
        <v>513</v>
      </c>
      <c r="E116" s="32">
        <v>42.011111111111113</v>
      </c>
      <c r="F116" s="32">
        <v>3.3015286961121402</v>
      </c>
      <c r="G116" s="32">
        <v>3.1661147844485593</v>
      </c>
      <c r="H116" s="32">
        <v>0.37280613594287221</v>
      </c>
      <c r="I116" s="32">
        <v>0.23739222427929119</v>
      </c>
      <c r="J116" s="32">
        <v>138.70088888888893</v>
      </c>
      <c r="K116" s="32">
        <v>133.01200000000003</v>
      </c>
      <c r="L116" s="32">
        <v>15.661999999999999</v>
      </c>
      <c r="M116" s="32">
        <v>9.9731111111111108</v>
      </c>
      <c r="N116" s="32">
        <v>0</v>
      </c>
      <c r="O116" s="32">
        <v>5.6888888888888891</v>
      </c>
      <c r="P116" s="32">
        <v>58.898888888888898</v>
      </c>
      <c r="Q116" s="32">
        <v>58.898888888888898</v>
      </c>
      <c r="R116" s="32">
        <v>0</v>
      </c>
      <c r="S116" s="32">
        <v>64.140000000000015</v>
      </c>
      <c r="T116" s="32">
        <v>64.140000000000015</v>
      </c>
      <c r="U116" s="32">
        <v>0</v>
      </c>
      <c r="V116" s="32">
        <v>0</v>
      </c>
      <c r="W116" s="32">
        <v>39.211111111111101</v>
      </c>
      <c r="X116" s="32">
        <v>0</v>
      </c>
      <c r="Y116" s="32">
        <v>0</v>
      </c>
      <c r="Z116" s="32">
        <v>0</v>
      </c>
      <c r="AA116" s="32">
        <v>2.3961111111111113</v>
      </c>
      <c r="AB116" s="32">
        <v>0</v>
      </c>
      <c r="AC116" s="32">
        <v>36.814999999999991</v>
      </c>
      <c r="AD116" s="32">
        <v>0</v>
      </c>
      <c r="AE116" s="32">
        <v>0</v>
      </c>
      <c r="AF116" t="s">
        <v>71</v>
      </c>
      <c r="AG116">
        <v>4</v>
      </c>
      <c r="AH116"/>
    </row>
    <row r="117" spans="1:34" x14ac:dyDescent="0.25">
      <c r="A117" t="s">
        <v>616</v>
      </c>
      <c r="B117" t="s">
        <v>252</v>
      </c>
      <c r="C117" t="s">
        <v>465</v>
      </c>
      <c r="D117" t="s">
        <v>547</v>
      </c>
      <c r="E117" s="32">
        <v>101.42222222222222</v>
      </c>
      <c r="F117" s="32">
        <v>4.3869270376862399</v>
      </c>
      <c r="G117" s="32">
        <v>4.0693875985977215</v>
      </c>
      <c r="H117" s="32">
        <v>0.38042287467134095</v>
      </c>
      <c r="I117" s="32">
        <v>0.27443032427695002</v>
      </c>
      <c r="J117" s="32">
        <v>444.93188888888881</v>
      </c>
      <c r="K117" s="32">
        <v>412.72633333333329</v>
      </c>
      <c r="L117" s="32">
        <v>38.583333333333336</v>
      </c>
      <c r="M117" s="32">
        <v>27.833333333333332</v>
      </c>
      <c r="N117" s="32">
        <v>5.15</v>
      </c>
      <c r="O117" s="32">
        <v>5.6</v>
      </c>
      <c r="P117" s="32">
        <v>159.798</v>
      </c>
      <c r="Q117" s="32">
        <v>138.34244444444445</v>
      </c>
      <c r="R117" s="32">
        <v>21.455555555555556</v>
      </c>
      <c r="S117" s="32">
        <v>246.55055555555552</v>
      </c>
      <c r="T117" s="32">
        <v>222.11166666666662</v>
      </c>
      <c r="U117" s="32">
        <v>24.43888888888889</v>
      </c>
      <c r="V117" s="32">
        <v>0</v>
      </c>
      <c r="W117" s="32">
        <v>77.787444444444432</v>
      </c>
      <c r="X117" s="32">
        <v>0</v>
      </c>
      <c r="Y117" s="32">
        <v>0</v>
      </c>
      <c r="Z117" s="32">
        <v>0</v>
      </c>
      <c r="AA117" s="32">
        <v>57.05633333333332</v>
      </c>
      <c r="AB117" s="32">
        <v>0</v>
      </c>
      <c r="AC117" s="32">
        <v>20.731111111111112</v>
      </c>
      <c r="AD117" s="32">
        <v>0</v>
      </c>
      <c r="AE117" s="32">
        <v>0</v>
      </c>
      <c r="AF117" t="s">
        <v>51</v>
      </c>
      <c r="AG117">
        <v>4</v>
      </c>
      <c r="AH117"/>
    </row>
    <row r="118" spans="1:34" x14ac:dyDescent="0.25">
      <c r="A118" t="s">
        <v>616</v>
      </c>
      <c r="B118" t="s">
        <v>255</v>
      </c>
      <c r="C118" t="s">
        <v>461</v>
      </c>
      <c r="D118" t="s">
        <v>574</v>
      </c>
      <c r="E118" s="32">
        <v>18.433333333333334</v>
      </c>
      <c r="F118" s="32">
        <v>6.2408679927667254</v>
      </c>
      <c r="G118" s="32">
        <v>5.308740204942735</v>
      </c>
      <c r="H118" s="32">
        <v>3.532007233273057</v>
      </c>
      <c r="I118" s="32">
        <v>2.5998794454490661</v>
      </c>
      <c r="J118" s="32">
        <v>115.03999999999998</v>
      </c>
      <c r="K118" s="32">
        <v>97.857777777777756</v>
      </c>
      <c r="L118" s="32">
        <v>65.106666666666683</v>
      </c>
      <c r="M118" s="32">
        <v>47.924444444444454</v>
      </c>
      <c r="N118" s="32">
        <v>11.53555555555555</v>
      </c>
      <c r="O118" s="32">
        <v>5.6466666666666683</v>
      </c>
      <c r="P118" s="32">
        <v>26.198888888888874</v>
      </c>
      <c r="Q118" s="32">
        <v>26.198888888888874</v>
      </c>
      <c r="R118" s="32">
        <v>0</v>
      </c>
      <c r="S118" s="32">
        <v>23.734444444444424</v>
      </c>
      <c r="T118" s="32">
        <v>23.734444444444424</v>
      </c>
      <c r="U118" s="32">
        <v>0</v>
      </c>
      <c r="V118" s="32">
        <v>0</v>
      </c>
      <c r="W118" s="32">
        <v>0</v>
      </c>
      <c r="X118" s="32">
        <v>0</v>
      </c>
      <c r="Y118" s="32">
        <v>0</v>
      </c>
      <c r="Z118" s="32">
        <v>0</v>
      </c>
      <c r="AA118" s="32">
        <v>0</v>
      </c>
      <c r="AB118" s="32">
        <v>0</v>
      </c>
      <c r="AC118" s="32">
        <v>0</v>
      </c>
      <c r="AD118" s="32">
        <v>0</v>
      </c>
      <c r="AE118" s="32">
        <v>0</v>
      </c>
      <c r="AF118" t="s">
        <v>54</v>
      </c>
      <c r="AG118">
        <v>4</v>
      </c>
      <c r="AH118"/>
    </row>
    <row r="119" spans="1:34" x14ac:dyDescent="0.25">
      <c r="A119" t="s">
        <v>616</v>
      </c>
      <c r="B119" t="s">
        <v>394</v>
      </c>
      <c r="C119" t="s">
        <v>511</v>
      </c>
      <c r="D119" t="s">
        <v>564</v>
      </c>
      <c r="E119" s="32">
        <v>56.81111111111111</v>
      </c>
      <c r="F119" s="32">
        <v>6.1994249951105029</v>
      </c>
      <c r="G119" s="32">
        <v>5.896442401721103</v>
      </c>
      <c r="H119" s="32">
        <v>1.6476706434578525</v>
      </c>
      <c r="I119" s="32">
        <v>1.3446880500684528</v>
      </c>
      <c r="J119" s="32">
        <v>352.19622222222222</v>
      </c>
      <c r="K119" s="32">
        <v>334.98344444444444</v>
      </c>
      <c r="L119" s="32">
        <v>93.605999999999995</v>
      </c>
      <c r="M119" s="32">
        <v>76.393222222222207</v>
      </c>
      <c r="N119" s="32">
        <v>11.863888888888889</v>
      </c>
      <c r="O119" s="32">
        <v>5.3488888888888884</v>
      </c>
      <c r="P119" s="32">
        <v>88.963222222222242</v>
      </c>
      <c r="Q119" s="32">
        <v>88.963222222222242</v>
      </c>
      <c r="R119" s="32">
        <v>0</v>
      </c>
      <c r="S119" s="32">
        <v>169.62700000000001</v>
      </c>
      <c r="T119" s="32">
        <v>169.62700000000001</v>
      </c>
      <c r="U119" s="32">
        <v>0</v>
      </c>
      <c r="V119" s="32">
        <v>0</v>
      </c>
      <c r="W119" s="32">
        <v>0</v>
      </c>
      <c r="X119" s="32">
        <v>0</v>
      </c>
      <c r="Y119" s="32">
        <v>0</v>
      </c>
      <c r="Z119" s="32">
        <v>0</v>
      </c>
      <c r="AA119" s="32">
        <v>0</v>
      </c>
      <c r="AB119" s="32">
        <v>0</v>
      </c>
      <c r="AC119" s="32">
        <v>0</v>
      </c>
      <c r="AD119" s="32">
        <v>0</v>
      </c>
      <c r="AE119" s="32">
        <v>0</v>
      </c>
      <c r="AF119" t="s">
        <v>194</v>
      </c>
      <c r="AG119">
        <v>4</v>
      </c>
      <c r="AH119"/>
    </row>
    <row r="120" spans="1:34" x14ac:dyDescent="0.25">
      <c r="A120" t="s">
        <v>616</v>
      </c>
      <c r="B120" t="s">
        <v>218</v>
      </c>
      <c r="C120" t="s">
        <v>449</v>
      </c>
      <c r="D120" t="s">
        <v>566</v>
      </c>
      <c r="E120" s="32">
        <v>80.111111111111114</v>
      </c>
      <c r="F120" s="32">
        <v>4.8731622746185845</v>
      </c>
      <c r="G120" s="32">
        <v>4.5299237170596394</v>
      </c>
      <c r="H120" s="32">
        <v>0.76681692094313447</v>
      </c>
      <c r="I120" s="32">
        <v>0.49192094313453533</v>
      </c>
      <c r="J120" s="32">
        <v>390.39444444444439</v>
      </c>
      <c r="K120" s="32">
        <v>362.89722222222224</v>
      </c>
      <c r="L120" s="32">
        <v>61.430555555555557</v>
      </c>
      <c r="M120" s="32">
        <v>39.408333333333331</v>
      </c>
      <c r="N120" s="32">
        <v>16.866666666666667</v>
      </c>
      <c r="O120" s="32">
        <v>5.1555555555555559</v>
      </c>
      <c r="P120" s="32">
        <v>119.43055555555554</v>
      </c>
      <c r="Q120" s="32">
        <v>113.95555555555555</v>
      </c>
      <c r="R120" s="32">
        <v>5.4749999999999996</v>
      </c>
      <c r="S120" s="32">
        <v>209.53333333333333</v>
      </c>
      <c r="T120" s="32">
        <v>167.58611111111111</v>
      </c>
      <c r="U120" s="32">
        <v>41.947222222222223</v>
      </c>
      <c r="V120" s="32">
        <v>0</v>
      </c>
      <c r="W120" s="32">
        <v>0</v>
      </c>
      <c r="X120" s="32">
        <v>0</v>
      </c>
      <c r="Y120" s="32">
        <v>0</v>
      </c>
      <c r="Z120" s="32">
        <v>0</v>
      </c>
      <c r="AA120" s="32">
        <v>0</v>
      </c>
      <c r="AB120" s="32">
        <v>0</v>
      </c>
      <c r="AC120" s="32">
        <v>0</v>
      </c>
      <c r="AD120" s="32">
        <v>0</v>
      </c>
      <c r="AE120" s="32">
        <v>0</v>
      </c>
      <c r="AF120" t="s">
        <v>17</v>
      </c>
      <c r="AG120">
        <v>4</v>
      </c>
      <c r="AH120"/>
    </row>
    <row r="121" spans="1:34" x14ac:dyDescent="0.25">
      <c r="A121" t="s">
        <v>616</v>
      </c>
      <c r="B121" t="s">
        <v>293</v>
      </c>
      <c r="C121" t="s">
        <v>478</v>
      </c>
      <c r="D121" t="s">
        <v>581</v>
      </c>
      <c r="E121" s="32">
        <v>56.644444444444446</v>
      </c>
      <c r="F121" s="32">
        <v>3.9471047469595928</v>
      </c>
      <c r="G121" s="32">
        <v>3.8074421341702633</v>
      </c>
      <c r="H121" s="32">
        <v>0.75860925853275785</v>
      </c>
      <c r="I121" s="32">
        <v>0.61894664574342872</v>
      </c>
      <c r="J121" s="32">
        <v>223.58155555555561</v>
      </c>
      <c r="K121" s="32">
        <v>215.67044444444448</v>
      </c>
      <c r="L121" s="32">
        <v>42.970999999999997</v>
      </c>
      <c r="M121" s="32">
        <v>35.059888888888885</v>
      </c>
      <c r="N121" s="32">
        <v>7.9111111111111114</v>
      </c>
      <c r="O121" s="32">
        <v>0</v>
      </c>
      <c r="P121" s="32">
        <v>30.733333333333327</v>
      </c>
      <c r="Q121" s="32">
        <v>30.733333333333327</v>
      </c>
      <c r="R121" s="32">
        <v>0</v>
      </c>
      <c r="S121" s="32">
        <v>149.87722222222229</v>
      </c>
      <c r="T121" s="32">
        <v>126.10588888888896</v>
      </c>
      <c r="U121" s="32">
        <v>23.771333333333338</v>
      </c>
      <c r="V121" s="32">
        <v>0</v>
      </c>
      <c r="W121" s="32">
        <v>32.598222222222226</v>
      </c>
      <c r="X121" s="32">
        <v>0</v>
      </c>
      <c r="Y121" s="32">
        <v>0</v>
      </c>
      <c r="Z121" s="32">
        <v>0</v>
      </c>
      <c r="AA121" s="32">
        <v>2.5333333333333332</v>
      </c>
      <c r="AB121" s="32">
        <v>0</v>
      </c>
      <c r="AC121" s="32">
        <v>25.736666666666668</v>
      </c>
      <c r="AD121" s="32">
        <v>4.328222222222224</v>
      </c>
      <c r="AE121" s="32">
        <v>0</v>
      </c>
      <c r="AF121" t="s">
        <v>92</v>
      </c>
      <c r="AG121">
        <v>4</v>
      </c>
      <c r="AH121"/>
    </row>
    <row r="122" spans="1:34" x14ac:dyDescent="0.25">
      <c r="A122" t="s">
        <v>616</v>
      </c>
      <c r="B122" t="s">
        <v>294</v>
      </c>
      <c r="C122" t="s">
        <v>406</v>
      </c>
      <c r="D122" t="s">
        <v>522</v>
      </c>
      <c r="E122" s="32">
        <v>77.688888888888883</v>
      </c>
      <c r="F122" s="32">
        <v>4.2692863272311214</v>
      </c>
      <c r="G122" s="32">
        <v>4.205928203661327</v>
      </c>
      <c r="H122" s="32">
        <v>0.62589387871853552</v>
      </c>
      <c r="I122" s="32">
        <v>0.56253575514874143</v>
      </c>
      <c r="J122" s="32">
        <v>331.67611111111108</v>
      </c>
      <c r="K122" s="32">
        <v>326.75388888888887</v>
      </c>
      <c r="L122" s="32">
        <v>48.625</v>
      </c>
      <c r="M122" s="32">
        <v>43.702777777777776</v>
      </c>
      <c r="N122" s="32">
        <v>4.9222222222222225</v>
      </c>
      <c r="O122" s="32">
        <v>0</v>
      </c>
      <c r="P122" s="32">
        <v>92.375</v>
      </c>
      <c r="Q122" s="32">
        <v>92.375</v>
      </c>
      <c r="R122" s="32">
        <v>0</v>
      </c>
      <c r="S122" s="32">
        <v>190.67611111111108</v>
      </c>
      <c r="T122" s="32">
        <v>190.67611111111108</v>
      </c>
      <c r="U122" s="32">
        <v>0</v>
      </c>
      <c r="V122" s="32">
        <v>0</v>
      </c>
      <c r="W122" s="32">
        <v>14.77611111111111</v>
      </c>
      <c r="X122" s="32">
        <v>0</v>
      </c>
      <c r="Y122" s="32">
        <v>0</v>
      </c>
      <c r="Z122" s="32">
        <v>0</v>
      </c>
      <c r="AA122" s="32">
        <v>2.5194444444444444</v>
      </c>
      <c r="AB122" s="32">
        <v>0</v>
      </c>
      <c r="AC122" s="32">
        <v>12.256666666666666</v>
      </c>
      <c r="AD122" s="32">
        <v>0</v>
      </c>
      <c r="AE122" s="32">
        <v>0</v>
      </c>
      <c r="AF122" t="s">
        <v>93</v>
      </c>
      <c r="AG122">
        <v>4</v>
      </c>
      <c r="AH122"/>
    </row>
    <row r="123" spans="1:34" x14ac:dyDescent="0.25">
      <c r="A123" t="s">
        <v>616</v>
      </c>
      <c r="B123" t="s">
        <v>292</v>
      </c>
      <c r="C123" t="s">
        <v>425</v>
      </c>
      <c r="D123" t="s">
        <v>542</v>
      </c>
      <c r="E123" s="32">
        <v>96.355555555555554</v>
      </c>
      <c r="F123" s="32">
        <v>3.8129324261992621</v>
      </c>
      <c r="G123" s="32">
        <v>3.4104012915129154</v>
      </c>
      <c r="H123" s="32">
        <v>0.69173777675276749</v>
      </c>
      <c r="I123" s="32">
        <v>0.4703932195571956</v>
      </c>
      <c r="J123" s="32">
        <v>367.39722222222224</v>
      </c>
      <c r="K123" s="32">
        <v>328.61111111111114</v>
      </c>
      <c r="L123" s="32">
        <v>66.652777777777771</v>
      </c>
      <c r="M123" s="32">
        <v>45.325000000000003</v>
      </c>
      <c r="N123" s="32">
        <v>15.638888888888889</v>
      </c>
      <c r="O123" s="32">
        <v>5.6888888888888891</v>
      </c>
      <c r="P123" s="32">
        <v>104.00277777777778</v>
      </c>
      <c r="Q123" s="32">
        <v>86.544444444444451</v>
      </c>
      <c r="R123" s="32">
        <v>17.458333333333332</v>
      </c>
      <c r="S123" s="32">
        <v>196.74166666666667</v>
      </c>
      <c r="T123" s="32">
        <v>196.74166666666667</v>
      </c>
      <c r="U123" s="32">
        <v>0</v>
      </c>
      <c r="V123" s="32">
        <v>0</v>
      </c>
      <c r="W123" s="32">
        <v>0</v>
      </c>
      <c r="X123" s="32">
        <v>0</v>
      </c>
      <c r="Y123" s="32">
        <v>0</v>
      </c>
      <c r="Z123" s="32">
        <v>0</v>
      </c>
      <c r="AA123" s="32">
        <v>0</v>
      </c>
      <c r="AB123" s="32">
        <v>0</v>
      </c>
      <c r="AC123" s="32">
        <v>0</v>
      </c>
      <c r="AD123" s="32">
        <v>0</v>
      </c>
      <c r="AE123" s="32">
        <v>0</v>
      </c>
      <c r="AF123" t="s">
        <v>91</v>
      </c>
      <c r="AG123">
        <v>4</v>
      </c>
      <c r="AH123"/>
    </row>
    <row r="124" spans="1:34" x14ac:dyDescent="0.25">
      <c r="A124" t="s">
        <v>616</v>
      </c>
      <c r="B124" t="s">
        <v>373</v>
      </c>
      <c r="C124" t="s">
        <v>502</v>
      </c>
      <c r="D124" t="s">
        <v>555</v>
      </c>
      <c r="E124" s="32">
        <v>95.75555555555556</v>
      </c>
      <c r="F124" s="32">
        <v>4.5579345555813413</v>
      </c>
      <c r="G124" s="32">
        <v>4.3933081921559518</v>
      </c>
      <c r="H124" s="32">
        <v>0.64478417266187049</v>
      </c>
      <c r="I124" s="32">
        <v>0.53443374332791826</v>
      </c>
      <c r="J124" s="32">
        <v>436.44755555555554</v>
      </c>
      <c r="K124" s="32">
        <v>420.68366666666662</v>
      </c>
      <c r="L124" s="32">
        <v>61.741666666666667</v>
      </c>
      <c r="M124" s="32">
        <v>51.174999999999997</v>
      </c>
      <c r="N124" s="32">
        <v>4.9666666666666668</v>
      </c>
      <c r="O124" s="32">
        <v>5.6</v>
      </c>
      <c r="P124" s="32">
        <v>117.94444444444444</v>
      </c>
      <c r="Q124" s="32">
        <v>112.74722222222222</v>
      </c>
      <c r="R124" s="32">
        <v>5.197222222222222</v>
      </c>
      <c r="S124" s="32">
        <v>256.76144444444441</v>
      </c>
      <c r="T124" s="32">
        <v>237.63366666666664</v>
      </c>
      <c r="U124" s="32">
        <v>19.127777777777776</v>
      </c>
      <c r="V124" s="32">
        <v>0</v>
      </c>
      <c r="W124" s="32">
        <v>0</v>
      </c>
      <c r="X124" s="32">
        <v>0</v>
      </c>
      <c r="Y124" s="32">
        <v>0</v>
      </c>
      <c r="Z124" s="32">
        <v>0</v>
      </c>
      <c r="AA124" s="32">
        <v>0</v>
      </c>
      <c r="AB124" s="32">
        <v>0</v>
      </c>
      <c r="AC124" s="32">
        <v>0</v>
      </c>
      <c r="AD124" s="32">
        <v>0</v>
      </c>
      <c r="AE124" s="32">
        <v>0</v>
      </c>
      <c r="AF124" t="s">
        <v>173</v>
      </c>
      <c r="AG124">
        <v>4</v>
      </c>
      <c r="AH124"/>
    </row>
    <row r="125" spans="1:34" x14ac:dyDescent="0.25">
      <c r="A125" t="s">
        <v>616</v>
      </c>
      <c r="B125" t="s">
        <v>309</v>
      </c>
      <c r="C125" t="s">
        <v>426</v>
      </c>
      <c r="D125" t="s">
        <v>525</v>
      </c>
      <c r="E125" s="32">
        <v>78.37777777777778</v>
      </c>
      <c r="F125" s="32">
        <v>3.5686064644173512</v>
      </c>
      <c r="G125" s="32">
        <v>3.1238446271618932</v>
      </c>
      <c r="H125" s="32">
        <v>0.38829741990360084</v>
      </c>
      <c r="I125" s="32">
        <v>0.22476609016161042</v>
      </c>
      <c r="J125" s="32">
        <v>279.6994444444444</v>
      </c>
      <c r="K125" s="32">
        <v>244.83999999999995</v>
      </c>
      <c r="L125" s="32">
        <v>30.433888888888895</v>
      </c>
      <c r="M125" s="32">
        <v>17.616666666666667</v>
      </c>
      <c r="N125" s="32">
        <v>7.3061111111111128</v>
      </c>
      <c r="O125" s="32">
        <v>5.5111111111111111</v>
      </c>
      <c r="P125" s="32">
        <v>92.444444444444443</v>
      </c>
      <c r="Q125" s="32">
        <v>70.402222222222221</v>
      </c>
      <c r="R125" s="32">
        <v>22.042222222222218</v>
      </c>
      <c r="S125" s="32">
        <v>156.82111111111107</v>
      </c>
      <c r="T125" s="32">
        <v>152.63111111111107</v>
      </c>
      <c r="U125" s="32">
        <v>4.1899999999999995</v>
      </c>
      <c r="V125" s="32">
        <v>0</v>
      </c>
      <c r="W125" s="32">
        <v>116.27388888888888</v>
      </c>
      <c r="X125" s="32">
        <v>0</v>
      </c>
      <c r="Y125" s="32">
        <v>7.3061111111111128</v>
      </c>
      <c r="Z125" s="32">
        <v>0</v>
      </c>
      <c r="AA125" s="32">
        <v>28.257777777777765</v>
      </c>
      <c r="AB125" s="32">
        <v>22.042222222222218</v>
      </c>
      <c r="AC125" s="32">
        <v>58.667777777777779</v>
      </c>
      <c r="AD125" s="32">
        <v>0</v>
      </c>
      <c r="AE125" s="32">
        <v>0</v>
      </c>
      <c r="AF125" t="s">
        <v>108</v>
      </c>
      <c r="AG125">
        <v>4</v>
      </c>
      <c r="AH125"/>
    </row>
    <row r="126" spans="1:34" x14ac:dyDescent="0.25">
      <c r="A126" t="s">
        <v>616</v>
      </c>
      <c r="B126" t="s">
        <v>281</v>
      </c>
      <c r="C126" t="s">
        <v>466</v>
      </c>
      <c r="D126" t="s">
        <v>544</v>
      </c>
      <c r="E126" s="32">
        <v>43.522222222222226</v>
      </c>
      <c r="F126" s="32">
        <v>3.6359254531529221</v>
      </c>
      <c r="G126" s="32">
        <v>2.8798238447791671</v>
      </c>
      <c r="H126" s="32">
        <v>0.64385754403880513</v>
      </c>
      <c r="I126" s="32">
        <v>0</v>
      </c>
      <c r="J126" s="32">
        <v>158.24355555555553</v>
      </c>
      <c r="K126" s="32">
        <v>125.33633333333331</v>
      </c>
      <c r="L126" s="32">
        <v>28.022111111111112</v>
      </c>
      <c r="M126" s="32">
        <v>0</v>
      </c>
      <c r="N126" s="32">
        <v>19.366555555555557</v>
      </c>
      <c r="O126" s="32">
        <v>8.655555555555555</v>
      </c>
      <c r="P126" s="32">
        <v>51.690444444444424</v>
      </c>
      <c r="Q126" s="32">
        <v>46.805333333333316</v>
      </c>
      <c r="R126" s="32">
        <v>4.8851111111111107</v>
      </c>
      <c r="S126" s="32">
        <v>78.531000000000006</v>
      </c>
      <c r="T126" s="32">
        <v>75.584333333333333</v>
      </c>
      <c r="U126" s="32">
        <v>2.9466666666666663</v>
      </c>
      <c r="V126" s="32">
        <v>0</v>
      </c>
      <c r="W126" s="32">
        <v>0</v>
      </c>
      <c r="X126" s="32">
        <v>0</v>
      </c>
      <c r="Y126" s="32">
        <v>0</v>
      </c>
      <c r="Z126" s="32">
        <v>0</v>
      </c>
      <c r="AA126" s="32">
        <v>0</v>
      </c>
      <c r="AB126" s="32">
        <v>0</v>
      </c>
      <c r="AC126" s="32">
        <v>0</v>
      </c>
      <c r="AD126" s="32">
        <v>0</v>
      </c>
      <c r="AE126" s="32">
        <v>0</v>
      </c>
      <c r="AF126" t="s">
        <v>80</v>
      </c>
      <c r="AG126">
        <v>4</v>
      </c>
      <c r="AH126"/>
    </row>
    <row r="127" spans="1:34" x14ac:dyDescent="0.25">
      <c r="A127" t="s">
        <v>616</v>
      </c>
      <c r="B127" t="s">
        <v>233</v>
      </c>
      <c r="C127" t="s">
        <v>454</v>
      </c>
      <c r="D127" t="s">
        <v>570</v>
      </c>
      <c r="E127" s="32">
        <v>118.03333333333333</v>
      </c>
      <c r="F127" s="32">
        <v>4.0925313000094148</v>
      </c>
      <c r="G127" s="32">
        <v>4.0917782170761567</v>
      </c>
      <c r="H127" s="32">
        <v>0.69831968370516806</v>
      </c>
      <c r="I127" s="32">
        <v>0.69756660077191002</v>
      </c>
      <c r="J127" s="32">
        <v>483.05511111111122</v>
      </c>
      <c r="K127" s="32">
        <v>482.96622222222231</v>
      </c>
      <c r="L127" s="32">
        <v>82.424999999999997</v>
      </c>
      <c r="M127" s="32">
        <v>82.336111111111109</v>
      </c>
      <c r="N127" s="32">
        <v>8.8888888888888892E-2</v>
      </c>
      <c r="O127" s="32">
        <v>0</v>
      </c>
      <c r="P127" s="32">
        <v>145.10811111111113</v>
      </c>
      <c r="Q127" s="32">
        <v>145.10811111111113</v>
      </c>
      <c r="R127" s="32">
        <v>0</v>
      </c>
      <c r="S127" s="32">
        <v>255.52200000000011</v>
      </c>
      <c r="T127" s="32">
        <v>255.52200000000011</v>
      </c>
      <c r="U127" s="32">
        <v>0</v>
      </c>
      <c r="V127" s="32">
        <v>0</v>
      </c>
      <c r="W127" s="32">
        <v>86.160666666666643</v>
      </c>
      <c r="X127" s="32">
        <v>0</v>
      </c>
      <c r="Y127" s="32">
        <v>0</v>
      </c>
      <c r="Z127" s="32">
        <v>0</v>
      </c>
      <c r="AA127" s="32">
        <v>28.713666666666668</v>
      </c>
      <c r="AB127" s="32">
        <v>0</v>
      </c>
      <c r="AC127" s="32">
        <v>57.446999999999974</v>
      </c>
      <c r="AD127" s="32">
        <v>0</v>
      </c>
      <c r="AE127" s="32">
        <v>0</v>
      </c>
      <c r="AF127" t="s">
        <v>32</v>
      </c>
      <c r="AG127">
        <v>4</v>
      </c>
      <c r="AH127"/>
    </row>
    <row r="128" spans="1:34" x14ac:dyDescent="0.25">
      <c r="A128" t="s">
        <v>616</v>
      </c>
      <c r="B128" t="s">
        <v>305</v>
      </c>
      <c r="C128" t="s">
        <v>428</v>
      </c>
      <c r="D128" t="s">
        <v>538</v>
      </c>
      <c r="E128" s="32">
        <v>82.722222222222229</v>
      </c>
      <c r="F128" s="32">
        <v>4.1325721961047677</v>
      </c>
      <c r="G128" s="32">
        <v>3.4969778374748151</v>
      </c>
      <c r="H128" s="32">
        <v>0.50228341168569501</v>
      </c>
      <c r="I128" s="32">
        <v>0.14184016118200132</v>
      </c>
      <c r="J128" s="32">
        <v>341.85555555555555</v>
      </c>
      <c r="K128" s="32">
        <v>289.27777777777777</v>
      </c>
      <c r="L128" s="32">
        <v>41.55</v>
      </c>
      <c r="M128" s="32">
        <v>11.733333333333333</v>
      </c>
      <c r="N128" s="32">
        <v>24.216666666666665</v>
      </c>
      <c r="O128" s="32">
        <v>5.6</v>
      </c>
      <c r="P128" s="32">
        <v>98.877777777777766</v>
      </c>
      <c r="Q128" s="32">
        <v>76.11666666666666</v>
      </c>
      <c r="R128" s="32">
        <v>22.761111111111113</v>
      </c>
      <c r="S128" s="32">
        <v>201.42777777777778</v>
      </c>
      <c r="T128" s="32">
        <v>170.84444444444443</v>
      </c>
      <c r="U128" s="32">
        <v>30.583333333333332</v>
      </c>
      <c r="V128" s="32">
        <v>0</v>
      </c>
      <c r="W128" s="32">
        <v>0</v>
      </c>
      <c r="X128" s="32">
        <v>0</v>
      </c>
      <c r="Y128" s="32">
        <v>0</v>
      </c>
      <c r="Z128" s="32">
        <v>0</v>
      </c>
      <c r="AA128" s="32">
        <v>0</v>
      </c>
      <c r="AB128" s="32">
        <v>0</v>
      </c>
      <c r="AC128" s="32">
        <v>0</v>
      </c>
      <c r="AD128" s="32">
        <v>0</v>
      </c>
      <c r="AE128" s="32">
        <v>0</v>
      </c>
      <c r="AF128" t="s">
        <v>104</v>
      </c>
      <c r="AG128">
        <v>4</v>
      </c>
      <c r="AH128"/>
    </row>
    <row r="129" spans="1:34" x14ac:dyDescent="0.25">
      <c r="A129" t="s">
        <v>616</v>
      </c>
      <c r="B129" t="s">
        <v>250</v>
      </c>
      <c r="C129" t="s">
        <v>463</v>
      </c>
      <c r="D129" t="s">
        <v>529</v>
      </c>
      <c r="E129" s="32">
        <v>96.488888888888894</v>
      </c>
      <c r="F129" s="32">
        <v>3.7807358360202667</v>
      </c>
      <c r="G129" s="32">
        <v>3.5089716720405333</v>
      </c>
      <c r="H129" s="32">
        <v>0.96652924919391958</v>
      </c>
      <c r="I129" s="32">
        <v>0.74911791801013339</v>
      </c>
      <c r="J129" s="32">
        <v>364.79899999999998</v>
      </c>
      <c r="K129" s="32">
        <v>338.57677777777769</v>
      </c>
      <c r="L129" s="32">
        <v>93.259333333333316</v>
      </c>
      <c r="M129" s="32">
        <v>72.281555555555542</v>
      </c>
      <c r="N129" s="32">
        <v>15.28888888888889</v>
      </c>
      <c r="O129" s="32">
        <v>5.6888888888888891</v>
      </c>
      <c r="P129" s="32">
        <v>78.533888888888882</v>
      </c>
      <c r="Q129" s="32">
        <v>73.289444444444442</v>
      </c>
      <c r="R129" s="32">
        <v>5.2444444444444445</v>
      </c>
      <c r="S129" s="32">
        <v>193.00577777777775</v>
      </c>
      <c r="T129" s="32">
        <v>193.00577777777775</v>
      </c>
      <c r="U129" s="32">
        <v>0</v>
      </c>
      <c r="V129" s="32">
        <v>0</v>
      </c>
      <c r="W129" s="32">
        <v>0</v>
      </c>
      <c r="X129" s="32">
        <v>0</v>
      </c>
      <c r="Y129" s="32">
        <v>0</v>
      </c>
      <c r="Z129" s="32">
        <v>0</v>
      </c>
      <c r="AA129" s="32">
        <v>0</v>
      </c>
      <c r="AB129" s="32">
        <v>0</v>
      </c>
      <c r="AC129" s="32">
        <v>0</v>
      </c>
      <c r="AD129" s="32">
        <v>0</v>
      </c>
      <c r="AE129" s="32">
        <v>0</v>
      </c>
      <c r="AF129" t="s">
        <v>49</v>
      </c>
      <c r="AG129">
        <v>4</v>
      </c>
      <c r="AH129"/>
    </row>
    <row r="130" spans="1:34" x14ac:dyDescent="0.25">
      <c r="A130" t="s">
        <v>616</v>
      </c>
      <c r="B130" t="s">
        <v>371</v>
      </c>
      <c r="C130" t="s">
        <v>424</v>
      </c>
      <c r="D130" t="s">
        <v>516</v>
      </c>
      <c r="E130" s="32">
        <v>54.277777777777779</v>
      </c>
      <c r="F130" s="32">
        <v>5.1243091095189355</v>
      </c>
      <c r="G130" s="32">
        <v>4.8087512794268168</v>
      </c>
      <c r="H130" s="32">
        <v>0.58843398157625382</v>
      </c>
      <c r="I130" s="32">
        <v>0.45957011258955982</v>
      </c>
      <c r="J130" s="32">
        <v>278.13611111111112</v>
      </c>
      <c r="K130" s="32">
        <v>261.00833333333333</v>
      </c>
      <c r="L130" s="32">
        <v>31.93888888888889</v>
      </c>
      <c r="M130" s="32">
        <v>24.944444444444443</v>
      </c>
      <c r="N130" s="32">
        <v>1.3944444444444444</v>
      </c>
      <c r="O130" s="32">
        <v>5.6</v>
      </c>
      <c r="P130" s="32">
        <v>59.105555555555554</v>
      </c>
      <c r="Q130" s="32">
        <v>48.972222222222221</v>
      </c>
      <c r="R130" s="32">
        <v>10.133333333333333</v>
      </c>
      <c r="S130" s="32">
        <v>187.09166666666667</v>
      </c>
      <c r="T130" s="32">
        <v>187.09166666666667</v>
      </c>
      <c r="U130" s="32">
        <v>0</v>
      </c>
      <c r="V130" s="32">
        <v>0</v>
      </c>
      <c r="W130" s="32">
        <v>0</v>
      </c>
      <c r="X130" s="32">
        <v>0</v>
      </c>
      <c r="Y130" s="32">
        <v>0</v>
      </c>
      <c r="Z130" s="32">
        <v>0</v>
      </c>
      <c r="AA130" s="32">
        <v>0</v>
      </c>
      <c r="AB130" s="32">
        <v>0</v>
      </c>
      <c r="AC130" s="32">
        <v>0</v>
      </c>
      <c r="AD130" s="32">
        <v>0</v>
      </c>
      <c r="AE130" s="32">
        <v>0</v>
      </c>
      <c r="AF130" t="s">
        <v>171</v>
      </c>
      <c r="AG130">
        <v>4</v>
      </c>
      <c r="AH130"/>
    </row>
    <row r="131" spans="1:34" x14ac:dyDescent="0.25">
      <c r="A131" t="s">
        <v>616</v>
      </c>
      <c r="B131" t="s">
        <v>399</v>
      </c>
      <c r="C131" t="s">
        <v>512</v>
      </c>
      <c r="D131" t="s">
        <v>568</v>
      </c>
      <c r="E131" s="32">
        <v>58.5</v>
      </c>
      <c r="F131" s="32">
        <v>2.8196581196581194</v>
      </c>
      <c r="G131" s="32">
        <v>2.7330009496676162</v>
      </c>
      <c r="H131" s="32">
        <v>0.35963912630579303</v>
      </c>
      <c r="I131" s="32">
        <v>0.27298195631528965</v>
      </c>
      <c r="J131" s="32">
        <v>164.95</v>
      </c>
      <c r="K131" s="32">
        <v>159.88055555555556</v>
      </c>
      <c r="L131" s="32">
        <v>21.038888888888891</v>
      </c>
      <c r="M131" s="32">
        <v>15.969444444444445</v>
      </c>
      <c r="N131" s="32">
        <v>4.4000000000000004</v>
      </c>
      <c r="O131" s="32">
        <v>0.6694444444444444</v>
      </c>
      <c r="P131" s="32">
        <v>51.733333333333334</v>
      </c>
      <c r="Q131" s="32">
        <v>51.733333333333334</v>
      </c>
      <c r="R131" s="32">
        <v>0</v>
      </c>
      <c r="S131" s="32">
        <v>92.177777777777777</v>
      </c>
      <c r="T131" s="32">
        <v>92.177777777777777</v>
      </c>
      <c r="U131" s="32">
        <v>0</v>
      </c>
      <c r="V131" s="32">
        <v>0</v>
      </c>
      <c r="W131" s="32">
        <v>0</v>
      </c>
      <c r="X131" s="32">
        <v>0</v>
      </c>
      <c r="Y131" s="32">
        <v>0</v>
      </c>
      <c r="Z131" s="32">
        <v>0</v>
      </c>
      <c r="AA131" s="32">
        <v>0</v>
      </c>
      <c r="AB131" s="32">
        <v>0</v>
      </c>
      <c r="AC131" s="32">
        <v>0</v>
      </c>
      <c r="AD131" s="32">
        <v>0</v>
      </c>
      <c r="AE131" s="32">
        <v>0</v>
      </c>
      <c r="AF131" t="s">
        <v>199</v>
      </c>
      <c r="AG131">
        <v>4</v>
      </c>
      <c r="AH131"/>
    </row>
    <row r="132" spans="1:34" x14ac:dyDescent="0.25">
      <c r="A132" t="s">
        <v>616</v>
      </c>
      <c r="B132" t="s">
        <v>238</v>
      </c>
      <c r="C132" t="s">
        <v>457</v>
      </c>
      <c r="D132" t="s">
        <v>514</v>
      </c>
      <c r="E132" s="32">
        <v>83.977777777777774</v>
      </c>
      <c r="F132" s="32">
        <v>3.6500661550674782</v>
      </c>
      <c r="G132" s="32">
        <v>3.154079121460704</v>
      </c>
      <c r="H132" s="32">
        <v>0.75800476316485854</v>
      </c>
      <c r="I132" s="32">
        <v>0.42064699655993654</v>
      </c>
      <c r="J132" s="32">
        <v>306.52444444444444</v>
      </c>
      <c r="K132" s="32">
        <v>264.87255555555555</v>
      </c>
      <c r="L132" s="32">
        <v>63.655555555555566</v>
      </c>
      <c r="M132" s="32">
        <v>35.325000000000003</v>
      </c>
      <c r="N132" s="32">
        <v>21.308333333333334</v>
      </c>
      <c r="O132" s="32">
        <v>7.0222222222222221</v>
      </c>
      <c r="P132" s="32">
        <v>64.978111111111104</v>
      </c>
      <c r="Q132" s="32">
        <v>51.656777777777776</v>
      </c>
      <c r="R132" s="32">
        <v>13.321333333333333</v>
      </c>
      <c r="S132" s="32">
        <v>177.89077777777777</v>
      </c>
      <c r="T132" s="32">
        <v>165.51300000000001</v>
      </c>
      <c r="U132" s="32">
        <v>12.377777777777778</v>
      </c>
      <c r="V132" s="32">
        <v>0</v>
      </c>
      <c r="W132" s="32">
        <v>45.577333333333328</v>
      </c>
      <c r="X132" s="32">
        <v>0</v>
      </c>
      <c r="Y132" s="32">
        <v>0</v>
      </c>
      <c r="Z132" s="32">
        <v>0</v>
      </c>
      <c r="AA132" s="32">
        <v>23.319666666666663</v>
      </c>
      <c r="AB132" s="32">
        <v>0</v>
      </c>
      <c r="AC132" s="32">
        <v>22.257666666666669</v>
      </c>
      <c r="AD132" s="32">
        <v>0</v>
      </c>
      <c r="AE132" s="32">
        <v>0</v>
      </c>
      <c r="AF132" t="s">
        <v>37</v>
      </c>
      <c r="AG132">
        <v>4</v>
      </c>
      <c r="AH132"/>
    </row>
    <row r="133" spans="1:34" x14ac:dyDescent="0.25">
      <c r="A133" t="s">
        <v>616</v>
      </c>
      <c r="B133" t="s">
        <v>306</v>
      </c>
      <c r="C133" t="s">
        <v>403</v>
      </c>
      <c r="D133" t="s">
        <v>539</v>
      </c>
      <c r="E133" s="32">
        <v>108.83333333333333</v>
      </c>
      <c r="F133" s="32">
        <v>4.0872792240939253</v>
      </c>
      <c r="G133" s="32">
        <v>3.8123175089331296</v>
      </c>
      <c r="H133" s="32">
        <v>0.31898928024502299</v>
      </c>
      <c r="I133" s="32">
        <v>0.18050025523226138</v>
      </c>
      <c r="J133" s="32">
        <v>444.83222222222219</v>
      </c>
      <c r="K133" s="32">
        <v>414.90722222222223</v>
      </c>
      <c r="L133" s="32">
        <v>34.716666666666669</v>
      </c>
      <c r="M133" s="32">
        <v>19.644444444444446</v>
      </c>
      <c r="N133" s="32">
        <v>9.4722222222222214</v>
      </c>
      <c r="O133" s="32">
        <v>5.6</v>
      </c>
      <c r="P133" s="32">
        <v>185.08988888888891</v>
      </c>
      <c r="Q133" s="32">
        <v>170.23711111111112</v>
      </c>
      <c r="R133" s="32">
        <v>14.852777777777778</v>
      </c>
      <c r="S133" s="32">
        <v>225.02566666666664</v>
      </c>
      <c r="T133" s="32">
        <v>225.02566666666664</v>
      </c>
      <c r="U133" s="32">
        <v>0</v>
      </c>
      <c r="V133" s="32">
        <v>0</v>
      </c>
      <c r="W133" s="32">
        <v>26.829444444444444</v>
      </c>
      <c r="X133" s="32">
        <v>0</v>
      </c>
      <c r="Y133" s="32">
        <v>0</v>
      </c>
      <c r="Z133" s="32">
        <v>0</v>
      </c>
      <c r="AA133" s="32">
        <v>5.0759999999999996</v>
      </c>
      <c r="AB133" s="32">
        <v>0</v>
      </c>
      <c r="AC133" s="32">
        <v>21.753444444444444</v>
      </c>
      <c r="AD133" s="32">
        <v>0</v>
      </c>
      <c r="AE133" s="32">
        <v>0</v>
      </c>
      <c r="AF133" t="s">
        <v>105</v>
      </c>
      <c r="AG133">
        <v>4</v>
      </c>
      <c r="AH133"/>
    </row>
    <row r="134" spans="1:34" x14ac:dyDescent="0.25">
      <c r="A134" t="s">
        <v>616</v>
      </c>
      <c r="B134" t="s">
        <v>324</v>
      </c>
      <c r="C134" t="s">
        <v>487</v>
      </c>
      <c r="D134" t="s">
        <v>552</v>
      </c>
      <c r="E134" s="32">
        <v>51.777777777777779</v>
      </c>
      <c r="F134" s="32">
        <v>3.2406652360515023</v>
      </c>
      <c r="G134" s="32">
        <v>3.0254291845493562</v>
      </c>
      <c r="H134" s="32">
        <v>0.38133047210300436</v>
      </c>
      <c r="I134" s="32">
        <v>0.16609442060085836</v>
      </c>
      <c r="J134" s="32">
        <v>167.79444444444445</v>
      </c>
      <c r="K134" s="32">
        <v>156.65</v>
      </c>
      <c r="L134" s="32">
        <v>19.744444444444447</v>
      </c>
      <c r="M134" s="32">
        <v>8.6</v>
      </c>
      <c r="N134" s="32">
        <v>6.1555555555555559</v>
      </c>
      <c r="O134" s="32">
        <v>4.9888888888888889</v>
      </c>
      <c r="P134" s="32">
        <v>53.15</v>
      </c>
      <c r="Q134" s="32">
        <v>53.15</v>
      </c>
      <c r="R134" s="32">
        <v>0</v>
      </c>
      <c r="S134" s="32">
        <v>94.9</v>
      </c>
      <c r="T134" s="32">
        <v>94.202777777777783</v>
      </c>
      <c r="U134" s="32">
        <v>0.69722222222222219</v>
      </c>
      <c r="V134" s="32">
        <v>0</v>
      </c>
      <c r="W134" s="32">
        <v>18.958333333333336</v>
      </c>
      <c r="X134" s="32">
        <v>0</v>
      </c>
      <c r="Y134" s="32">
        <v>5.5555555555555552E-2</v>
      </c>
      <c r="Z134" s="32">
        <v>0</v>
      </c>
      <c r="AA134" s="32">
        <v>18.902777777777779</v>
      </c>
      <c r="AB134" s="32">
        <v>0</v>
      </c>
      <c r="AC134" s="32">
        <v>0</v>
      </c>
      <c r="AD134" s="32">
        <v>0</v>
      </c>
      <c r="AE134" s="32">
        <v>0</v>
      </c>
      <c r="AF134" t="s">
        <v>123</v>
      </c>
      <c r="AG134">
        <v>4</v>
      </c>
      <c r="AH134"/>
    </row>
    <row r="135" spans="1:34" x14ac:dyDescent="0.25">
      <c r="A135" t="s">
        <v>616</v>
      </c>
      <c r="B135" t="s">
        <v>379</v>
      </c>
      <c r="C135" t="s">
        <v>505</v>
      </c>
      <c r="D135" t="s">
        <v>572</v>
      </c>
      <c r="E135" s="32">
        <v>82.733333333333334</v>
      </c>
      <c r="F135" s="32">
        <v>5.2739658877249527</v>
      </c>
      <c r="G135" s="32">
        <v>4.601490733279614</v>
      </c>
      <c r="H135" s="32">
        <v>0.75887053451517594</v>
      </c>
      <c r="I135" s="32">
        <v>0.3007050765511684</v>
      </c>
      <c r="J135" s="32">
        <v>436.33277777777778</v>
      </c>
      <c r="K135" s="32">
        <v>380.69666666666672</v>
      </c>
      <c r="L135" s="32">
        <v>62.783888888888889</v>
      </c>
      <c r="M135" s="32">
        <v>24.878333333333334</v>
      </c>
      <c r="N135" s="32">
        <v>32.216666666666669</v>
      </c>
      <c r="O135" s="32">
        <v>5.6888888888888891</v>
      </c>
      <c r="P135" s="32">
        <v>139.96</v>
      </c>
      <c r="Q135" s="32">
        <v>122.22944444444445</v>
      </c>
      <c r="R135" s="32">
        <v>17.730555555555554</v>
      </c>
      <c r="S135" s="32">
        <v>233.5888888888889</v>
      </c>
      <c r="T135" s="32">
        <v>195.92500000000001</v>
      </c>
      <c r="U135" s="32">
        <v>37.663888888888891</v>
      </c>
      <c r="V135" s="32">
        <v>0</v>
      </c>
      <c r="W135" s="32">
        <v>5.8522222222222213</v>
      </c>
      <c r="X135" s="32">
        <v>0.87833333333333319</v>
      </c>
      <c r="Y135" s="32">
        <v>0</v>
      </c>
      <c r="Z135" s="32">
        <v>0</v>
      </c>
      <c r="AA135" s="32">
        <v>4.9738888888888884</v>
      </c>
      <c r="AB135" s="32">
        <v>0</v>
      </c>
      <c r="AC135" s="32">
        <v>0</v>
      </c>
      <c r="AD135" s="32">
        <v>0</v>
      </c>
      <c r="AE135" s="32">
        <v>0</v>
      </c>
      <c r="AF135" t="s">
        <v>179</v>
      </c>
      <c r="AG135">
        <v>4</v>
      </c>
      <c r="AH135"/>
    </row>
    <row r="136" spans="1:34" x14ac:dyDescent="0.25">
      <c r="A136" t="s">
        <v>616</v>
      </c>
      <c r="B136" t="s">
        <v>248</v>
      </c>
      <c r="C136" t="s">
        <v>462</v>
      </c>
      <c r="D136" t="s">
        <v>519</v>
      </c>
      <c r="E136" s="32">
        <v>44.711111111111109</v>
      </c>
      <c r="F136" s="32">
        <v>3.7412997017892637</v>
      </c>
      <c r="G136" s="32">
        <v>3.520698310139164</v>
      </c>
      <c r="H136" s="32">
        <v>0.50815109343936371</v>
      </c>
      <c r="I136" s="32">
        <v>0.37181908548707743</v>
      </c>
      <c r="J136" s="32">
        <v>167.27766666666662</v>
      </c>
      <c r="K136" s="32">
        <v>157.41433333333327</v>
      </c>
      <c r="L136" s="32">
        <v>22.719999999999995</v>
      </c>
      <c r="M136" s="32">
        <v>16.624444444444439</v>
      </c>
      <c r="N136" s="32">
        <v>0.96555555555555561</v>
      </c>
      <c r="O136" s="32">
        <v>5.13</v>
      </c>
      <c r="P136" s="32">
        <v>52.089999999999975</v>
      </c>
      <c r="Q136" s="32">
        <v>48.322222222222194</v>
      </c>
      <c r="R136" s="32">
        <v>3.7677777777777774</v>
      </c>
      <c r="S136" s="32">
        <v>92.467666666666673</v>
      </c>
      <c r="T136" s="32">
        <v>91.084333333333333</v>
      </c>
      <c r="U136" s="32">
        <v>1.3833333333333331</v>
      </c>
      <c r="V136" s="32">
        <v>0</v>
      </c>
      <c r="W136" s="32">
        <v>33.903222222222219</v>
      </c>
      <c r="X136" s="32">
        <v>0</v>
      </c>
      <c r="Y136" s="32">
        <v>0.96555555555555561</v>
      </c>
      <c r="Z136" s="32">
        <v>0</v>
      </c>
      <c r="AA136" s="32">
        <v>0</v>
      </c>
      <c r="AB136" s="32">
        <v>3.7677777777777774</v>
      </c>
      <c r="AC136" s="32">
        <v>27.786555555555552</v>
      </c>
      <c r="AD136" s="32">
        <v>1.3833333333333331</v>
      </c>
      <c r="AE136" s="32">
        <v>0</v>
      </c>
      <c r="AF136" t="s">
        <v>47</v>
      </c>
      <c r="AG136">
        <v>4</v>
      </c>
      <c r="AH136"/>
    </row>
    <row r="137" spans="1:34" x14ac:dyDescent="0.25">
      <c r="A137" t="s">
        <v>616</v>
      </c>
      <c r="B137" t="s">
        <v>237</v>
      </c>
      <c r="C137" t="s">
        <v>456</v>
      </c>
      <c r="D137" t="s">
        <v>572</v>
      </c>
      <c r="E137" s="32">
        <v>103.92222222222222</v>
      </c>
      <c r="F137" s="32">
        <v>3.6589105099967916</v>
      </c>
      <c r="G137" s="32">
        <v>3.2160344274564299</v>
      </c>
      <c r="H137" s="32">
        <v>0.49393991232759538</v>
      </c>
      <c r="I137" s="32">
        <v>0.17060836095370469</v>
      </c>
      <c r="J137" s="32">
        <v>380.242111111111</v>
      </c>
      <c r="K137" s="32">
        <v>334.21744444444431</v>
      </c>
      <c r="L137" s="32">
        <v>51.331333333333326</v>
      </c>
      <c r="M137" s="32">
        <v>17.729999999999997</v>
      </c>
      <c r="N137" s="32">
        <v>28.179111111111109</v>
      </c>
      <c r="O137" s="32">
        <v>5.4222222222222225</v>
      </c>
      <c r="P137" s="32">
        <v>110.57255555555555</v>
      </c>
      <c r="Q137" s="32">
        <v>98.149222222222221</v>
      </c>
      <c r="R137" s="32">
        <v>12.423333333333336</v>
      </c>
      <c r="S137" s="32">
        <v>218.33822222222213</v>
      </c>
      <c r="T137" s="32">
        <v>205.13777777777767</v>
      </c>
      <c r="U137" s="32">
        <v>13.200444444444447</v>
      </c>
      <c r="V137" s="32">
        <v>0</v>
      </c>
      <c r="W137" s="32">
        <v>0</v>
      </c>
      <c r="X137" s="32">
        <v>0</v>
      </c>
      <c r="Y137" s="32">
        <v>0</v>
      </c>
      <c r="Z137" s="32">
        <v>0</v>
      </c>
      <c r="AA137" s="32">
        <v>0</v>
      </c>
      <c r="AB137" s="32">
        <v>0</v>
      </c>
      <c r="AC137" s="32">
        <v>0</v>
      </c>
      <c r="AD137" s="32">
        <v>0</v>
      </c>
      <c r="AE137" s="32">
        <v>0</v>
      </c>
      <c r="AF137" t="s">
        <v>36</v>
      </c>
      <c r="AG137">
        <v>4</v>
      </c>
      <c r="AH137"/>
    </row>
    <row r="138" spans="1:34" x14ac:dyDescent="0.25">
      <c r="A138" t="s">
        <v>616</v>
      </c>
      <c r="B138" t="s">
        <v>270</v>
      </c>
      <c r="C138" t="s">
        <v>423</v>
      </c>
      <c r="D138" t="s">
        <v>580</v>
      </c>
      <c r="E138" s="32">
        <v>36.422222222222224</v>
      </c>
      <c r="F138" s="32">
        <v>4.3624923733984131</v>
      </c>
      <c r="G138" s="32">
        <v>3.7105704697986579</v>
      </c>
      <c r="H138" s="32">
        <v>0.66603111653447222</v>
      </c>
      <c r="I138" s="32">
        <v>0.31642769981696156</v>
      </c>
      <c r="J138" s="32">
        <v>158.89166666666665</v>
      </c>
      <c r="K138" s="32">
        <v>135.14722222222224</v>
      </c>
      <c r="L138" s="32">
        <v>24.258333333333333</v>
      </c>
      <c r="M138" s="32">
        <v>11.525</v>
      </c>
      <c r="N138" s="32">
        <v>7.177777777777778</v>
      </c>
      <c r="O138" s="32">
        <v>5.5555555555555554</v>
      </c>
      <c r="P138" s="32">
        <v>69.099999999999994</v>
      </c>
      <c r="Q138" s="32">
        <v>58.088888888888889</v>
      </c>
      <c r="R138" s="32">
        <v>11.011111111111111</v>
      </c>
      <c r="S138" s="32">
        <v>65.533333333333331</v>
      </c>
      <c r="T138" s="32">
        <v>65.533333333333331</v>
      </c>
      <c r="U138" s="32">
        <v>0</v>
      </c>
      <c r="V138" s="32">
        <v>0</v>
      </c>
      <c r="W138" s="32">
        <v>2.4888888888888889</v>
      </c>
      <c r="X138" s="32">
        <v>0</v>
      </c>
      <c r="Y138" s="32">
        <v>0</v>
      </c>
      <c r="Z138" s="32">
        <v>0</v>
      </c>
      <c r="AA138" s="32">
        <v>1.4055555555555554</v>
      </c>
      <c r="AB138" s="32">
        <v>0</v>
      </c>
      <c r="AC138" s="32">
        <v>1.0833333333333333</v>
      </c>
      <c r="AD138" s="32">
        <v>0</v>
      </c>
      <c r="AE138" s="32">
        <v>0</v>
      </c>
      <c r="AF138" t="s">
        <v>69</v>
      </c>
      <c r="AG138">
        <v>4</v>
      </c>
      <c r="AH138"/>
    </row>
    <row r="139" spans="1:34" x14ac:dyDescent="0.25">
      <c r="A139" t="s">
        <v>616</v>
      </c>
      <c r="B139" t="s">
        <v>359</v>
      </c>
      <c r="C139" t="s">
        <v>405</v>
      </c>
      <c r="D139" t="s">
        <v>562</v>
      </c>
      <c r="E139" s="32">
        <v>60.133333333333333</v>
      </c>
      <c r="F139" s="32">
        <v>3.5924981522542492</v>
      </c>
      <c r="G139" s="32">
        <v>3.3557557280118249</v>
      </c>
      <c r="H139" s="32">
        <v>0.42307464892830743</v>
      </c>
      <c r="I139" s="32">
        <v>0.27082039911308198</v>
      </c>
      <c r="J139" s="32">
        <v>216.02888888888884</v>
      </c>
      <c r="K139" s="32">
        <v>201.79277777777773</v>
      </c>
      <c r="L139" s="32">
        <v>25.440888888888885</v>
      </c>
      <c r="M139" s="32">
        <v>16.28533333333333</v>
      </c>
      <c r="N139" s="32">
        <v>3.3777777777777778</v>
      </c>
      <c r="O139" s="32">
        <v>5.7777777777777777</v>
      </c>
      <c r="P139" s="32">
        <v>77.512555555555537</v>
      </c>
      <c r="Q139" s="32">
        <v>72.431999999999988</v>
      </c>
      <c r="R139" s="32">
        <v>5.0805555555555548</v>
      </c>
      <c r="S139" s="32">
        <v>113.07544444444441</v>
      </c>
      <c r="T139" s="32">
        <v>113.07544444444441</v>
      </c>
      <c r="U139" s="32">
        <v>0</v>
      </c>
      <c r="V139" s="32">
        <v>0</v>
      </c>
      <c r="W139" s="32">
        <v>0</v>
      </c>
      <c r="X139" s="32">
        <v>0</v>
      </c>
      <c r="Y139" s="32">
        <v>0</v>
      </c>
      <c r="Z139" s="32">
        <v>0</v>
      </c>
      <c r="AA139" s="32">
        <v>0</v>
      </c>
      <c r="AB139" s="32">
        <v>0</v>
      </c>
      <c r="AC139" s="32">
        <v>0</v>
      </c>
      <c r="AD139" s="32">
        <v>0</v>
      </c>
      <c r="AE139" s="32">
        <v>0</v>
      </c>
      <c r="AF139" t="s">
        <v>159</v>
      </c>
      <c r="AG139">
        <v>4</v>
      </c>
      <c r="AH139"/>
    </row>
    <row r="140" spans="1:34" x14ac:dyDescent="0.25">
      <c r="A140" t="s">
        <v>616</v>
      </c>
      <c r="B140" t="s">
        <v>323</v>
      </c>
      <c r="C140" t="s">
        <v>419</v>
      </c>
      <c r="D140" t="s">
        <v>548</v>
      </c>
      <c r="E140" s="32">
        <v>75.62222222222222</v>
      </c>
      <c r="F140" s="32">
        <v>3.6339729650308552</v>
      </c>
      <c r="G140" s="32">
        <v>3.22716279753159</v>
      </c>
      <c r="H140" s="32">
        <v>0.44056714663532182</v>
      </c>
      <c r="I140" s="32">
        <v>9.6201880693505742E-2</v>
      </c>
      <c r="J140" s="32">
        <v>274.80911111111112</v>
      </c>
      <c r="K140" s="32">
        <v>244.04522222222224</v>
      </c>
      <c r="L140" s="32">
        <v>33.31666666666667</v>
      </c>
      <c r="M140" s="32">
        <v>7.2750000000000004</v>
      </c>
      <c r="N140" s="32">
        <v>21.397222222222222</v>
      </c>
      <c r="O140" s="32">
        <v>4.6444444444444448</v>
      </c>
      <c r="P140" s="32">
        <v>88.79522222222225</v>
      </c>
      <c r="Q140" s="32">
        <v>84.073000000000022</v>
      </c>
      <c r="R140" s="32">
        <v>4.7222222222222223</v>
      </c>
      <c r="S140" s="32">
        <v>152.69722222222222</v>
      </c>
      <c r="T140" s="32">
        <v>133.92222222222222</v>
      </c>
      <c r="U140" s="32">
        <v>18.774999999999999</v>
      </c>
      <c r="V140" s="32">
        <v>0</v>
      </c>
      <c r="W140" s="32">
        <v>37.761888888888883</v>
      </c>
      <c r="X140" s="32">
        <v>0</v>
      </c>
      <c r="Y140" s="32">
        <v>0</v>
      </c>
      <c r="Z140" s="32">
        <v>0</v>
      </c>
      <c r="AA140" s="32">
        <v>37.761888888888883</v>
      </c>
      <c r="AB140" s="32">
        <v>0</v>
      </c>
      <c r="AC140" s="32">
        <v>0</v>
      </c>
      <c r="AD140" s="32">
        <v>0</v>
      </c>
      <c r="AE140" s="32">
        <v>0</v>
      </c>
      <c r="AF140" t="s">
        <v>122</v>
      </c>
      <c r="AG140">
        <v>4</v>
      </c>
      <c r="AH140"/>
    </row>
    <row r="141" spans="1:34" x14ac:dyDescent="0.25">
      <c r="A141" t="s">
        <v>616</v>
      </c>
      <c r="B141" t="s">
        <v>269</v>
      </c>
      <c r="C141" t="s">
        <v>473</v>
      </c>
      <c r="D141" t="s">
        <v>514</v>
      </c>
      <c r="E141" s="32">
        <v>77.233333333333334</v>
      </c>
      <c r="F141" s="32">
        <v>3.0977398935404983</v>
      </c>
      <c r="G141" s="32">
        <v>2.8828125449575603</v>
      </c>
      <c r="H141" s="32">
        <v>0.62919004459789962</v>
      </c>
      <c r="I141" s="32">
        <v>0.41766940008631848</v>
      </c>
      <c r="J141" s="32">
        <v>239.24877777777783</v>
      </c>
      <c r="K141" s="32">
        <v>222.64922222222225</v>
      </c>
      <c r="L141" s="32">
        <v>48.594444444444449</v>
      </c>
      <c r="M141" s="32">
        <v>32.257999999999996</v>
      </c>
      <c r="N141" s="32">
        <v>12.869777777777783</v>
      </c>
      <c r="O141" s="32">
        <v>3.4666666666666668</v>
      </c>
      <c r="P141" s="32">
        <v>49.014111111111099</v>
      </c>
      <c r="Q141" s="32">
        <v>48.750999999999991</v>
      </c>
      <c r="R141" s="32">
        <v>0.26311111111111113</v>
      </c>
      <c r="S141" s="32">
        <v>141.64022222222226</v>
      </c>
      <c r="T141" s="32">
        <v>141.64022222222226</v>
      </c>
      <c r="U141" s="32">
        <v>0</v>
      </c>
      <c r="V141" s="32">
        <v>0</v>
      </c>
      <c r="W141" s="32">
        <v>0</v>
      </c>
      <c r="X141" s="32">
        <v>0</v>
      </c>
      <c r="Y141" s="32">
        <v>0</v>
      </c>
      <c r="Z141" s="32">
        <v>0</v>
      </c>
      <c r="AA141" s="32">
        <v>0</v>
      </c>
      <c r="AB141" s="32">
        <v>0</v>
      </c>
      <c r="AC141" s="32">
        <v>0</v>
      </c>
      <c r="AD141" s="32">
        <v>0</v>
      </c>
      <c r="AE141" s="32">
        <v>0</v>
      </c>
      <c r="AF141" t="s">
        <v>68</v>
      </c>
      <c r="AG141">
        <v>4</v>
      </c>
      <c r="AH141"/>
    </row>
    <row r="142" spans="1:34" x14ac:dyDescent="0.25">
      <c r="A142" t="s">
        <v>616</v>
      </c>
      <c r="B142" t="s">
        <v>220</v>
      </c>
      <c r="C142" t="s">
        <v>405</v>
      </c>
      <c r="D142" t="s">
        <v>562</v>
      </c>
      <c r="E142" s="32">
        <v>74.422222222222217</v>
      </c>
      <c r="F142" s="32">
        <v>3.9814183338309959</v>
      </c>
      <c r="G142" s="32">
        <v>3.6366124216183957</v>
      </c>
      <c r="H142" s="32">
        <v>0.31975813675724096</v>
      </c>
      <c r="I142" s="32">
        <v>0.13879665571812477</v>
      </c>
      <c r="J142" s="32">
        <v>296.3060000000001</v>
      </c>
      <c r="K142" s="32">
        <v>270.6447777777779</v>
      </c>
      <c r="L142" s="32">
        <v>23.797111111111107</v>
      </c>
      <c r="M142" s="32">
        <v>10.329555555555553</v>
      </c>
      <c r="N142" s="32">
        <v>6.1349999999999998</v>
      </c>
      <c r="O142" s="32">
        <v>7.3325555555555546</v>
      </c>
      <c r="P142" s="32">
        <v>103.81600000000005</v>
      </c>
      <c r="Q142" s="32">
        <v>91.622333333333373</v>
      </c>
      <c r="R142" s="32">
        <v>12.193666666666667</v>
      </c>
      <c r="S142" s="32">
        <v>168.69288888888894</v>
      </c>
      <c r="T142" s="32">
        <v>168.69288888888894</v>
      </c>
      <c r="U142" s="32">
        <v>0</v>
      </c>
      <c r="V142" s="32">
        <v>0</v>
      </c>
      <c r="W142" s="32">
        <v>55.202222222222225</v>
      </c>
      <c r="X142" s="32">
        <v>0.73333333333333328</v>
      </c>
      <c r="Y142" s="32">
        <v>0</v>
      </c>
      <c r="Z142" s="32">
        <v>0</v>
      </c>
      <c r="AA142" s="32">
        <v>27.108888888888892</v>
      </c>
      <c r="AB142" s="32">
        <v>0</v>
      </c>
      <c r="AC142" s="32">
        <v>27.36</v>
      </c>
      <c r="AD142" s="32">
        <v>0</v>
      </c>
      <c r="AE142" s="32">
        <v>0</v>
      </c>
      <c r="AF142" t="s">
        <v>19</v>
      </c>
      <c r="AG142">
        <v>4</v>
      </c>
      <c r="AH142"/>
    </row>
    <row r="143" spans="1:34" x14ac:dyDescent="0.25">
      <c r="A143" t="s">
        <v>616</v>
      </c>
      <c r="B143" t="s">
        <v>307</v>
      </c>
      <c r="C143" t="s">
        <v>481</v>
      </c>
      <c r="D143" t="s">
        <v>585</v>
      </c>
      <c r="E143" s="32">
        <v>43.31111111111111</v>
      </c>
      <c r="F143" s="32">
        <v>3.6616033863519757</v>
      </c>
      <c r="G143" s="32">
        <v>2.8460749102103642</v>
      </c>
      <c r="H143" s="32">
        <v>0.76210620831195486</v>
      </c>
      <c r="I143" s="32">
        <v>0.17496151872755258</v>
      </c>
      <c r="J143" s="32">
        <v>158.58811111111112</v>
      </c>
      <c r="K143" s="32">
        <v>123.26666666666667</v>
      </c>
      <c r="L143" s="32">
        <v>33.007666666666665</v>
      </c>
      <c r="M143" s="32">
        <v>7.5777777777777775</v>
      </c>
      <c r="N143" s="32">
        <v>21.143777777777778</v>
      </c>
      <c r="O143" s="32">
        <v>4.2861111111111114</v>
      </c>
      <c r="P143" s="32">
        <v>45.855444444444444</v>
      </c>
      <c r="Q143" s="32">
        <v>35.963888888888889</v>
      </c>
      <c r="R143" s="32">
        <v>9.8915555555555539</v>
      </c>
      <c r="S143" s="32">
        <v>79.725000000000009</v>
      </c>
      <c r="T143" s="32">
        <v>78.736111111111114</v>
      </c>
      <c r="U143" s="32">
        <v>0.98888888888888893</v>
      </c>
      <c r="V143" s="32">
        <v>0</v>
      </c>
      <c r="W143" s="32">
        <v>0</v>
      </c>
      <c r="X143" s="32">
        <v>0</v>
      </c>
      <c r="Y143" s="32">
        <v>0</v>
      </c>
      <c r="Z143" s="32">
        <v>0</v>
      </c>
      <c r="AA143" s="32">
        <v>0</v>
      </c>
      <c r="AB143" s="32">
        <v>0</v>
      </c>
      <c r="AC143" s="32">
        <v>0</v>
      </c>
      <c r="AD143" s="32">
        <v>0</v>
      </c>
      <c r="AE143" s="32">
        <v>0</v>
      </c>
      <c r="AF143" t="s">
        <v>106</v>
      </c>
      <c r="AG143">
        <v>4</v>
      </c>
      <c r="AH143"/>
    </row>
    <row r="144" spans="1:34" x14ac:dyDescent="0.25">
      <c r="A144" t="s">
        <v>616</v>
      </c>
      <c r="B144" t="s">
        <v>349</v>
      </c>
      <c r="C144" t="s">
        <v>424</v>
      </c>
      <c r="D144" t="s">
        <v>516</v>
      </c>
      <c r="E144" s="32">
        <v>80.511111111111106</v>
      </c>
      <c r="F144" s="32">
        <v>4.1803753795197354</v>
      </c>
      <c r="G144" s="32">
        <v>3.8290091084736408</v>
      </c>
      <c r="H144" s="32">
        <v>0.40415401600883244</v>
      </c>
      <c r="I144" s="32">
        <v>0.23964946177201216</v>
      </c>
      <c r="J144" s="32">
        <v>336.56666666666666</v>
      </c>
      <c r="K144" s="32">
        <v>308.27777777777777</v>
      </c>
      <c r="L144" s="32">
        <v>32.538888888888884</v>
      </c>
      <c r="M144" s="32">
        <v>19.294444444444444</v>
      </c>
      <c r="N144" s="32">
        <v>7.7388888888888889</v>
      </c>
      <c r="O144" s="32">
        <v>5.5055555555555555</v>
      </c>
      <c r="P144" s="32">
        <v>92.336111111111109</v>
      </c>
      <c r="Q144" s="32">
        <v>77.291666666666671</v>
      </c>
      <c r="R144" s="32">
        <v>15.044444444444444</v>
      </c>
      <c r="S144" s="32">
        <v>211.69166666666666</v>
      </c>
      <c r="T144" s="32">
        <v>211.69166666666666</v>
      </c>
      <c r="U144" s="32">
        <v>0</v>
      </c>
      <c r="V144" s="32">
        <v>0</v>
      </c>
      <c r="W144" s="32">
        <v>0</v>
      </c>
      <c r="X144" s="32">
        <v>0</v>
      </c>
      <c r="Y144" s="32">
        <v>0</v>
      </c>
      <c r="Z144" s="32">
        <v>0</v>
      </c>
      <c r="AA144" s="32">
        <v>0</v>
      </c>
      <c r="AB144" s="32">
        <v>0</v>
      </c>
      <c r="AC144" s="32">
        <v>0</v>
      </c>
      <c r="AD144" s="32">
        <v>0</v>
      </c>
      <c r="AE144" s="32">
        <v>0</v>
      </c>
      <c r="AF144" t="s">
        <v>149</v>
      </c>
      <c r="AG144">
        <v>4</v>
      </c>
      <c r="AH144"/>
    </row>
    <row r="145" spans="1:34" x14ac:dyDescent="0.25">
      <c r="A145" t="s">
        <v>616</v>
      </c>
      <c r="B145" t="s">
        <v>254</v>
      </c>
      <c r="C145" t="s">
        <v>424</v>
      </c>
      <c r="D145" t="s">
        <v>516</v>
      </c>
      <c r="E145" s="32">
        <v>55.355555555555554</v>
      </c>
      <c r="F145" s="32">
        <v>4.6356101967081473</v>
      </c>
      <c r="G145" s="32">
        <v>4.5724628663187454</v>
      </c>
      <c r="H145" s="32">
        <v>0.47208149337615424</v>
      </c>
      <c r="I145" s="32">
        <v>0.40893416298675245</v>
      </c>
      <c r="J145" s="32">
        <v>256.60677777777767</v>
      </c>
      <c r="K145" s="32">
        <v>253.11122222222212</v>
      </c>
      <c r="L145" s="32">
        <v>26.132333333333339</v>
      </c>
      <c r="M145" s="32">
        <v>22.636777777777784</v>
      </c>
      <c r="N145" s="32">
        <v>0</v>
      </c>
      <c r="O145" s="32">
        <v>3.4955555555555557</v>
      </c>
      <c r="P145" s="32">
        <v>43.437555555555548</v>
      </c>
      <c r="Q145" s="32">
        <v>43.437555555555548</v>
      </c>
      <c r="R145" s="32">
        <v>0</v>
      </c>
      <c r="S145" s="32">
        <v>187.03688888888877</v>
      </c>
      <c r="T145" s="32">
        <v>157.21166666666656</v>
      </c>
      <c r="U145" s="32">
        <v>29.825222222222223</v>
      </c>
      <c r="V145" s="32">
        <v>0</v>
      </c>
      <c r="W145" s="32">
        <v>0</v>
      </c>
      <c r="X145" s="32">
        <v>0</v>
      </c>
      <c r="Y145" s="32">
        <v>0</v>
      </c>
      <c r="Z145" s="32">
        <v>0</v>
      </c>
      <c r="AA145" s="32">
        <v>0</v>
      </c>
      <c r="AB145" s="32">
        <v>0</v>
      </c>
      <c r="AC145" s="32">
        <v>0</v>
      </c>
      <c r="AD145" s="32">
        <v>0</v>
      </c>
      <c r="AE145" s="32">
        <v>0</v>
      </c>
      <c r="AF145" t="s">
        <v>53</v>
      </c>
      <c r="AG145">
        <v>4</v>
      </c>
      <c r="AH145"/>
    </row>
    <row r="146" spans="1:34" x14ac:dyDescent="0.25">
      <c r="A146" t="s">
        <v>616</v>
      </c>
      <c r="B146" t="s">
        <v>375</v>
      </c>
      <c r="C146" t="s">
        <v>503</v>
      </c>
      <c r="D146" t="s">
        <v>589</v>
      </c>
      <c r="E146" s="32">
        <v>38.022222222222226</v>
      </c>
      <c r="F146" s="32">
        <v>4.2866335476329631</v>
      </c>
      <c r="G146" s="32">
        <v>3.9065195791934544</v>
      </c>
      <c r="H146" s="32">
        <v>0.34964932787843361</v>
      </c>
      <c r="I146" s="32">
        <v>0.22530683810637051</v>
      </c>
      <c r="J146" s="32">
        <v>162.98733333333334</v>
      </c>
      <c r="K146" s="32">
        <v>148.53455555555558</v>
      </c>
      <c r="L146" s="32">
        <v>13.294444444444444</v>
      </c>
      <c r="M146" s="32">
        <v>8.5666666666666664</v>
      </c>
      <c r="N146" s="32">
        <v>0</v>
      </c>
      <c r="O146" s="32">
        <v>4.7277777777777779</v>
      </c>
      <c r="P146" s="32">
        <v>65.226222222222233</v>
      </c>
      <c r="Q146" s="32">
        <v>55.501222222222232</v>
      </c>
      <c r="R146" s="32">
        <v>9.7249999999999996</v>
      </c>
      <c r="S146" s="32">
        <v>84.466666666666669</v>
      </c>
      <c r="T146" s="32">
        <v>84.466666666666669</v>
      </c>
      <c r="U146" s="32">
        <v>0</v>
      </c>
      <c r="V146" s="32">
        <v>0</v>
      </c>
      <c r="W146" s="32">
        <v>12.297222222222222</v>
      </c>
      <c r="X146" s="32">
        <v>0</v>
      </c>
      <c r="Y146" s="32">
        <v>0</v>
      </c>
      <c r="Z146" s="32">
        <v>0</v>
      </c>
      <c r="AA146" s="32">
        <v>1.2638888888888888</v>
      </c>
      <c r="AB146" s="32">
        <v>0</v>
      </c>
      <c r="AC146" s="32">
        <v>11.033333333333333</v>
      </c>
      <c r="AD146" s="32">
        <v>0</v>
      </c>
      <c r="AE146" s="32">
        <v>0</v>
      </c>
      <c r="AF146" t="s">
        <v>175</v>
      </c>
      <c r="AG146">
        <v>4</v>
      </c>
      <c r="AH146"/>
    </row>
    <row r="147" spans="1:34" x14ac:dyDescent="0.25">
      <c r="A147" t="s">
        <v>616</v>
      </c>
      <c r="B147" t="s">
        <v>382</v>
      </c>
      <c r="C147" t="s">
        <v>424</v>
      </c>
      <c r="D147" t="s">
        <v>516</v>
      </c>
      <c r="E147" s="32">
        <v>50.588888888888889</v>
      </c>
      <c r="F147" s="32">
        <v>3.7360421699978033</v>
      </c>
      <c r="G147" s="32">
        <v>3.6540083461453987</v>
      </c>
      <c r="H147" s="32">
        <v>1.0376213485613881</v>
      </c>
      <c r="I147" s="32">
        <v>0.955587524708983</v>
      </c>
      <c r="J147" s="32">
        <v>189.0022222222222</v>
      </c>
      <c r="K147" s="32">
        <v>184.85222222222222</v>
      </c>
      <c r="L147" s="32">
        <v>52.492111111111107</v>
      </c>
      <c r="M147" s="32">
        <v>48.342111111111109</v>
      </c>
      <c r="N147" s="32">
        <v>1.6166666666666667</v>
      </c>
      <c r="O147" s="32">
        <v>2.5333333333333332</v>
      </c>
      <c r="P147" s="32">
        <v>5.3791111111111114</v>
      </c>
      <c r="Q147" s="32">
        <v>5.3791111111111114</v>
      </c>
      <c r="R147" s="32">
        <v>0</v>
      </c>
      <c r="S147" s="32">
        <v>131.131</v>
      </c>
      <c r="T147" s="32">
        <v>131.131</v>
      </c>
      <c r="U147" s="32">
        <v>0</v>
      </c>
      <c r="V147" s="32">
        <v>0</v>
      </c>
      <c r="W147" s="32">
        <v>57.75277777777778</v>
      </c>
      <c r="X147" s="32">
        <v>24.627777777777776</v>
      </c>
      <c r="Y147" s="32">
        <v>0</v>
      </c>
      <c r="Z147" s="32">
        <v>1.413888888888889</v>
      </c>
      <c r="AA147" s="32">
        <v>0</v>
      </c>
      <c r="AB147" s="32">
        <v>0</v>
      </c>
      <c r="AC147" s="32">
        <v>31.711111111111112</v>
      </c>
      <c r="AD147" s="32">
        <v>0</v>
      </c>
      <c r="AE147" s="32">
        <v>0</v>
      </c>
      <c r="AF147" t="s">
        <v>182</v>
      </c>
      <c r="AG147">
        <v>4</v>
      </c>
      <c r="AH147"/>
    </row>
    <row r="148" spans="1:34" x14ac:dyDescent="0.25">
      <c r="A148" t="s">
        <v>616</v>
      </c>
      <c r="B148" t="s">
        <v>290</v>
      </c>
      <c r="C148" t="s">
        <v>443</v>
      </c>
      <c r="D148" t="s">
        <v>561</v>
      </c>
      <c r="E148" s="32">
        <v>37.166666666666664</v>
      </c>
      <c r="F148" s="32">
        <v>4.1559372197309417</v>
      </c>
      <c r="G148" s="32">
        <v>3.8438923766816147</v>
      </c>
      <c r="H148" s="32">
        <v>0.99003587443946206</v>
      </c>
      <c r="I148" s="32">
        <v>0.68225112107623331</v>
      </c>
      <c r="J148" s="32">
        <v>154.46233333333333</v>
      </c>
      <c r="K148" s="32">
        <v>142.86466666666666</v>
      </c>
      <c r="L148" s="32">
        <v>36.796333333333337</v>
      </c>
      <c r="M148" s="32">
        <v>25.357000000000003</v>
      </c>
      <c r="N148" s="32">
        <v>5.9888888888888889</v>
      </c>
      <c r="O148" s="32">
        <v>5.450444444444444</v>
      </c>
      <c r="P148" s="32">
        <v>54.182999999999979</v>
      </c>
      <c r="Q148" s="32">
        <v>54.024666666666647</v>
      </c>
      <c r="R148" s="32">
        <v>0.15833333333333333</v>
      </c>
      <c r="S148" s="32">
        <v>63.483000000000011</v>
      </c>
      <c r="T148" s="32">
        <v>56.604222222222234</v>
      </c>
      <c r="U148" s="32">
        <v>6.8787777777777785</v>
      </c>
      <c r="V148" s="32">
        <v>0</v>
      </c>
      <c r="W148" s="32">
        <v>0</v>
      </c>
      <c r="X148" s="32">
        <v>0</v>
      </c>
      <c r="Y148" s="32">
        <v>0</v>
      </c>
      <c r="Z148" s="32">
        <v>0</v>
      </c>
      <c r="AA148" s="32">
        <v>0</v>
      </c>
      <c r="AB148" s="32">
        <v>0</v>
      </c>
      <c r="AC148" s="32">
        <v>0</v>
      </c>
      <c r="AD148" s="32">
        <v>0</v>
      </c>
      <c r="AE148" s="32">
        <v>0</v>
      </c>
      <c r="AF148" t="s">
        <v>89</v>
      </c>
      <c r="AG148">
        <v>4</v>
      </c>
      <c r="AH148"/>
    </row>
    <row r="149" spans="1:34" x14ac:dyDescent="0.25">
      <c r="A149" t="s">
        <v>616</v>
      </c>
      <c r="B149" t="s">
        <v>326</v>
      </c>
      <c r="C149" t="s">
        <v>488</v>
      </c>
      <c r="D149" t="s">
        <v>514</v>
      </c>
      <c r="E149" s="32">
        <v>46.244444444444447</v>
      </c>
      <c r="F149" s="32">
        <v>3.949740509370494</v>
      </c>
      <c r="G149" s="32">
        <v>3.6911124459394511</v>
      </c>
      <c r="H149" s="32">
        <v>0.587200864968765</v>
      </c>
      <c r="I149" s="32">
        <v>0.32857280153772234</v>
      </c>
      <c r="J149" s="32">
        <v>182.65355555555553</v>
      </c>
      <c r="K149" s="32">
        <v>170.6934444444444</v>
      </c>
      <c r="L149" s="32">
        <v>27.154777777777781</v>
      </c>
      <c r="M149" s="32">
        <v>15.194666666666672</v>
      </c>
      <c r="N149" s="32">
        <v>7.6045555555555531</v>
      </c>
      <c r="O149" s="32">
        <v>4.3555555555555552</v>
      </c>
      <c r="P149" s="32">
        <v>53.20000000000001</v>
      </c>
      <c r="Q149" s="32">
        <v>53.20000000000001</v>
      </c>
      <c r="R149" s="32">
        <v>0</v>
      </c>
      <c r="S149" s="32">
        <v>102.29877777777773</v>
      </c>
      <c r="T149" s="32">
        <v>101.89455555555551</v>
      </c>
      <c r="U149" s="32">
        <v>0.40422222222222226</v>
      </c>
      <c r="V149" s="32">
        <v>0</v>
      </c>
      <c r="W149" s="32">
        <v>0</v>
      </c>
      <c r="X149" s="32">
        <v>0</v>
      </c>
      <c r="Y149" s="32">
        <v>0</v>
      </c>
      <c r="Z149" s="32">
        <v>0</v>
      </c>
      <c r="AA149" s="32">
        <v>0</v>
      </c>
      <c r="AB149" s="32">
        <v>0</v>
      </c>
      <c r="AC149" s="32">
        <v>0</v>
      </c>
      <c r="AD149" s="32">
        <v>0</v>
      </c>
      <c r="AE149" s="32">
        <v>0</v>
      </c>
      <c r="AF149" t="s">
        <v>125</v>
      </c>
      <c r="AG149">
        <v>4</v>
      </c>
      <c r="AH149"/>
    </row>
    <row r="150" spans="1:34" x14ac:dyDescent="0.25">
      <c r="A150" t="s">
        <v>616</v>
      </c>
      <c r="B150" t="s">
        <v>276</v>
      </c>
      <c r="C150" t="s">
        <v>406</v>
      </c>
      <c r="D150" t="s">
        <v>522</v>
      </c>
      <c r="E150" s="32">
        <v>38.388888888888886</v>
      </c>
      <c r="F150" s="32">
        <v>2.0933429811866864</v>
      </c>
      <c r="G150" s="32">
        <v>2.091027496382055</v>
      </c>
      <c r="H150" s="32">
        <v>0.50151953690303908</v>
      </c>
      <c r="I150" s="32">
        <v>0.49920405209840812</v>
      </c>
      <c r="J150" s="32">
        <v>80.361111111111114</v>
      </c>
      <c r="K150" s="32">
        <v>80.272222222222211</v>
      </c>
      <c r="L150" s="32">
        <v>19.252777777777776</v>
      </c>
      <c r="M150" s="32">
        <v>19.163888888888888</v>
      </c>
      <c r="N150" s="32">
        <v>0</v>
      </c>
      <c r="O150" s="32">
        <v>8.8888888888888892E-2</v>
      </c>
      <c r="P150" s="32">
        <v>13.466666666666667</v>
      </c>
      <c r="Q150" s="32">
        <v>13.466666666666667</v>
      </c>
      <c r="R150" s="32">
        <v>0</v>
      </c>
      <c r="S150" s="32">
        <v>47.641666666666666</v>
      </c>
      <c r="T150" s="32">
        <v>47.641666666666666</v>
      </c>
      <c r="U150" s="32">
        <v>0</v>
      </c>
      <c r="V150" s="32">
        <v>0</v>
      </c>
      <c r="W150" s="32">
        <v>0.35555555555555557</v>
      </c>
      <c r="X150" s="32">
        <v>0.35555555555555557</v>
      </c>
      <c r="Y150" s="32">
        <v>0</v>
      </c>
      <c r="Z150" s="32">
        <v>0</v>
      </c>
      <c r="AA150" s="32">
        <v>0</v>
      </c>
      <c r="AB150" s="32">
        <v>0</v>
      </c>
      <c r="AC150" s="32">
        <v>0</v>
      </c>
      <c r="AD150" s="32">
        <v>0</v>
      </c>
      <c r="AE150" s="32">
        <v>0</v>
      </c>
      <c r="AF150" t="s">
        <v>75</v>
      </c>
      <c r="AG150">
        <v>4</v>
      </c>
      <c r="AH150"/>
    </row>
    <row r="151" spans="1:34" x14ac:dyDescent="0.25">
      <c r="A151" t="s">
        <v>616</v>
      </c>
      <c r="B151" t="s">
        <v>339</v>
      </c>
      <c r="C151" t="s">
        <v>452</v>
      </c>
      <c r="D151" t="s">
        <v>532</v>
      </c>
      <c r="E151" s="32">
        <v>55.011111111111113</v>
      </c>
      <c r="F151" s="32">
        <v>3.5952332862048069</v>
      </c>
      <c r="G151" s="32">
        <v>3.3752130882649962</v>
      </c>
      <c r="H151" s="32">
        <v>0.8162088466976366</v>
      </c>
      <c r="I151" s="32">
        <v>0.59618864875782651</v>
      </c>
      <c r="J151" s="32">
        <v>197.77777777777777</v>
      </c>
      <c r="K151" s="32">
        <v>185.6742222222222</v>
      </c>
      <c r="L151" s="32">
        <v>44.900555555555542</v>
      </c>
      <c r="M151" s="32">
        <v>32.79699999999999</v>
      </c>
      <c r="N151" s="32">
        <v>8.5339999999999989</v>
      </c>
      <c r="O151" s="32">
        <v>3.5695555555555556</v>
      </c>
      <c r="P151" s="32">
        <v>36.800222222222224</v>
      </c>
      <c r="Q151" s="32">
        <v>36.800222222222224</v>
      </c>
      <c r="R151" s="32">
        <v>0</v>
      </c>
      <c r="S151" s="32">
        <v>116.07699999999998</v>
      </c>
      <c r="T151" s="32">
        <v>116.07699999999998</v>
      </c>
      <c r="U151" s="32">
        <v>0</v>
      </c>
      <c r="V151" s="32">
        <v>0</v>
      </c>
      <c r="W151" s="32">
        <v>0</v>
      </c>
      <c r="X151" s="32">
        <v>0</v>
      </c>
      <c r="Y151" s="32">
        <v>0</v>
      </c>
      <c r="Z151" s="32">
        <v>0</v>
      </c>
      <c r="AA151" s="32">
        <v>0</v>
      </c>
      <c r="AB151" s="32">
        <v>0</v>
      </c>
      <c r="AC151" s="32">
        <v>0</v>
      </c>
      <c r="AD151" s="32">
        <v>0</v>
      </c>
      <c r="AE151" s="32">
        <v>0</v>
      </c>
      <c r="AF151" t="s">
        <v>139</v>
      </c>
      <c r="AG151">
        <v>4</v>
      </c>
      <c r="AH151"/>
    </row>
    <row r="152" spans="1:34" x14ac:dyDescent="0.25">
      <c r="A152" t="s">
        <v>616</v>
      </c>
      <c r="B152" t="s">
        <v>275</v>
      </c>
      <c r="C152" t="s">
        <v>414</v>
      </c>
      <c r="D152" t="s">
        <v>575</v>
      </c>
      <c r="E152" s="32">
        <v>50.822222222222223</v>
      </c>
      <c r="F152" s="32">
        <v>3.4510275470048097</v>
      </c>
      <c r="G152" s="32">
        <v>3.3214363795365105</v>
      </c>
      <c r="H152" s="32">
        <v>0.33324223874070835</v>
      </c>
      <c r="I152" s="32">
        <v>0.3173371228683865</v>
      </c>
      <c r="J152" s="32">
        <v>175.38888888888889</v>
      </c>
      <c r="K152" s="32">
        <v>168.80277777777778</v>
      </c>
      <c r="L152" s="32">
        <v>16.93611111111111</v>
      </c>
      <c r="M152" s="32">
        <v>16.127777777777776</v>
      </c>
      <c r="N152" s="32">
        <v>0.80833333333333335</v>
      </c>
      <c r="O152" s="32">
        <v>0</v>
      </c>
      <c r="P152" s="32">
        <v>58.130555555555553</v>
      </c>
      <c r="Q152" s="32">
        <v>52.352777777777774</v>
      </c>
      <c r="R152" s="32">
        <v>5.7777777777777777</v>
      </c>
      <c r="S152" s="32">
        <v>100.32222222222222</v>
      </c>
      <c r="T152" s="32">
        <v>100.32222222222222</v>
      </c>
      <c r="U152" s="32">
        <v>0</v>
      </c>
      <c r="V152" s="32">
        <v>0</v>
      </c>
      <c r="W152" s="32">
        <v>0</v>
      </c>
      <c r="X152" s="32">
        <v>0</v>
      </c>
      <c r="Y152" s="32">
        <v>0</v>
      </c>
      <c r="Z152" s="32">
        <v>0</v>
      </c>
      <c r="AA152" s="32">
        <v>0</v>
      </c>
      <c r="AB152" s="32">
        <v>0</v>
      </c>
      <c r="AC152" s="32">
        <v>0</v>
      </c>
      <c r="AD152" s="32">
        <v>0</v>
      </c>
      <c r="AE152" s="32">
        <v>0</v>
      </c>
      <c r="AF152" t="s">
        <v>74</v>
      </c>
      <c r="AG152">
        <v>4</v>
      </c>
      <c r="AH152"/>
    </row>
    <row r="153" spans="1:34" x14ac:dyDescent="0.25">
      <c r="A153" t="s">
        <v>616</v>
      </c>
      <c r="B153" t="s">
        <v>221</v>
      </c>
      <c r="C153" t="s">
        <v>450</v>
      </c>
      <c r="D153" t="s">
        <v>567</v>
      </c>
      <c r="E153" s="32">
        <v>105.18888888888888</v>
      </c>
      <c r="F153" s="32">
        <v>2.7645758952149571</v>
      </c>
      <c r="G153" s="32">
        <v>2.6305144185063907</v>
      </c>
      <c r="H153" s="32">
        <v>0.3977352910108799</v>
      </c>
      <c r="I153" s="32">
        <v>0.35469103200591529</v>
      </c>
      <c r="J153" s="32">
        <v>290.80266666666665</v>
      </c>
      <c r="K153" s="32">
        <v>276.70088888888887</v>
      </c>
      <c r="L153" s="32">
        <v>41.837333333333333</v>
      </c>
      <c r="M153" s="32">
        <v>37.309555555555555</v>
      </c>
      <c r="N153" s="32">
        <v>0</v>
      </c>
      <c r="O153" s="32">
        <v>4.5277777777777777</v>
      </c>
      <c r="P153" s="32">
        <v>80.254444444444459</v>
      </c>
      <c r="Q153" s="32">
        <v>70.680444444444461</v>
      </c>
      <c r="R153" s="32">
        <v>9.5740000000000016</v>
      </c>
      <c r="S153" s="32">
        <v>168.71088888888886</v>
      </c>
      <c r="T153" s="32">
        <v>121.26722222222217</v>
      </c>
      <c r="U153" s="32">
        <v>47.443666666666687</v>
      </c>
      <c r="V153" s="32">
        <v>0</v>
      </c>
      <c r="W153" s="32">
        <v>0</v>
      </c>
      <c r="X153" s="32">
        <v>0</v>
      </c>
      <c r="Y153" s="32">
        <v>0</v>
      </c>
      <c r="Z153" s="32">
        <v>0</v>
      </c>
      <c r="AA153" s="32">
        <v>0</v>
      </c>
      <c r="AB153" s="32">
        <v>0</v>
      </c>
      <c r="AC153" s="32">
        <v>0</v>
      </c>
      <c r="AD153" s="32">
        <v>0</v>
      </c>
      <c r="AE153" s="32">
        <v>0</v>
      </c>
      <c r="AF153" t="s">
        <v>20</v>
      </c>
      <c r="AG153">
        <v>4</v>
      </c>
      <c r="AH153"/>
    </row>
    <row r="154" spans="1:34" x14ac:dyDescent="0.25">
      <c r="A154" t="s">
        <v>616</v>
      </c>
      <c r="B154" t="s">
        <v>316</v>
      </c>
      <c r="C154" t="s">
        <v>484</v>
      </c>
      <c r="D154" t="s">
        <v>571</v>
      </c>
      <c r="E154" s="32">
        <v>42.944444444444443</v>
      </c>
      <c r="F154" s="32">
        <v>3.4415446313065976</v>
      </c>
      <c r="G154" s="32">
        <v>3.2298965071151353</v>
      </c>
      <c r="H154" s="32">
        <v>0.35387839586028463</v>
      </c>
      <c r="I154" s="32">
        <v>0.22607761966364814</v>
      </c>
      <c r="J154" s="32">
        <v>147.79522222222221</v>
      </c>
      <c r="K154" s="32">
        <v>138.70611111111108</v>
      </c>
      <c r="L154" s="32">
        <v>15.197111111111111</v>
      </c>
      <c r="M154" s="32">
        <v>9.7087777777777777</v>
      </c>
      <c r="N154" s="32">
        <v>1.4416666666666667</v>
      </c>
      <c r="O154" s="32">
        <v>4.0466666666666669</v>
      </c>
      <c r="P154" s="32">
        <v>52.136555555555539</v>
      </c>
      <c r="Q154" s="32">
        <v>48.53577777777776</v>
      </c>
      <c r="R154" s="32">
        <v>3.6007777777777785</v>
      </c>
      <c r="S154" s="32">
        <v>80.461555555555549</v>
      </c>
      <c r="T154" s="32">
        <v>80.461555555555549</v>
      </c>
      <c r="U154" s="32">
        <v>0</v>
      </c>
      <c r="V154" s="32">
        <v>0</v>
      </c>
      <c r="W154" s="32">
        <v>52.667444444444456</v>
      </c>
      <c r="X154" s="32">
        <v>1.1043333333333334</v>
      </c>
      <c r="Y154" s="32">
        <v>1.4416666666666667</v>
      </c>
      <c r="Z154" s="32">
        <v>0.13333333333333333</v>
      </c>
      <c r="AA154" s="32">
        <v>12.941333333333334</v>
      </c>
      <c r="AB154" s="32">
        <v>3.6007777777777785</v>
      </c>
      <c r="AC154" s="32">
        <v>33.446000000000005</v>
      </c>
      <c r="AD154" s="32">
        <v>0</v>
      </c>
      <c r="AE154" s="32">
        <v>0</v>
      </c>
      <c r="AF154" t="s">
        <v>115</v>
      </c>
      <c r="AG154">
        <v>4</v>
      </c>
      <c r="AH154"/>
    </row>
    <row r="155" spans="1:34" x14ac:dyDescent="0.25">
      <c r="A155" t="s">
        <v>616</v>
      </c>
      <c r="B155" t="s">
        <v>336</v>
      </c>
      <c r="C155" t="s">
        <v>491</v>
      </c>
      <c r="D155" t="s">
        <v>587</v>
      </c>
      <c r="E155" s="32">
        <v>74.87777777777778</v>
      </c>
      <c r="F155" s="32">
        <v>4.5346297670277487</v>
      </c>
      <c r="G155" s="32">
        <v>4.1741163377355699</v>
      </c>
      <c r="H155" s="32">
        <v>0.72503338774298853</v>
      </c>
      <c r="I155" s="32">
        <v>0.43604392343077603</v>
      </c>
      <c r="J155" s="32">
        <v>339.54300000000001</v>
      </c>
      <c r="K155" s="32">
        <v>312.54855555555559</v>
      </c>
      <c r="L155" s="32">
        <v>54.288888888888884</v>
      </c>
      <c r="M155" s="32">
        <v>32.65</v>
      </c>
      <c r="N155" s="32">
        <v>16.163888888888888</v>
      </c>
      <c r="O155" s="32">
        <v>5.4749999999999996</v>
      </c>
      <c r="P155" s="32">
        <v>98.761111111111106</v>
      </c>
      <c r="Q155" s="32">
        <v>93.405555555555551</v>
      </c>
      <c r="R155" s="32">
        <v>5.3555555555555552</v>
      </c>
      <c r="S155" s="32">
        <v>186.49299999999999</v>
      </c>
      <c r="T155" s="32">
        <v>145.79277777777779</v>
      </c>
      <c r="U155" s="32">
        <v>40.700222222222223</v>
      </c>
      <c r="V155" s="32">
        <v>0</v>
      </c>
      <c r="W155" s="32">
        <v>0.11388888888888889</v>
      </c>
      <c r="X155" s="32">
        <v>0</v>
      </c>
      <c r="Y155" s="32">
        <v>0.11388888888888889</v>
      </c>
      <c r="Z155" s="32">
        <v>0</v>
      </c>
      <c r="AA155" s="32">
        <v>0</v>
      </c>
      <c r="AB155" s="32">
        <v>0</v>
      </c>
      <c r="AC155" s="32">
        <v>0</v>
      </c>
      <c r="AD155" s="32">
        <v>0</v>
      </c>
      <c r="AE155" s="32">
        <v>0</v>
      </c>
      <c r="AF155" t="s">
        <v>136</v>
      </c>
      <c r="AG155">
        <v>4</v>
      </c>
      <c r="AH155"/>
    </row>
    <row r="156" spans="1:34" x14ac:dyDescent="0.25">
      <c r="A156" t="s">
        <v>616</v>
      </c>
      <c r="B156" t="s">
        <v>287</v>
      </c>
      <c r="C156" t="s">
        <v>455</v>
      </c>
      <c r="D156" t="s">
        <v>546</v>
      </c>
      <c r="E156" s="32">
        <v>63.31111111111111</v>
      </c>
      <c r="F156" s="32">
        <v>3.2972183222183227</v>
      </c>
      <c r="G156" s="32">
        <v>3.0789592839592843</v>
      </c>
      <c r="H156" s="32">
        <v>0.61181467181467186</v>
      </c>
      <c r="I156" s="32">
        <v>0.50721656721656716</v>
      </c>
      <c r="J156" s="32">
        <v>208.75055555555559</v>
      </c>
      <c r="K156" s="32">
        <v>194.93233333333336</v>
      </c>
      <c r="L156" s="32">
        <v>38.734666666666669</v>
      </c>
      <c r="M156" s="32">
        <v>32.112444444444442</v>
      </c>
      <c r="N156" s="32">
        <v>1.1555555555555554</v>
      </c>
      <c r="O156" s="32">
        <v>5.4666666666666668</v>
      </c>
      <c r="P156" s="32">
        <v>55.053777777777789</v>
      </c>
      <c r="Q156" s="32">
        <v>47.857777777777784</v>
      </c>
      <c r="R156" s="32">
        <v>7.1960000000000024</v>
      </c>
      <c r="S156" s="32">
        <v>114.96211111111116</v>
      </c>
      <c r="T156" s="32">
        <v>114.96211111111116</v>
      </c>
      <c r="U156" s="32">
        <v>0</v>
      </c>
      <c r="V156" s="32">
        <v>0</v>
      </c>
      <c r="W156" s="32">
        <v>0</v>
      </c>
      <c r="X156" s="32">
        <v>0</v>
      </c>
      <c r="Y156" s="32">
        <v>0</v>
      </c>
      <c r="Z156" s="32">
        <v>0</v>
      </c>
      <c r="AA156" s="32">
        <v>0</v>
      </c>
      <c r="AB156" s="32">
        <v>0</v>
      </c>
      <c r="AC156" s="32">
        <v>0</v>
      </c>
      <c r="AD156" s="32">
        <v>0</v>
      </c>
      <c r="AE156" s="32">
        <v>0</v>
      </c>
      <c r="AF156" t="s">
        <v>86</v>
      </c>
      <c r="AG156">
        <v>4</v>
      </c>
      <c r="AH156"/>
    </row>
    <row r="157" spans="1:34" x14ac:dyDescent="0.25">
      <c r="A157" t="s">
        <v>616</v>
      </c>
      <c r="B157" t="s">
        <v>383</v>
      </c>
      <c r="C157" t="s">
        <v>506</v>
      </c>
      <c r="D157" t="s">
        <v>554</v>
      </c>
      <c r="E157" s="32">
        <v>69.822222222222223</v>
      </c>
      <c r="F157" s="32">
        <v>3.4257240611075757</v>
      </c>
      <c r="G157" s="32">
        <v>3.3468905155951632</v>
      </c>
      <c r="H157" s="32">
        <v>0.76288669637173778</v>
      </c>
      <c r="I157" s="32">
        <v>0.68405315085932528</v>
      </c>
      <c r="J157" s="32">
        <v>239.19166666666672</v>
      </c>
      <c r="K157" s="32">
        <v>233.68733333333338</v>
      </c>
      <c r="L157" s="32">
        <v>53.266444444444446</v>
      </c>
      <c r="M157" s="32">
        <v>47.762111111111111</v>
      </c>
      <c r="N157" s="32">
        <v>5.5043333333333342</v>
      </c>
      <c r="O157" s="32">
        <v>0</v>
      </c>
      <c r="P157" s="32">
        <v>28.413333333333348</v>
      </c>
      <c r="Q157" s="32">
        <v>28.413333333333348</v>
      </c>
      <c r="R157" s="32">
        <v>0</v>
      </c>
      <c r="S157" s="32">
        <v>157.51188888888893</v>
      </c>
      <c r="T157" s="32">
        <v>157.51188888888893</v>
      </c>
      <c r="U157" s="32">
        <v>0</v>
      </c>
      <c r="V157" s="32">
        <v>0</v>
      </c>
      <c r="W157" s="32">
        <v>3.6722222222222221</v>
      </c>
      <c r="X157" s="32">
        <v>0.80277777777777781</v>
      </c>
      <c r="Y157" s="32">
        <v>0</v>
      </c>
      <c r="Z157" s="32">
        <v>0</v>
      </c>
      <c r="AA157" s="32">
        <v>1.6111111111111112</v>
      </c>
      <c r="AB157" s="32">
        <v>0</v>
      </c>
      <c r="AC157" s="32">
        <v>1.2583333333333333</v>
      </c>
      <c r="AD157" s="32">
        <v>0</v>
      </c>
      <c r="AE157" s="32">
        <v>0</v>
      </c>
      <c r="AF157" t="s">
        <v>183</v>
      </c>
      <c r="AG157">
        <v>4</v>
      </c>
      <c r="AH157"/>
    </row>
    <row r="158" spans="1:34" x14ac:dyDescent="0.25">
      <c r="A158" t="s">
        <v>616</v>
      </c>
      <c r="B158" t="s">
        <v>200</v>
      </c>
      <c r="C158" t="s">
        <v>490</v>
      </c>
      <c r="D158" t="s">
        <v>568</v>
      </c>
      <c r="E158" s="32">
        <v>37.444444444444443</v>
      </c>
      <c r="F158" s="32">
        <v>4.1266854599406537</v>
      </c>
      <c r="G158" s="32">
        <v>3.5072492581602375</v>
      </c>
      <c r="H158" s="32">
        <v>0.73709198813056387</v>
      </c>
      <c r="I158" s="32">
        <v>0.20014836795252228</v>
      </c>
      <c r="J158" s="32">
        <v>154.52144444444446</v>
      </c>
      <c r="K158" s="32">
        <v>131.327</v>
      </c>
      <c r="L158" s="32">
        <v>27.6</v>
      </c>
      <c r="M158" s="32">
        <v>7.4944444444444445</v>
      </c>
      <c r="N158" s="32">
        <v>14.505555555555556</v>
      </c>
      <c r="O158" s="32">
        <v>5.6</v>
      </c>
      <c r="P158" s="32">
        <v>45.043666666666674</v>
      </c>
      <c r="Q158" s="32">
        <v>41.954777777777785</v>
      </c>
      <c r="R158" s="32">
        <v>3.088888888888889</v>
      </c>
      <c r="S158" s="32">
        <v>81.87777777777778</v>
      </c>
      <c r="T158" s="32">
        <v>62.975000000000001</v>
      </c>
      <c r="U158" s="32">
        <v>18.902777777777779</v>
      </c>
      <c r="V158" s="32">
        <v>0</v>
      </c>
      <c r="W158" s="32">
        <v>6.9075555555555539</v>
      </c>
      <c r="X158" s="32">
        <v>0.21666666666666667</v>
      </c>
      <c r="Y158" s="32">
        <v>0</v>
      </c>
      <c r="Z158" s="32">
        <v>0</v>
      </c>
      <c r="AA158" s="32">
        <v>6.6908888888888871</v>
      </c>
      <c r="AB158" s="32">
        <v>0</v>
      </c>
      <c r="AC158" s="32">
        <v>0</v>
      </c>
      <c r="AD158" s="32">
        <v>0</v>
      </c>
      <c r="AE158" s="32">
        <v>0</v>
      </c>
      <c r="AF158" t="s">
        <v>129</v>
      </c>
      <c r="AG158">
        <v>4</v>
      </c>
      <c r="AH158"/>
    </row>
    <row r="159" spans="1:34" x14ac:dyDescent="0.25">
      <c r="A159" t="s">
        <v>616</v>
      </c>
      <c r="B159" t="s">
        <v>344</v>
      </c>
      <c r="C159" t="s">
        <v>464</v>
      </c>
      <c r="D159" t="s">
        <v>541</v>
      </c>
      <c r="E159" s="32">
        <v>42.4</v>
      </c>
      <c r="F159" s="32">
        <v>3.6011949685534597</v>
      </c>
      <c r="G159" s="32">
        <v>3.0727646750524107</v>
      </c>
      <c r="H159" s="32">
        <v>0.41732180293501048</v>
      </c>
      <c r="I159" s="32">
        <v>0.22444968553459121</v>
      </c>
      <c r="J159" s="32">
        <v>152.69066666666669</v>
      </c>
      <c r="K159" s="32">
        <v>130.28522222222222</v>
      </c>
      <c r="L159" s="32">
        <v>17.694444444444443</v>
      </c>
      <c r="M159" s="32">
        <v>9.5166666666666675</v>
      </c>
      <c r="N159" s="32">
        <v>0</v>
      </c>
      <c r="O159" s="32">
        <v>8.1777777777777771</v>
      </c>
      <c r="P159" s="32">
        <v>48.230333333333327</v>
      </c>
      <c r="Q159" s="32">
        <v>34.002666666666663</v>
      </c>
      <c r="R159" s="32">
        <v>14.227666666666666</v>
      </c>
      <c r="S159" s="32">
        <v>86.765888888888895</v>
      </c>
      <c r="T159" s="32">
        <v>86.765888888888895</v>
      </c>
      <c r="U159" s="32">
        <v>0</v>
      </c>
      <c r="V159" s="32">
        <v>0</v>
      </c>
      <c r="W159" s="32">
        <v>15.527777777777779</v>
      </c>
      <c r="X159" s="32">
        <v>0.35555555555555557</v>
      </c>
      <c r="Y159" s="32">
        <v>0</v>
      </c>
      <c r="Z159" s="32">
        <v>0</v>
      </c>
      <c r="AA159" s="32">
        <v>15.172222222222222</v>
      </c>
      <c r="AB159" s="32">
        <v>0</v>
      </c>
      <c r="AC159" s="32">
        <v>0</v>
      </c>
      <c r="AD159" s="32">
        <v>0</v>
      </c>
      <c r="AE159" s="32">
        <v>0</v>
      </c>
      <c r="AF159" t="s">
        <v>144</v>
      </c>
      <c r="AG159">
        <v>4</v>
      </c>
      <c r="AH159"/>
    </row>
    <row r="160" spans="1:34" x14ac:dyDescent="0.25">
      <c r="A160" t="s">
        <v>616</v>
      </c>
      <c r="B160" t="s">
        <v>380</v>
      </c>
      <c r="C160" t="s">
        <v>416</v>
      </c>
      <c r="D160" t="s">
        <v>552</v>
      </c>
      <c r="E160" s="32">
        <v>27.922222222222221</v>
      </c>
      <c r="F160" s="32">
        <v>7.2921408674890564</v>
      </c>
      <c r="G160" s="32">
        <v>6.5145762037405497</v>
      </c>
      <c r="H160" s="32">
        <v>1.1112136888181456</v>
      </c>
      <c r="I160" s="32">
        <v>0.71215678471945887</v>
      </c>
      <c r="J160" s="32">
        <v>203.61277777777775</v>
      </c>
      <c r="K160" s="32">
        <v>181.90144444444445</v>
      </c>
      <c r="L160" s="32">
        <v>31.027555555555555</v>
      </c>
      <c r="M160" s="32">
        <v>19.885000000000002</v>
      </c>
      <c r="N160" s="32">
        <v>5.809222222222223</v>
      </c>
      <c r="O160" s="32">
        <v>5.333333333333333</v>
      </c>
      <c r="P160" s="32">
        <v>72.971666666666664</v>
      </c>
      <c r="Q160" s="32">
        <v>62.402888888888889</v>
      </c>
      <c r="R160" s="32">
        <v>10.568777777777772</v>
      </c>
      <c r="S160" s="32">
        <v>99.61355555555555</v>
      </c>
      <c r="T160" s="32">
        <v>99.61355555555555</v>
      </c>
      <c r="U160" s="32">
        <v>0</v>
      </c>
      <c r="V160" s="32">
        <v>0</v>
      </c>
      <c r="W160" s="32">
        <v>0</v>
      </c>
      <c r="X160" s="32">
        <v>0</v>
      </c>
      <c r="Y160" s="32">
        <v>0</v>
      </c>
      <c r="Z160" s="32">
        <v>0</v>
      </c>
      <c r="AA160" s="32">
        <v>0</v>
      </c>
      <c r="AB160" s="32">
        <v>0</v>
      </c>
      <c r="AC160" s="32">
        <v>0</v>
      </c>
      <c r="AD160" s="32">
        <v>0</v>
      </c>
      <c r="AE160" s="32">
        <v>0</v>
      </c>
      <c r="AF160" t="s">
        <v>180</v>
      </c>
      <c r="AG160">
        <v>4</v>
      </c>
      <c r="AH160"/>
    </row>
    <row r="161" spans="1:34" x14ac:dyDescent="0.25">
      <c r="A161" t="s">
        <v>616</v>
      </c>
      <c r="B161" t="s">
        <v>260</v>
      </c>
      <c r="C161" t="s">
        <v>468</v>
      </c>
      <c r="D161" t="s">
        <v>514</v>
      </c>
      <c r="E161" s="32">
        <v>96.233333333333334</v>
      </c>
      <c r="F161" s="32">
        <v>3.9121798868490938</v>
      </c>
      <c r="G161" s="32">
        <v>3.3661228495554782</v>
      </c>
      <c r="H161" s="32">
        <v>0.53051033367971367</v>
      </c>
      <c r="I161" s="32">
        <v>0.23986837547627293</v>
      </c>
      <c r="J161" s="32">
        <v>376.48211111111112</v>
      </c>
      <c r="K161" s="32">
        <v>323.93322222222218</v>
      </c>
      <c r="L161" s="32">
        <v>51.052777777777777</v>
      </c>
      <c r="M161" s="32">
        <v>23.083333333333332</v>
      </c>
      <c r="N161" s="32">
        <v>21.252777777777776</v>
      </c>
      <c r="O161" s="32">
        <v>6.7166666666666668</v>
      </c>
      <c r="P161" s="32">
        <v>105.73766666666667</v>
      </c>
      <c r="Q161" s="32">
        <v>81.158222222222221</v>
      </c>
      <c r="R161" s="32">
        <v>24.579444444444444</v>
      </c>
      <c r="S161" s="32">
        <v>219.69166666666666</v>
      </c>
      <c r="T161" s="32">
        <v>205.52222222222221</v>
      </c>
      <c r="U161" s="32">
        <v>14.169444444444444</v>
      </c>
      <c r="V161" s="32">
        <v>0</v>
      </c>
      <c r="W161" s="32">
        <v>17.015555555555558</v>
      </c>
      <c r="X161" s="32">
        <v>0</v>
      </c>
      <c r="Y161" s="32">
        <v>0</v>
      </c>
      <c r="Z161" s="32">
        <v>0</v>
      </c>
      <c r="AA161" s="32">
        <v>17.015555555555558</v>
      </c>
      <c r="AB161" s="32">
        <v>0</v>
      </c>
      <c r="AC161" s="32">
        <v>0</v>
      </c>
      <c r="AD161" s="32">
        <v>0</v>
      </c>
      <c r="AE161" s="32">
        <v>0</v>
      </c>
      <c r="AF161" t="s">
        <v>59</v>
      </c>
      <c r="AG161">
        <v>4</v>
      </c>
      <c r="AH161"/>
    </row>
    <row r="162" spans="1:34" x14ac:dyDescent="0.25">
      <c r="A162" t="s">
        <v>616</v>
      </c>
      <c r="B162" t="s">
        <v>376</v>
      </c>
      <c r="C162" t="s">
        <v>473</v>
      </c>
      <c r="D162" t="s">
        <v>514</v>
      </c>
      <c r="E162" s="32">
        <v>26.81111111111111</v>
      </c>
      <c r="F162" s="32">
        <v>6.4447575631993388</v>
      </c>
      <c r="G162" s="32">
        <v>5.8783630335681751</v>
      </c>
      <c r="H162" s="32">
        <v>1.2931330294239538</v>
      </c>
      <c r="I162" s="32">
        <v>0.89893907998342348</v>
      </c>
      <c r="J162" s="32">
        <v>172.79111111111115</v>
      </c>
      <c r="K162" s="32">
        <v>157.60544444444452</v>
      </c>
      <c r="L162" s="32">
        <v>34.670333333333339</v>
      </c>
      <c r="M162" s="32">
        <v>24.101555555555564</v>
      </c>
      <c r="N162" s="32">
        <v>5.3243333333333327</v>
      </c>
      <c r="O162" s="32">
        <v>5.2444444444444445</v>
      </c>
      <c r="P162" s="32">
        <v>69.760222222222239</v>
      </c>
      <c r="Q162" s="32">
        <v>65.143333333333345</v>
      </c>
      <c r="R162" s="32">
        <v>4.616888888888889</v>
      </c>
      <c r="S162" s="32">
        <v>68.360555555555592</v>
      </c>
      <c r="T162" s="32">
        <v>68.360555555555592</v>
      </c>
      <c r="U162" s="32">
        <v>0</v>
      </c>
      <c r="V162" s="32">
        <v>0</v>
      </c>
      <c r="W162" s="32">
        <v>0</v>
      </c>
      <c r="X162" s="32">
        <v>0</v>
      </c>
      <c r="Y162" s="32">
        <v>0</v>
      </c>
      <c r="Z162" s="32">
        <v>0</v>
      </c>
      <c r="AA162" s="32">
        <v>0</v>
      </c>
      <c r="AB162" s="32">
        <v>0</v>
      </c>
      <c r="AC162" s="32">
        <v>0</v>
      </c>
      <c r="AD162" s="32">
        <v>0</v>
      </c>
      <c r="AE162" s="32">
        <v>0</v>
      </c>
      <c r="AF162" t="s">
        <v>176</v>
      </c>
      <c r="AG162">
        <v>4</v>
      </c>
      <c r="AH162"/>
    </row>
    <row r="163" spans="1:34" x14ac:dyDescent="0.25">
      <c r="A163" t="s">
        <v>616</v>
      </c>
      <c r="B163" t="s">
        <v>258</v>
      </c>
      <c r="C163" t="s">
        <v>467</v>
      </c>
      <c r="D163" t="s">
        <v>577</v>
      </c>
      <c r="E163" s="32">
        <v>109.2</v>
      </c>
      <c r="F163" s="32">
        <v>2.6655789580789579</v>
      </c>
      <c r="G163" s="32">
        <v>2.5767796092796091</v>
      </c>
      <c r="H163" s="32">
        <v>0.37345034595034587</v>
      </c>
      <c r="I163" s="32">
        <v>0.28465099715099706</v>
      </c>
      <c r="J163" s="32">
        <v>291.08122222222221</v>
      </c>
      <c r="K163" s="32">
        <v>281.3843333333333</v>
      </c>
      <c r="L163" s="32">
        <v>40.780777777777772</v>
      </c>
      <c r="M163" s="32">
        <v>31.083888888888882</v>
      </c>
      <c r="N163" s="32">
        <v>3.8302222222222224</v>
      </c>
      <c r="O163" s="32">
        <v>5.8666666666666663</v>
      </c>
      <c r="P163" s="32">
        <v>75.183888888888887</v>
      </c>
      <c r="Q163" s="32">
        <v>75.183888888888887</v>
      </c>
      <c r="R163" s="32">
        <v>0</v>
      </c>
      <c r="S163" s="32">
        <v>175.11655555555555</v>
      </c>
      <c r="T163" s="32">
        <v>174.07511111111111</v>
      </c>
      <c r="U163" s="32">
        <v>1.0414444444444444</v>
      </c>
      <c r="V163" s="32">
        <v>0</v>
      </c>
      <c r="W163" s="32">
        <v>0.53333333333333333</v>
      </c>
      <c r="X163" s="32">
        <v>0.26666666666666666</v>
      </c>
      <c r="Y163" s="32">
        <v>8.8888888888888892E-2</v>
      </c>
      <c r="Z163" s="32">
        <v>0.17777777777777778</v>
      </c>
      <c r="AA163" s="32">
        <v>0</v>
      </c>
      <c r="AB163" s="32">
        <v>0</v>
      </c>
      <c r="AC163" s="32">
        <v>0</v>
      </c>
      <c r="AD163" s="32">
        <v>0</v>
      </c>
      <c r="AE163" s="32">
        <v>0</v>
      </c>
      <c r="AF163" t="s">
        <v>57</v>
      </c>
      <c r="AG163">
        <v>4</v>
      </c>
      <c r="AH163"/>
    </row>
    <row r="164" spans="1:34" x14ac:dyDescent="0.25">
      <c r="A164" t="s">
        <v>616</v>
      </c>
      <c r="B164" t="s">
        <v>342</v>
      </c>
      <c r="C164" t="s">
        <v>477</v>
      </c>
      <c r="D164" t="s">
        <v>536</v>
      </c>
      <c r="E164" s="32">
        <v>49.68888888888889</v>
      </c>
      <c r="F164" s="32">
        <v>4.28671511627907</v>
      </c>
      <c r="G164" s="32">
        <v>3.7540630590339892</v>
      </c>
      <c r="H164" s="32">
        <v>0.67006484794275489</v>
      </c>
      <c r="I164" s="32">
        <v>0.44434928443649363</v>
      </c>
      <c r="J164" s="32">
        <v>213.00211111111111</v>
      </c>
      <c r="K164" s="32">
        <v>186.53522222222222</v>
      </c>
      <c r="L164" s="32">
        <v>33.294777777777774</v>
      </c>
      <c r="M164" s="32">
        <v>22.079222222222217</v>
      </c>
      <c r="N164" s="32">
        <v>5.615555555555555</v>
      </c>
      <c r="O164" s="32">
        <v>5.6</v>
      </c>
      <c r="P164" s="32">
        <v>74.253222222222206</v>
      </c>
      <c r="Q164" s="32">
        <v>59.001888888888878</v>
      </c>
      <c r="R164" s="32">
        <v>15.251333333333331</v>
      </c>
      <c r="S164" s="32">
        <v>105.4541111111111</v>
      </c>
      <c r="T164" s="32">
        <v>105.4541111111111</v>
      </c>
      <c r="U164" s="32">
        <v>0</v>
      </c>
      <c r="V164" s="32">
        <v>0</v>
      </c>
      <c r="W164" s="32">
        <v>22.644222222222222</v>
      </c>
      <c r="X164" s="32">
        <v>0</v>
      </c>
      <c r="Y164" s="32">
        <v>0</v>
      </c>
      <c r="Z164" s="32">
        <v>0</v>
      </c>
      <c r="AA164" s="32">
        <v>7.4948888888888874</v>
      </c>
      <c r="AB164" s="32">
        <v>0</v>
      </c>
      <c r="AC164" s="32">
        <v>15.149333333333335</v>
      </c>
      <c r="AD164" s="32">
        <v>0</v>
      </c>
      <c r="AE164" s="32">
        <v>0</v>
      </c>
      <c r="AF164" t="s">
        <v>142</v>
      </c>
      <c r="AG164">
        <v>4</v>
      </c>
      <c r="AH164"/>
    </row>
    <row r="165" spans="1:34" x14ac:dyDescent="0.25">
      <c r="A165" t="s">
        <v>616</v>
      </c>
      <c r="B165" t="s">
        <v>289</v>
      </c>
      <c r="C165" t="s">
        <v>457</v>
      </c>
      <c r="D165" t="s">
        <v>514</v>
      </c>
      <c r="E165" s="32">
        <v>48.333333333333336</v>
      </c>
      <c r="F165" s="32">
        <v>3.5726436781609188</v>
      </c>
      <c r="G165" s="32">
        <v>3.1911149425287348</v>
      </c>
      <c r="H165" s="32">
        <v>0.36702528735632178</v>
      </c>
      <c r="I165" s="32">
        <v>0.23851954022988503</v>
      </c>
      <c r="J165" s="32">
        <v>172.67777777777775</v>
      </c>
      <c r="K165" s="32">
        <v>154.23722222222219</v>
      </c>
      <c r="L165" s="32">
        <v>17.739555555555555</v>
      </c>
      <c r="M165" s="32">
        <v>11.528444444444444</v>
      </c>
      <c r="N165" s="32">
        <v>0</v>
      </c>
      <c r="O165" s="32">
        <v>6.2111111111111112</v>
      </c>
      <c r="P165" s="32">
        <v>56.364888888888892</v>
      </c>
      <c r="Q165" s="32">
        <v>44.135444444444452</v>
      </c>
      <c r="R165" s="32">
        <v>12.229444444444441</v>
      </c>
      <c r="S165" s="32">
        <v>98.573333333333295</v>
      </c>
      <c r="T165" s="32">
        <v>98.573333333333295</v>
      </c>
      <c r="U165" s="32">
        <v>0</v>
      </c>
      <c r="V165" s="32">
        <v>0</v>
      </c>
      <c r="W165" s="32">
        <v>27.282777777777774</v>
      </c>
      <c r="X165" s="32">
        <v>0.48888888888888887</v>
      </c>
      <c r="Y165" s="32">
        <v>0</v>
      </c>
      <c r="Z165" s="32">
        <v>0</v>
      </c>
      <c r="AA165" s="32">
        <v>11.476666666666665</v>
      </c>
      <c r="AB165" s="32">
        <v>0</v>
      </c>
      <c r="AC165" s="32">
        <v>15.317222222222219</v>
      </c>
      <c r="AD165" s="32">
        <v>0</v>
      </c>
      <c r="AE165" s="32">
        <v>0</v>
      </c>
      <c r="AF165" t="s">
        <v>88</v>
      </c>
      <c r="AG165">
        <v>4</v>
      </c>
      <c r="AH165"/>
    </row>
    <row r="166" spans="1:34" x14ac:dyDescent="0.25">
      <c r="A166" t="s">
        <v>616</v>
      </c>
      <c r="B166" t="s">
        <v>352</v>
      </c>
      <c r="C166" t="s">
        <v>481</v>
      </c>
      <c r="D166" t="s">
        <v>585</v>
      </c>
      <c r="E166" s="32">
        <v>52.12222222222222</v>
      </c>
      <c r="F166" s="32">
        <v>6.9963227456832238</v>
      </c>
      <c r="G166" s="32">
        <v>6.1152206352590071</v>
      </c>
      <c r="H166" s="32">
        <v>0.80846301428266909</v>
      </c>
      <c r="I166" s="32">
        <v>0.38568535493498191</v>
      </c>
      <c r="J166" s="32">
        <v>364.66388888888889</v>
      </c>
      <c r="K166" s="32">
        <v>318.73888888888888</v>
      </c>
      <c r="L166" s="32">
        <v>42.138888888888893</v>
      </c>
      <c r="M166" s="32">
        <v>20.102777777777778</v>
      </c>
      <c r="N166" s="32">
        <v>17.241666666666667</v>
      </c>
      <c r="O166" s="32">
        <v>4.7944444444444443</v>
      </c>
      <c r="P166" s="32">
        <v>71.827777777777783</v>
      </c>
      <c r="Q166" s="32">
        <v>47.93888888888889</v>
      </c>
      <c r="R166" s="32">
        <v>23.888888888888889</v>
      </c>
      <c r="S166" s="32">
        <v>250.69722222222222</v>
      </c>
      <c r="T166" s="32">
        <v>250.69722222222222</v>
      </c>
      <c r="U166" s="32">
        <v>0</v>
      </c>
      <c r="V166" s="32">
        <v>0</v>
      </c>
      <c r="W166" s="32">
        <v>0</v>
      </c>
      <c r="X166" s="32">
        <v>0</v>
      </c>
      <c r="Y166" s="32">
        <v>0</v>
      </c>
      <c r="Z166" s="32">
        <v>0</v>
      </c>
      <c r="AA166" s="32">
        <v>0</v>
      </c>
      <c r="AB166" s="32">
        <v>0</v>
      </c>
      <c r="AC166" s="32">
        <v>0</v>
      </c>
      <c r="AD166" s="32">
        <v>0</v>
      </c>
      <c r="AE166" s="32">
        <v>0</v>
      </c>
      <c r="AF166" t="s">
        <v>152</v>
      </c>
      <c r="AG166">
        <v>4</v>
      </c>
      <c r="AH166"/>
    </row>
    <row r="167" spans="1:34" x14ac:dyDescent="0.25">
      <c r="A167" t="s">
        <v>616</v>
      </c>
      <c r="B167" t="s">
        <v>387</v>
      </c>
      <c r="C167" t="s">
        <v>413</v>
      </c>
      <c r="D167" t="s">
        <v>591</v>
      </c>
      <c r="E167" s="32">
        <v>75.12222222222222</v>
      </c>
      <c r="F167" s="32">
        <v>3.7466602573583798</v>
      </c>
      <c r="G167" s="32">
        <v>3.7466602573583798</v>
      </c>
      <c r="H167" s="32">
        <v>0.54222748114184305</v>
      </c>
      <c r="I167" s="32">
        <v>0.54222748114184305</v>
      </c>
      <c r="J167" s="32">
        <v>281.45744444444449</v>
      </c>
      <c r="K167" s="32">
        <v>281.45744444444449</v>
      </c>
      <c r="L167" s="32">
        <v>40.733333333333341</v>
      </c>
      <c r="M167" s="32">
        <v>40.733333333333341</v>
      </c>
      <c r="N167" s="32">
        <v>0</v>
      </c>
      <c r="O167" s="32">
        <v>0</v>
      </c>
      <c r="P167" s="32">
        <v>93.844999999999999</v>
      </c>
      <c r="Q167" s="32">
        <v>93.844999999999999</v>
      </c>
      <c r="R167" s="32">
        <v>0</v>
      </c>
      <c r="S167" s="32">
        <v>146.87911111111117</v>
      </c>
      <c r="T167" s="32">
        <v>146.87911111111117</v>
      </c>
      <c r="U167" s="32">
        <v>0</v>
      </c>
      <c r="V167" s="32">
        <v>0</v>
      </c>
      <c r="W167" s="32">
        <v>5.4674444444444443</v>
      </c>
      <c r="X167" s="32">
        <v>0.18611111111111112</v>
      </c>
      <c r="Y167" s="32">
        <v>0</v>
      </c>
      <c r="Z167" s="32">
        <v>0</v>
      </c>
      <c r="AA167" s="32">
        <v>7.7777777777777779E-2</v>
      </c>
      <c r="AB167" s="32">
        <v>0</v>
      </c>
      <c r="AC167" s="32">
        <v>5.203555555555555</v>
      </c>
      <c r="AD167" s="32">
        <v>0</v>
      </c>
      <c r="AE167" s="32">
        <v>0</v>
      </c>
      <c r="AF167" t="s">
        <v>187</v>
      </c>
      <c r="AG167">
        <v>4</v>
      </c>
      <c r="AH167"/>
    </row>
    <row r="168" spans="1:34" x14ac:dyDescent="0.25">
      <c r="A168" t="s">
        <v>616</v>
      </c>
      <c r="B168" t="s">
        <v>236</v>
      </c>
      <c r="C168" t="s">
        <v>455</v>
      </c>
      <c r="D168" t="s">
        <v>546</v>
      </c>
      <c r="E168" s="32">
        <v>79.444444444444443</v>
      </c>
      <c r="F168" s="32">
        <v>4.5262069930069941</v>
      </c>
      <c r="G168" s="32">
        <v>4.1130811188811194</v>
      </c>
      <c r="H168" s="32">
        <v>0.40415244755244772</v>
      </c>
      <c r="I168" s="32">
        <v>8.8612587412587415E-2</v>
      </c>
      <c r="J168" s="32">
        <v>359.58200000000005</v>
      </c>
      <c r="K168" s="32">
        <v>326.76144444444446</v>
      </c>
      <c r="L168" s="32">
        <v>32.107666666666681</v>
      </c>
      <c r="M168" s="32">
        <v>7.0397777777777781</v>
      </c>
      <c r="N168" s="32">
        <v>20.534555555555567</v>
      </c>
      <c r="O168" s="32">
        <v>4.5333333333333332</v>
      </c>
      <c r="P168" s="32">
        <v>92.053111111111122</v>
      </c>
      <c r="Q168" s="32">
        <v>84.300444444444452</v>
      </c>
      <c r="R168" s="32">
        <v>7.7526666666666664</v>
      </c>
      <c r="S168" s="32">
        <v>235.42122222222224</v>
      </c>
      <c r="T168" s="32">
        <v>179.42466666666672</v>
      </c>
      <c r="U168" s="32">
        <v>55.996555555555531</v>
      </c>
      <c r="V168" s="32">
        <v>0</v>
      </c>
      <c r="W168" s="32">
        <v>72.633999999999986</v>
      </c>
      <c r="X168" s="32">
        <v>0</v>
      </c>
      <c r="Y168" s="32">
        <v>0</v>
      </c>
      <c r="Z168" s="32">
        <v>0</v>
      </c>
      <c r="AA168" s="32">
        <v>33.951111111111111</v>
      </c>
      <c r="AB168" s="32">
        <v>0</v>
      </c>
      <c r="AC168" s="32">
        <v>38.682888888888883</v>
      </c>
      <c r="AD168" s="32">
        <v>0</v>
      </c>
      <c r="AE168" s="32">
        <v>0</v>
      </c>
      <c r="AF168" t="s">
        <v>35</v>
      </c>
      <c r="AG168">
        <v>4</v>
      </c>
      <c r="AH168"/>
    </row>
    <row r="169" spans="1:34" x14ac:dyDescent="0.25">
      <c r="A169" t="s">
        <v>616</v>
      </c>
      <c r="B169" t="s">
        <v>350</v>
      </c>
      <c r="C169" t="s">
        <v>426</v>
      </c>
      <c r="D169" t="s">
        <v>525</v>
      </c>
      <c r="E169" s="32">
        <v>77.333333333333329</v>
      </c>
      <c r="F169" s="32">
        <v>3.6190373563218392</v>
      </c>
      <c r="G169" s="32">
        <v>3.2001795977011498</v>
      </c>
      <c r="H169" s="32">
        <v>0.38480603448275863</v>
      </c>
      <c r="I169" s="32">
        <v>0.32090517241379313</v>
      </c>
      <c r="J169" s="32">
        <v>279.87222222222221</v>
      </c>
      <c r="K169" s="32">
        <v>247.48055555555555</v>
      </c>
      <c r="L169" s="32">
        <v>29.758333333333333</v>
      </c>
      <c r="M169" s="32">
        <v>24.816666666666666</v>
      </c>
      <c r="N169" s="32">
        <v>4.9416666666666664</v>
      </c>
      <c r="O169" s="32">
        <v>0</v>
      </c>
      <c r="P169" s="32">
        <v>103.71666666666667</v>
      </c>
      <c r="Q169" s="32">
        <v>76.266666666666666</v>
      </c>
      <c r="R169" s="32">
        <v>27.45</v>
      </c>
      <c r="S169" s="32">
        <v>146.39722222222221</v>
      </c>
      <c r="T169" s="32">
        <v>146.39722222222221</v>
      </c>
      <c r="U169" s="32">
        <v>0</v>
      </c>
      <c r="V169" s="32">
        <v>0</v>
      </c>
      <c r="W169" s="32">
        <v>0</v>
      </c>
      <c r="X169" s="32">
        <v>0</v>
      </c>
      <c r="Y169" s="32">
        <v>0</v>
      </c>
      <c r="Z169" s="32">
        <v>0</v>
      </c>
      <c r="AA169" s="32">
        <v>0</v>
      </c>
      <c r="AB169" s="32">
        <v>0</v>
      </c>
      <c r="AC169" s="32">
        <v>0</v>
      </c>
      <c r="AD169" s="32">
        <v>0</v>
      </c>
      <c r="AE169" s="32">
        <v>0</v>
      </c>
      <c r="AF169" t="s">
        <v>150</v>
      </c>
      <c r="AG169">
        <v>4</v>
      </c>
      <c r="AH169"/>
    </row>
    <row r="170" spans="1:34" x14ac:dyDescent="0.25">
      <c r="A170" t="s">
        <v>616</v>
      </c>
      <c r="B170" t="s">
        <v>313</v>
      </c>
      <c r="C170" t="s">
        <v>407</v>
      </c>
      <c r="D170" t="s">
        <v>520</v>
      </c>
      <c r="E170" s="32">
        <v>44.666666666666664</v>
      </c>
      <c r="F170" s="32">
        <v>4.2570895522388055</v>
      </c>
      <c r="G170" s="32">
        <v>3.8731343283582094</v>
      </c>
      <c r="H170" s="32">
        <v>0.65143034825870649</v>
      </c>
      <c r="I170" s="32">
        <v>0.48930348258706469</v>
      </c>
      <c r="J170" s="32">
        <v>190.14999999999998</v>
      </c>
      <c r="K170" s="32">
        <v>173</v>
      </c>
      <c r="L170" s="32">
        <v>29.097222222222221</v>
      </c>
      <c r="M170" s="32">
        <v>21.855555555555554</v>
      </c>
      <c r="N170" s="32">
        <v>3.9527777777777779</v>
      </c>
      <c r="O170" s="32">
        <v>3.2888888888888888</v>
      </c>
      <c r="P170" s="32">
        <v>59.80833333333333</v>
      </c>
      <c r="Q170" s="32">
        <v>49.9</v>
      </c>
      <c r="R170" s="32">
        <v>9.9083333333333332</v>
      </c>
      <c r="S170" s="32">
        <v>101.24444444444444</v>
      </c>
      <c r="T170" s="32">
        <v>101.24444444444444</v>
      </c>
      <c r="U170" s="32">
        <v>0</v>
      </c>
      <c r="V170" s="32">
        <v>0</v>
      </c>
      <c r="W170" s="32">
        <v>0</v>
      </c>
      <c r="X170" s="32">
        <v>0</v>
      </c>
      <c r="Y170" s="32">
        <v>0</v>
      </c>
      <c r="Z170" s="32">
        <v>0</v>
      </c>
      <c r="AA170" s="32">
        <v>0</v>
      </c>
      <c r="AB170" s="32">
        <v>0</v>
      </c>
      <c r="AC170" s="32">
        <v>0</v>
      </c>
      <c r="AD170" s="32">
        <v>0</v>
      </c>
      <c r="AE170" s="32">
        <v>0</v>
      </c>
      <c r="AF170" t="s">
        <v>112</v>
      </c>
      <c r="AG170">
        <v>4</v>
      </c>
      <c r="AH170"/>
    </row>
    <row r="171" spans="1:34" x14ac:dyDescent="0.25">
      <c r="A171" t="s">
        <v>616</v>
      </c>
      <c r="B171" t="s">
        <v>338</v>
      </c>
      <c r="C171" t="s">
        <v>407</v>
      </c>
      <c r="D171" t="s">
        <v>520</v>
      </c>
      <c r="E171" s="32">
        <v>47.077777777777776</v>
      </c>
      <c r="F171" s="32">
        <v>3.952025017701204</v>
      </c>
      <c r="G171" s="32">
        <v>3.6219872551333494</v>
      </c>
      <c r="H171" s="32">
        <v>0.92899693179136156</v>
      </c>
      <c r="I171" s="32">
        <v>0.598959169223507</v>
      </c>
      <c r="J171" s="32">
        <v>186.05255555555556</v>
      </c>
      <c r="K171" s="32">
        <v>170.51511111111111</v>
      </c>
      <c r="L171" s="32">
        <v>43.735111111111095</v>
      </c>
      <c r="M171" s="32">
        <v>28.197666666666656</v>
      </c>
      <c r="N171" s="32">
        <v>11.139555555555557</v>
      </c>
      <c r="O171" s="32">
        <v>4.3978888888888887</v>
      </c>
      <c r="P171" s="32">
        <v>34.708666666666666</v>
      </c>
      <c r="Q171" s="32">
        <v>34.708666666666666</v>
      </c>
      <c r="R171" s="32">
        <v>0</v>
      </c>
      <c r="S171" s="32">
        <v>107.60877777777779</v>
      </c>
      <c r="T171" s="32">
        <v>107.60877777777779</v>
      </c>
      <c r="U171" s="32">
        <v>0</v>
      </c>
      <c r="V171" s="32">
        <v>0</v>
      </c>
      <c r="W171" s="32">
        <v>0</v>
      </c>
      <c r="X171" s="32">
        <v>0</v>
      </c>
      <c r="Y171" s="32">
        <v>0</v>
      </c>
      <c r="Z171" s="32">
        <v>0</v>
      </c>
      <c r="AA171" s="32">
        <v>0</v>
      </c>
      <c r="AB171" s="32">
        <v>0</v>
      </c>
      <c r="AC171" s="32">
        <v>0</v>
      </c>
      <c r="AD171" s="32">
        <v>0</v>
      </c>
      <c r="AE171" s="32">
        <v>0</v>
      </c>
      <c r="AF171" t="s">
        <v>138</v>
      </c>
      <c r="AG171">
        <v>4</v>
      </c>
      <c r="AH171"/>
    </row>
    <row r="172" spans="1:34" x14ac:dyDescent="0.25">
      <c r="A172" t="s">
        <v>616</v>
      </c>
      <c r="B172" t="s">
        <v>299</v>
      </c>
      <c r="C172" t="s">
        <v>424</v>
      </c>
      <c r="D172" t="s">
        <v>516</v>
      </c>
      <c r="E172" s="32">
        <v>64.855555555555554</v>
      </c>
      <c r="F172" s="32">
        <v>3.222045571355149</v>
      </c>
      <c r="G172" s="32">
        <v>3.0464330991947928</v>
      </c>
      <c r="H172" s="32">
        <v>0.22677231454514302</v>
      </c>
      <c r="I172" s="32">
        <v>0.13768545485694703</v>
      </c>
      <c r="J172" s="32">
        <v>208.96755555555561</v>
      </c>
      <c r="K172" s="32">
        <v>197.57811111111116</v>
      </c>
      <c r="L172" s="32">
        <v>14.707444444444441</v>
      </c>
      <c r="M172" s="32">
        <v>8.9296666666666642</v>
      </c>
      <c r="N172" s="32">
        <v>0</v>
      </c>
      <c r="O172" s="32">
        <v>5.7777777777777777</v>
      </c>
      <c r="P172" s="32">
        <v>60.284666666666659</v>
      </c>
      <c r="Q172" s="32">
        <v>54.672999999999995</v>
      </c>
      <c r="R172" s="32">
        <v>5.6116666666666655</v>
      </c>
      <c r="S172" s="32">
        <v>133.97544444444449</v>
      </c>
      <c r="T172" s="32">
        <v>124.25677777777783</v>
      </c>
      <c r="U172" s="32">
        <v>9.7186666666666675</v>
      </c>
      <c r="V172" s="32">
        <v>0</v>
      </c>
      <c r="W172" s="32">
        <v>33.758666666666656</v>
      </c>
      <c r="X172" s="32">
        <v>7.9263333333333312</v>
      </c>
      <c r="Y172" s="32">
        <v>0</v>
      </c>
      <c r="Z172" s="32">
        <v>0</v>
      </c>
      <c r="AA172" s="32">
        <v>12.570777777777774</v>
      </c>
      <c r="AB172" s="32">
        <v>0</v>
      </c>
      <c r="AC172" s="32">
        <v>13.261555555555553</v>
      </c>
      <c r="AD172" s="32">
        <v>0</v>
      </c>
      <c r="AE172" s="32">
        <v>0</v>
      </c>
      <c r="AF172" t="s">
        <v>98</v>
      </c>
      <c r="AG172">
        <v>4</v>
      </c>
      <c r="AH172"/>
    </row>
    <row r="173" spans="1:34" x14ac:dyDescent="0.25">
      <c r="A173" t="s">
        <v>616</v>
      </c>
      <c r="B173" t="s">
        <v>205</v>
      </c>
      <c r="C173" t="s">
        <v>439</v>
      </c>
      <c r="D173" t="s">
        <v>552</v>
      </c>
      <c r="E173" s="32">
        <v>134.19999999999999</v>
      </c>
      <c r="F173" s="32">
        <v>3.0197623778771323</v>
      </c>
      <c r="G173" s="32">
        <v>2.7570160622619637</v>
      </c>
      <c r="H173" s="32">
        <v>0.29392366285808913</v>
      </c>
      <c r="I173" s="32">
        <v>0.1986968041066402</v>
      </c>
      <c r="J173" s="32">
        <v>405.25211111111111</v>
      </c>
      <c r="K173" s="32">
        <v>369.99155555555552</v>
      </c>
      <c r="L173" s="32">
        <v>39.44455555555556</v>
      </c>
      <c r="M173" s="32">
        <v>26.665111111111113</v>
      </c>
      <c r="N173" s="32">
        <v>7.0905555555555564</v>
      </c>
      <c r="O173" s="32">
        <v>5.6888888888888891</v>
      </c>
      <c r="P173" s="32">
        <v>126.98155555555553</v>
      </c>
      <c r="Q173" s="32">
        <v>104.50044444444441</v>
      </c>
      <c r="R173" s="32">
        <v>22.481111111111112</v>
      </c>
      <c r="S173" s="32">
        <v>238.82599999999996</v>
      </c>
      <c r="T173" s="32">
        <v>238.3133333333333</v>
      </c>
      <c r="U173" s="32">
        <v>0.51266666666666671</v>
      </c>
      <c r="V173" s="32">
        <v>0</v>
      </c>
      <c r="W173" s="32">
        <v>22.385555555555555</v>
      </c>
      <c r="X173" s="32">
        <v>0.75</v>
      </c>
      <c r="Y173" s="32">
        <v>0</v>
      </c>
      <c r="Z173" s="32">
        <v>0</v>
      </c>
      <c r="AA173" s="32">
        <v>19.898888888888887</v>
      </c>
      <c r="AB173" s="32">
        <v>0</v>
      </c>
      <c r="AC173" s="32">
        <v>1.7366666666666668</v>
      </c>
      <c r="AD173" s="32">
        <v>0</v>
      </c>
      <c r="AE173" s="32">
        <v>0</v>
      </c>
      <c r="AF173" t="s">
        <v>4</v>
      </c>
      <c r="AG173">
        <v>4</v>
      </c>
      <c r="AH173"/>
    </row>
    <row r="174" spans="1:34" x14ac:dyDescent="0.25">
      <c r="A174" t="s">
        <v>616</v>
      </c>
      <c r="B174" t="s">
        <v>296</v>
      </c>
      <c r="C174" t="s">
        <v>418</v>
      </c>
      <c r="D174" t="s">
        <v>534</v>
      </c>
      <c r="E174" s="32">
        <v>104.26666666666667</v>
      </c>
      <c r="F174" s="32">
        <v>3.5017529838022172</v>
      </c>
      <c r="G174" s="32">
        <v>3.1870630861040081</v>
      </c>
      <c r="H174" s="32">
        <v>0.44399190110826936</v>
      </c>
      <c r="I174" s="32">
        <v>0.27677962489343561</v>
      </c>
      <c r="J174" s="32">
        <v>365.11611111111119</v>
      </c>
      <c r="K174" s="32">
        <v>332.30444444444458</v>
      </c>
      <c r="L174" s="32">
        <v>46.29355555555555</v>
      </c>
      <c r="M174" s="32">
        <v>28.858888888888885</v>
      </c>
      <c r="N174" s="32">
        <v>11.745777777777777</v>
      </c>
      <c r="O174" s="32">
        <v>5.6888888888888891</v>
      </c>
      <c r="P174" s="32">
        <v>71.758000000000024</v>
      </c>
      <c r="Q174" s="32">
        <v>56.381000000000022</v>
      </c>
      <c r="R174" s="32">
        <v>15.376999999999999</v>
      </c>
      <c r="S174" s="32">
        <v>247.06455555555564</v>
      </c>
      <c r="T174" s="32">
        <v>247.06455555555564</v>
      </c>
      <c r="U174" s="32">
        <v>0</v>
      </c>
      <c r="V174" s="32">
        <v>0</v>
      </c>
      <c r="W174" s="32">
        <v>0</v>
      </c>
      <c r="X174" s="32">
        <v>0</v>
      </c>
      <c r="Y174" s="32">
        <v>0</v>
      </c>
      <c r="Z174" s="32">
        <v>0</v>
      </c>
      <c r="AA174" s="32">
        <v>0</v>
      </c>
      <c r="AB174" s="32">
        <v>0</v>
      </c>
      <c r="AC174" s="32">
        <v>0</v>
      </c>
      <c r="AD174" s="32">
        <v>0</v>
      </c>
      <c r="AE174" s="32">
        <v>0</v>
      </c>
      <c r="AF174" t="s">
        <v>95</v>
      </c>
      <c r="AG174">
        <v>4</v>
      </c>
      <c r="AH174"/>
    </row>
    <row r="175" spans="1:34" x14ac:dyDescent="0.25">
      <c r="A175" t="s">
        <v>616</v>
      </c>
      <c r="B175" t="s">
        <v>231</v>
      </c>
      <c r="C175" t="s">
        <v>443</v>
      </c>
      <c r="D175" t="s">
        <v>561</v>
      </c>
      <c r="E175" s="32">
        <v>30.322222222222223</v>
      </c>
      <c r="F175" s="32">
        <v>3.7449615243678998</v>
      </c>
      <c r="G175" s="32">
        <v>3.3995053133015753</v>
      </c>
      <c r="H175" s="32">
        <v>0.80807988274093079</v>
      </c>
      <c r="I175" s="32">
        <v>0.58263100036643467</v>
      </c>
      <c r="J175" s="32">
        <v>113.55555555555554</v>
      </c>
      <c r="K175" s="32">
        <v>103.08055555555555</v>
      </c>
      <c r="L175" s="32">
        <v>24.50277777777778</v>
      </c>
      <c r="M175" s="32">
        <v>17.666666666666668</v>
      </c>
      <c r="N175" s="32">
        <v>3.8888888888888888</v>
      </c>
      <c r="O175" s="32">
        <v>2.9472222222222224</v>
      </c>
      <c r="P175" s="32">
        <v>25.086111111111112</v>
      </c>
      <c r="Q175" s="32">
        <v>21.447222222222223</v>
      </c>
      <c r="R175" s="32">
        <v>3.6388888888888888</v>
      </c>
      <c r="S175" s="32">
        <v>63.966666666666661</v>
      </c>
      <c r="T175" s="32">
        <v>55.380555555555553</v>
      </c>
      <c r="U175" s="32">
        <v>8.5861111111111104</v>
      </c>
      <c r="V175" s="32">
        <v>0</v>
      </c>
      <c r="W175" s="32">
        <v>0</v>
      </c>
      <c r="X175" s="32">
        <v>0</v>
      </c>
      <c r="Y175" s="32">
        <v>0</v>
      </c>
      <c r="Z175" s="32">
        <v>0</v>
      </c>
      <c r="AA175" s="32">
        <v>0</v>
      </c>
      <c r="AB175" s="32">
        <v>0</v>
      </c>
      <c r="AC175" s="32">
        <v>0</v>
      </c>
      <c r="AD175" s="32">
        <v>0</v>
      </c>
      <c r="AE175" s="32">
        <v>0</v>
      </c>
      <c r="AF175" t="s">
        <v>30</v>
      </c>
      <c r="AG175">
        <v>4</v>
      </c>
      <c r="AH175"/>
    </row>
    <row r="176" spans="1:34" x14ac:dyDescent="0.25">
      <c r="A176" t="s">
        <v>616</v>
      </c>
      <c r="B176" t="s">
        <v>230</v>
      </c>
      <c r="C176" t="s">
        <v>453</v>
      </c>
      <c r="D176" t="s">
        <v>569</v>
      </c>
      <c r="E176" s="32">
        <v>61</v>
      </c>
      <c r="F176" s="32">
        <v>4.4090528233151183</v>
      </c>
      <c r="G176" s="32">
        <v>4.0561639344262295</v>
      </c>
      <c r="H176" s="32">
        <v>0.77432969034608357</v>
      </c>
      <c r="I176" s="32">
        <v>0.60124408014571917</v>
      </c>
      <c r="J176" s="32">
        <v>268.95222222222219</v>
      </c>
      <c r="K176" s="32">
        <v>247.42599999999999</v>
      </c>
      <c r="L176" s="32">
        <v>47.234111111111098</v>
      </c>
      <c r="M176" s="32">
        <v>36.675888888888871</v>
      </c>
      <c r="N176" s="32">
        <v>4.8693333333333335</v>
      </c>
      <c r="O176" s="32">
        <v>5.6888888888888891</v>
      </c>
      <c r="P176" s="32">
        <v>67.86622222222222</v>
      </c>
      <c r="Q176" s="32">
        <v>56.898222222222216</v>
      </c>
      <c r="R176" s="32">
        <v>10.968000000000002</v>
      </c>
      <c r="S176" s="32">
        <v>153.85188888888891</v>
      </c>
      <c r="T176" s="32">
        <v>146.90011111111113</v>
      </c>
      <c r="U176" s="32">
        <v>6.9517777777777772</v>
      </c>
      <c r="V176" s="32">
        <v>0</v>
      </c>
      <c r="W176" s="32">
        <v>35.487777777777772</v>
      </c>
      <c r="X176" s="32">
        <v>0</v>
      </c>
      <c r="Y176" s="32">
        <v>0</v>
      </c>
      <c r="Z176" s="32">
        <v>0</v>
      </c>
      <c r="AA176" s="32">
        <v>18.283333333333328</v>
      </c>
      <c r="AB176" s="32">
        <v>0</v>
      </c>
      <c r="AC176" s="32">
        <v>17.204444444444444</v>
      </c>
      <c r="AD176" s="32">
        <v>0</v>
      </c>
      <c r="AE176" s="32">
        <v>0</v>
      </c>
      <c r="AF176" t="s">
        <v>29</v>
      </c>
      <c r="AG176">
        <v>4</v>
      </c>
      <c r="AH176"/>
    </row>
    <row r="177" spans="1:34" x14ac:dyDescent="0.25">
      <c r="A177" t="s">
        <v>616</v>
      </c>
      <c r="B177" t="s">
        <v>277</v>
      </c>
      <c r="C177" t="s">
        <v>453</v>
      </c>
      <c r="D177" t="s">
        <v>569</v>
      </c>
      <c r="E177" s="32">
        <v>90.066666666666663</v>
      </c>
      <c r="F177" s="32">
        <v>3.8348013816925741</v>
      </c>
      <c r="G177" s="32">
        <v>3.7247285961016541</v>
      </c>
      <c r="H177" s="32">
        <v>0.78507278559092042</v>
      </c>
      <c r="I177" s="32">
        <v>0.7176535899333828</v>
      </c>
      <c r="J177" s="32">
        <v>345.38777777777784</v>
      </c>
      <c r="K177" s="32">
        <v>335.47388888888895</v>
      </c>
      <c r="L177" s="32">
        <v>70.708888888888893</v>
      </c>
      <c r="M177" s="32">
        <v>64.63666666666667</v>
      </c>
      <c r="N177" s="32">
        <v>0.65</v>
      </c>
      <c r="O177" s="32">
        <v>5.4222222222222225</v>
      </c>
      <c r="P177" s="32">
        <v>76.11388888888888</v>
      </c>
      <c r="Q177" s="32">
        <v>72.272222222222211</v>
      </c>
      <c r="R177" s="32">
        <v>3.8416666666666668</v>
      </c>
      <c r="S177" s="32">
        <v>198.56500000000005</v>
      </c>
      <c r="T177" s="32">
        <v>198.56500000000005</v>
      </c>
      <c r="U177" s="32">
        <v>0</v>
      </c>
      <c r="V177" s="32">
        <v>0</v>
      </c>
      <c r="W177" s="32">
        <v>17.888888888888889</v>
      </c>
      <c r="X177" s="32">
        <v>0</v>
      </c>
      <c r="Y177" s="32">
        <v>0.65</v>
      </c>
      <c r="Z177" s="32">
        <v>0</v>
      </c>
      <c r="AA177" s="32">
        <v>0</v>
      </c>
      <c r="AB177" s="32">
        <v>3.8416666666666668</v>
      </c>
      <c r="AC177" s="32">
        <v>13.397222222222222</v>
      </c>
      <c r="AD177" s="32">
        <v>0</v>
      </c>
      <c r="AE177" s="32">
        <v>0</v>
      </c>
      <c r="AF177" t="s">
        <v>76</v>
      </c>
      <c r="AG177">
        <v>4</v>
      </c>
      <c r="AH177"/>
    </row>
    <row r="178" spans="1:34" x14ac:dyDescent="0.25">
      <c r="A178" t="s">
        <v>616</v>
      </c>
      <c r="B178" t="s">
        <v>216</v>
      </c>
      <c r="C178" t="s">
        <v>447</v>
      </c>
      <c r="D178" t="s">
        <v>565</v>
      </c>
      <c r="E178" s="32">
        <v>79.788888888888891</v>
      </c>
      <c r="F178" s="32">
        <v>4.4715847375017415</v>
      </c>
      <c r="G178" s="32">
        <v>4.0871327113215425</v>
      </c>
      <c r="H178" s="32">
        <v>0.5427865199832892</v>
      </c>
      <c r="I178" s="32">
        <v>0.15833449380309148</v>
      </c>
      <c r="J178" s="32">
        <v>356.78277777777782</v>
      </c>
      <c r="K178" s="32">
        <v>326.10777777777776</v>
      </c>
      <c r="L178" s="32">
        <v>43.30833333333333</v>
      </c>
      <c r="M178" s="32">
        <v>12.633333333333333</v>
      </c>
      <c r="N178" s="32">
        <v>25.074999999999999</v>
      </c>
      <c r="O178" s="32">
        <v>5.6</v>
      </c>
      <c r="P178" s="32">
        <v>92.777777777777771</v>
      </c>
      <c r="Q178" s="32">
        <v>92.777777777777771</v>
      </c>
      <c r="R178" s="32">
        <v>0</v>
      </c>
      <c r="S178" s="32">
        <v>220.69666666666669</v>
      </c>
      <c r="T178" s="32">
        <v>220.69666666666669</v>
      </c>
      <c r="U178" s="32">
        <v>0</v>
      </c>
      <c r="V178" s="32">
        <v>0</v>
      </c>
      <c r="W178" s="32">
        <v>0</v>
      </c>
      <c r="X178" s="32">
        <v>0</v>
      </c>
      <c r="Y178" s="32">
        <v>0</v>
      </c>
      <c r="Z178" s="32">
        <v>0</v>
      </c>
      <c r="AA178" s="32">
        <v>0</v>
      </c>
      <c r="AB178" s="32">
        <v>0</v>
      </c>
      <c r="AC178" s="32">
        <v>0</v>
      </c>
      <c r="AD178" s="32">
        <v>0</v>
      </c>
      <c r="AE178" s="32">
        <v>0</v>
      </c>
      <c r="AF178" t="s">
        <v>15</v>
      </c>
      <c r="AG178">
        <v>4</v>
      </c>
      <c r="AH178"/>
    </row>
    <row r="179" spans="1:34" x14ac:dyDescent="0.25">
      <c r="A179" t="s">
        <v>616</v>
      </c>
      <c r="B179" t="s">
        <v>378</v>
      </c>
      <c r="C179" t="s">
        <v>424</v>
      </c>
      <c r="D179" t="s">
        <v>516</v>
      </c>
      <c r="E179" s="32">
        <v>53.977777777777774</v>
      </c>
      <c r="F179" s="32">
        <v>3.8613112391930842</v>
      </c>
      <c r="G179" s="32">
        <v>3.5187834499794159</v>
      </c>
      <c r="H179" s="32">
        <v>0.59767393989296003</v>
      </c>
      <c r="I179" s="32">
        <v>0.40232606010703992</v>
      </c>
      <c r="J179" s="32">
        <v>208.42500000000001</v>
      </c>
      <c r="K179" s="32">
        <v>189.93611111111113</v>
      </c>
      <c r="L179" s="32">
        <v>32.261111111111106</v>
      </c>
      <c r="M179" s="32">
        <v>21.716666666666665</v>
      </c>
      <c r="N179" s="32">
        <v>5.0555555555555554</v>
      </c>
      <c r="O179" s="32">
        <v>5.4888888888888889</v>
      </c>
      <c r="P179" s="32">
        <v>47.019444444444446</v>
      </c>
      <c r="Q179" s="32">
        <v>39.075000000000003</v>
      </c>
      <c r="R179" s="32">
        <v>7.9444444444444446</v>
      </c>
      <c r="S179" s="32">
        <v>129.14444444444445</v>
      </c>
      <c r="T179" s="32">
        <v>129.14444444444445</v>
      </c>
      <c r="U179" s="32">
        <v>0</v>
      </c>
      <c r="V179" s="32">
        <v>0</v>
      </c>
      <c r="W179" s="32">
        <v>0</v>
      </c>
      <c r="X179" s="32">
        <v>0</v>
      </c>
      <c r="Y179" s="32">
        <v>0</v>
      </c>
      <c r="Z179" s="32">
        <v>0</v>
      </c>
      <c r="AA179" s="32">
        <v>0</v>
      </c>
      <c r="AB179" s="32">
        <v>0</v>
      </c>
      <c r="AC179" s="32">
        <v>0</v>
      </c>
      <c r="AD179" s="32">
        <v>0</v>
      </c>
      <c r="AE179" s="32">
        <v>0</v>
      </c>
      <c r="AF179" t="s">
        <v>178</v>
      </c>
      <c r="AG179">
        <v>4</v>
      </c>
      <c r="AH179"/>
    </row>
    <row r="180" spans="1:34" x14ac:dyDescent="0.25">
      <c r="A180" t="s">
        <v>616</v>
      </c>
      <c r="B180" t="s">
        <v>251</v>
      </c>
      <c r="C180" t="s">
        <v>464</v>
      </c>
      <c r="D180" t="s">
        <v>541</v>
      </c>
      <c r="E180" s="32">
        <v>64.777777777777771</v>
      </c>
      <c r="F180" s="32">
        <v>3.5214030874785598</v>
      </c>
      <c r="G180" s="32">
        <v>3.1892847341337909</v>
      </c>
      <c r="H180" s="32">
        <v>0.59369639794168105</v>
      </c>
      <c r="I180" s="32">
        <v>0.34545454545454546</v>
      </c>
      <c r="J180" s="32">
        <v>228.10866666666669</v>
      </c>
      <c r="K180" s="32">
        <v>206.59477777777778</v>
      </c>
      <c r="L180" s="32">
        <v>38.458333333333336</v>
      </c>
      <c r="M180" s="32">
        <v>22.377777777777776</v>
      </c>
      <c r="N180" s="32">
        <v>10.391666666666667</v>
      </c>
      <c r="O180" s="32">
        <v>5.6888888888888891</v>
      </c>
      <c r="P180" s="32">
        <v>48.681444444444438</v>
      </c>
      <c r="Q180" s="32">
        <v>43.248111111111108</v>
      </c>
      <c r="R180" s="32">
        <v>5.4333333333333336</v>
      </c>
      <c r="S180" s="32">
        <v>140.9688888888889</v>
      </c>
      <c r="T180" s="32">
        <v>140.9688888888889</v>
      </c>
      <c r="U180" s="32">
        <v>0</v>
      </c>
      <c r="V180" s="32">
        <v>0</v>
      </c>
      <c r="W180" s="32">
        <v>0</v>
      </c>
      <c r="X180" s="32">
        <v>0</v>
      </c>
      <c r="Y180" s="32">
        <v>0</v>
      </c>
      <c r="Z180" s="32">
        <v>0</v>
      </c>
      <c r="AA180" s="32">
        <v>0</v>
      </c>
      <c r="AB180" s="32">
        <v>0</v>
      </c>
      <c r="AC180" s="32">
        <v>0</v>
      </c>
      <c r="AD180" s="32">
        <v>0</v>
      </c>
      <c r="AE180" s="32">
        <v>0</v>
      </c>
      <c r="AF180" t="s">
        <v>50</v>
      </c>
      <c r="AG180">
        <v>4</v>
      </c>
      <c r="AH180"/>
    </row>
    <row r="181" spans="1:34" x14ac:dyDescent="0.25">
      <c r="A181" t="s">
        <v>616</v>
      </c>
      <c r="B181" t="s">
        <v>280</v>
      </c>
      <c r="C181" t="s">
        <v>418</v>
      </c>
      <c r="D181" t="s">
        <v>534</v>
      </c>
      <c r="E181" s="32">
        <v>54.31111111111111</v>
      </c>
      <c r="F181" s="32">
        <v>4.9683899345335512</v>
      </c>
      <c r="G181" s="32">
        <v>4.4976657119476267</v>
      </c>
      <c r="H181" s="32">
        <v>0.49436783960720138</v>
      </c>
      <c r="I181" s="32">
        <v>0.30210515548281514</v>
      </c>
      <c r="J181" s="32">
        <v>269.83877777777775</v>
      </c>
      <c r="K181" s="32">
        <v>244.27322222222219</v>
      </c>
      <c r="L181" s="32">
        <v>26.849666666666671</v>
      </c>
      <c r="M181" s="32">
        <v>16.407666666666671</v>
      </c>
      <c r="N181" s="32">
        <v>5.6884444444444453</v>
      </c>
      <c r="O181" s="32">
        <v>4.7535555555555558</v>
      </c>
      <c r="P181" s="32">
        <v>69.755777777777752</v>
      </c>
      <c r="Q181" s="32">
        <v>54.632222222222197</v>
      </c>
      <c r="R181" s="32">
        <v>15.123555555555559</v>
      </c>
      <c r="S181" s="32">
        <v>173.23333333333332</v>
      </c>
      <c r="T181" s="32">
        <v>173.23333333333332</v>
      </c>
      <c r="U181" s="32">
        <v>0</v>
      </c>
      <c r="V181" s="32">
        <v>0</v>
      </c>
      <c r="W181" s="32">
        <v>0</v>
      </c>
      <c r="X181" s="32">
        <v>0</v>
      </c>
      <c r="Y181" s="32">
        <v>0</v>
      </c>
      <c r="Z181" s="32">
        <v>0</v>
      </c>
      <c r="AA181" s="32">
        <v>0</v>
      </c>
      <c r="AB181" s="32">
        <v>0</v>
      </c>
      <c r="AC181" s="32">
        <v>0</v>
      </c>
      <c r="AD181" s="32">
        <v>0</v>
      </c>
      <c r="AE181" s="32">
        <v>0</v>
      </c>
      <c r="AF181" t="s">
        <v>79</v>
      </c>
      <c r="AG181">
        <v>4</v>
      </c>
      <c r="AH181"/>
    </row>
    <row r="182" spans="1:34" x14ac:dyDescent="0.25">
      <c r="A182" t="s">
        <v>616</v>
      </c>
      <c r="B182" t="s">
        <v>366</v>
      </c>
      <c r="C182" t="s">
        <v>498</v>
      </c>
      <c r="D182" t="s">
        <v>588</v>
      </c>
      <c r="E182" s="32">
        <v>37.211111111111109</v>
      </c>
      <c r="F182" s="32">
        <v>4.6118722006569124</v>
      </c>
      <c r="G182" s="32">
        <v>4.2523230815168711</v>
      </c>
      <c r="H182" s="32">
        <v>0.45035831591519859</v>
      </c>
      <c r="I182" s="32">
        <v>0.23768289041504931</v>
      </c>
      <c r="J182" s="32">
        <v>171.61288888888888</v>
      </c>
      <c r="K182" s="32">
        <v>158.23366666666666</v>
      </c>
      <c r="L182" s="32">
        <v>16.758333333333333</v>
      </c>
      <c r="M182" s="32">
        <v>8.844444444444445</v>
      </c>
      <c r="N182" s="32">
        <v>5.1583333333333332</v>
      </c>
      <c r="O182" s="32">
        <v>2.7555555555555555</v>
      </c>
      <c r="P182" s="32">
        <v>62.216999999999999</v>
      </c>
      <c r="Q182" s="32">
        <v>56.751666666666665</v>
      </c>
      <c r="R182" s="32">
        <v>5.4653333333333336</v>
      </c>
      <c r="S182" s="32">
        <v>92.637555555555551</v>
      </c>
      <c r="T182" s="32">
        <v>92.637555555555551</v>
      </c>
      <c r="U182" s="32">
        <v>0</v>
      </c>
      <c r="V182" s="32">
        <v>0</v>
      </c>
      <c r="W182" s="32">
        <v>42.272555555555549</v>
      </c>
      <c r="X182" s="32">
        <v>0</v>
      </c>
      <c r="Y182" s="32">
        <v>0</v>
      </c>
      <c r="Z182" s="32">
        <v>0</v>
      </c>
      <c r="AA182" s="32">
        <v>21.129444444444442</v>
      </c>
      <c r="AB182" s="32">
        <v>0</v>
      </c>
      <c r="AC182" s="32">
        <v>21.143111111111107</v>
      </c>
      <c r="AD182" s="32">
        <v>0</v>
      </c>
      <c r="AE182" s="32">
        <v>0</v>
      </c>
      <c r="AF182" t="s">
        <v>166</v>
      </c>
      <c r="AG182">
        <v>4</v>
      </c>
      <c r="AH182"/>
    </row>
    <row r="183" spans="1:34" x14ac:dyDescent="0.25">
      <c r="A183" t="s">
        <v>616</v>
      </c>
      <c r="B183" t="s">
        <v>232</v>
      </c>
      <c r="C183" t="s">
        <v>446</v>
      </c>
      <c r="D183" t="s">
        <v>529</v>
      </c>
      <c r="E183" s="32">
        <v>94</v>
      </c>
      <c r="F183" s="32">
        <v>2.7160957446808514</v>
      </c>
      <c r="G183" s="32">
        <v>2.6146430260047286</v>
      </c>
      <c r="H183" s="32">
        <v>0.26041371158392429</v>
      </c>
      <c r="I183" s="32">
        <v>0.16379669030732857</v>
      </c>
      <c r="J183" s="32">
        <v>255.31300000000005</v>
      </c>
      <c r="K183" s="32">
        <v>245.77644444444451</v>
      </c>
      <c r="L183" s="32">
        <v>24.478888888888882</v>
      </c>
      <c r="M183" s="32">
        <v>15.396888888888885</v>
      </c>
      <c r="N183" s="32">
        <v>6.134555555555556</v>
      </c>
      <c r="O183" s="32">
        <v>2.9474444444444443</v>
      </c>
      <c r="P183" s="32">
        <v>92.804666666666677</v>
      </c>
      <c r="Q183" s="32">
        <v>92.350111111111119</v>
      </c>
      <c r="R183" s="32">
        <v>0.4545555555555556</v>
      </c>
      <c r="S183" s="32">
        <v>138.02944444444449</v>
      </c>
      <c r="T183" s="32">
        <v>138.02944444444449</v>
      </c>
      <c r="U183" s="32">
        <v>0</v>
      </c>
      <c r="V183" s="32">
        <v>0</v>
      </c>
      <c r="W183" s="32">
        <v>0</v>
      </c>
      <c r="X183" s="32">
        <v>0</v>
      </c>
      <c r="Y183" s="32">
        <v>0</v>
      </c>
      <c r="Z183" s="32">
        <v>0</v>
      </c>
      <c r="AA183" s="32">
        <v>0</v>
      </c>
      <c r="AB183" s="32">
        <v>0</v>
      </c>
      <c r="AC183" s="32">
        <v>0</v>
      </c>
      <c r="AD183" s="32">
        <v>0</v>
      </c>
      <c r="AE183" s="32">
        <v>0</v>
      </c>
      <c r="AF183" t="s">
        <v>31</v>
      </c>
      <c r="AG183">
        <v>4</v>
      </c>
      <c r="AH183"/>
    </row>
    <row r="184" spans="1:34" x14ac:dyDescent="0.25">
      <c r="A184" t="s">
        <v>616</v>
      </c>
      <c r="B184" t="s">
        <v>346</v>
      </c>
      <c r="C184" t="s">
        <v>428</v>
      </c>
      <c r="D184" t="s">
        <v>538</v>
      </c>
      <c r="E184" s="32">
        <v>44.677777777777777</v>
      </c>
      <c r="F184" s="32">
        <v>4.63976622730664</v>
      </c>
      <c r="G184" s="32">
        <v>4.5124347177319075</v>
      </c>
      <c r="H184" s="32">
        <v>0.78972892315344434</v>
      </c>
      <c r="I184" s="32">
        <v>0.66239741357871174</v>
      </c>
      <c r="J184" s="32">
        <v>207.29444444444445</v>
      </c>
      <c r="K184" s="32">
        <v>201.60555555555555</v>
      </c>
      <c r="L184" s="32">
        <v>35.283333333333331</v>
      </c>
      <c r="M184" s="32">
        <v>29.594444444444445</v>
      </c>
      <c r="N184" s="32">
        <v>0</v>
      </c>
      <c r="O184" s="32">
        <v>5.6888888888888891</v>
      </c>
      <c r="P184" s="32">
        <v>65.719444444444449</v>
      </c>
      <c r="Q184" s="32">
        <v>65.719444444444449</v>
      </c>
      <c r="R184" s="32">
        <v>0</v>
      </c>
      <c r="S184" s="32">
        <v>106.29166666666667</v>
      </c>
      <c r="T184" s="32">
        <v>106.29166666666667</v>
      </c>
      <c r="U184" s="32">
        <v>0</v>
      </c>
      <c r="V184" s="32">
        <v>0</v>
      </c>
      <c r="W184" s="32">
        <v>0</v>
      </c>
      <c r="X184" s="32">
        <v>0</v>
      </c>
      <c r="Y184" s="32">
        <v>0</v>
      </c>
      <c r="Z184" s="32">
        <v>0</v>
      </c>
      <c r="AA184" s="32">
        <v>0</v>
      </c>
      <c r="AB184" s="32">
        <v>0</v>
      </c>
      <c r="AC184" s="32">
        <v>0</v>
      </c>
      <c r="AD184" s="32">
        <v>0</v>
      </c>
      <c r="AE184" s="32">
        <v>0</v>
      </c>
      <c r="AF184" t="s">
        <v>146</v>
      </c>
      <c r="AG184">
        <v>4</v>
      </c>
      <c r="AH184"/>
    </row>
    <row r="185" spans="1:34" x14ac:dyDescent="0.25">
      <c r="A185" t="s">
        <v>616</v>
      </c>
      <c r="B185" t="s">
        <v>320</v>
      </c>
      <c r="C185" t="s">
        <v>486</v>
      </c>
      <c r="D185" t="s">
        <v>540</v>
      </c>
      <c r="E185" s="32">
        <v>50.466666666666669</v>
      </c>
      <c r="F185" s="32">
        <v>3.6840026420079264</v>
      </c>
      <c r="G185" s="32">
        <v>3.3727410832232505</v>
      </c>
      <c r="H185" s="32">
        <v>0.76763540290620869</v>
      </c>
      <c r="I185" s="32">
        <v>0.56081902245706738</v>
      </c>
      <c r="J185" s="32">
        <v>185.91933333333336</v>
      </c>
      <c r="K185" s="32">
        <v>170.21100000000004</v>
      </c>
      <c r="L185" s="32">
        <v>38.74</v>
      </c>
      <c r="M185" s="32">
        <v>28.302666666666671</v>
      </c>
      <c r="N185" s="32">
        <v>5.1928888888888878</v>
      </c>
      <c r="O185" s="32">
        <v>5.2444444444444445</v>
      </c>
      <c r="P185" s="32">
        <v>37.656000000000013</v>
      </c>
      <c r="Q185" s="32">
        <v>32.385000000000012</v>
      </c>
      <c r="R185" s="32">
        <v>5.2710000000000008</v>
      </c>
      <c r="S185" s="32">
        <v>109.52333333333334</v>
      </c>
      <c r="T185" s="32">
        <v>107.23177777777778</v>
      </c>
      <c r="U185" s="32">
        <v>2.2915555555555551</v>
      </c>
      <c r="V185" s="32">
        <v>0</v>
      </c>
      <c r="W185" s="32">
        <v>0</v>
      </c>
      <c r="X185" s="32">
        <v>0</v>
      </c>
      <c r="Y185" s="32">
        <v>0</v>
      </c>
      <c r="Z185" s="32">
        <v>0</v>
      </c>
      <c r="AA185" s="32">
        <v>0</v>
      </c>
      <c r="AB185" s="32">
        <v>0</v>
      </c>
      <c r="AC185" s="32">
        <v>0</v>
      </c>
      <c r="AD185" s="32">
        <v>0</v>
      </c>
      <c r="AE185" s="32">
        <v>0</v>
      </c>
      <c r="AF185" t="s">
        <v>119</v>
      </c>
      <c r="AG185">
        <v>4</v>
      </c>
      <c r="AH185"/>
    </row>
    <row r="186" spans="1:34" x14ac:dyDescent="0.25">
      <c r="A186" t="s">
        <v>616</v>
      </c>
      <c r="B186" t="s">
        <v>295</v>
      </c>
      <c r="C186" t="s">
        <v>455</v>
      </c>
      <c r="D186" t="s">
        <v>546</v>
      </c>
      <c r="E186" s="32">
        <v>77.188888888888883</v>
      </c>
      <c r="F186" s="32">
        <v>3.9774175903267599</v>
      </c>
      <c r="G186" s="32">
        <v>3.6926327911328634</v>
      </c>
      <c r="H186" s="32">
        <v>0.83992082913487831</v>
      </c>
      <c r="I186" s="32">
        <v>0.62112134734417723</v>
      </c>
      <c r="J186" s="32">
        <v>307.01244444444444</v>
      </c>
      <c r="K186" s="32">
        <v>285.03022222222222</v>
      </c>
      <c r="L186" s="32">
        <v>64.832555555555544</v>
      </c>
      <c r="M186" s="32">
        <v>47.943666666666658</v>
      </c>
      <c r="N186" s="32">
        <v>11.377777777777778</v>
      </c>
      <c r="O186" s="32">
        <v>5.5111111111111111</v>
      </c>
      <c r="P186" s="32">
        <v>79.372666666666674</v>
      </c>
      <c r="Q186" s="32">
        <v>74.279333333333341</v>
      </c>
      <c r="R186" s="32">
        <v>5.0933333333333328</v>
      </c>
      <c r="S186" s="32">
        <v>162.80722222222221</v>
      </c>
      <c r="T186" s="32">
        <v>162.80722222222221</v>
      </c>
      <c r="U186" s="32">
        <v>0</v>
      </c>
      <c r="V186" s="32">
        <v>0</v>
      </c>
      <c r="W186" s="32">
        <v>0</v>
      </c>
      <c r="X186" s="32">
        <v>0</v>
      </c>
      <c r="Y186" s="32">
        <v>0</v>
      </c>
      <c r="Z186" s="32">
        <v>0</v>
      </c>
      <c r="AA186" s="32">
        <v>0</v>
      </c>
      <c r="AB186" s="32">
        <v>0</v>
      </c>
      <c r="AC186" s="32">
        <v>0</v>
      </c>
      <c r="AD186" s="32">
        <v>0</v>
      </c>
      <c r="AE186" s="32">
        <v>0</v>
      </c>
      <c r="AF186" t="s">
        <v>94</v>
      </c>
      <c r="AG186">
        <v>4</v>
      </c>
      <c r="AH186"/>
    </row>
    <row r="187" spans="1:34" x14ac:dyDescent="0.25">
      <c r="A187" t="s">
        <v>616</v>
      </c>
      <c r="B187" t="s">
        <v>333</v>
      </c>
      <c r="C187" t="s">
        <v>418</v>
      </c>
      <c r="D187" t="s">
        <v>534</v>
      </c>
      <c r="E187" s="32">
        <v>44.344444444444441</v>
      </c>
      <c r="F187" s="32">
        <v>3.8046304184414934</v>
      </c>
      <c r="G187" s="32">
        <v>3.5784064144324734</v>
      </c>
      <c r="H187" s="32">
        <v>0.86177900275620145</v>
      </c>
      <c r="I187" s="32">
        <v>0.63555499874718113</v>
      </c>
      <c r="J187" s="32">
        <v>168.71422222222222</v>
      </c>
      <c r="K187" s="32">
        <v>158.68244444444446</v>
      </c>
      <c r="L187" s="32">
        <v>38.215111111111106</v>
      </c>
      <c r="M187" s="32">
        <v>28.18333333333333</v>
      </c>
      <c r="N187" s="32">
        <v>7.7807777777777778</v>
      </c>
      <c r="O187" s="32">
        <v>2.2510000000000003</v>
      </c>
      <c r="P187" s="32">
        <v>37.624888888888876</v>
      </c>
      <c r="Q187" s="32">
        <v>37.624888888888876</v>
      </c>
      <c r="R187" s="32">
        <v>0</v>
      </c>
      <c r="S187" s="32">
        <v>92.874222222222244</v>
      </c>
      <c r="T187" s="32">
        <v>92.874222222222244</v>
      </c>
      <c r="U187" s="32">
        <v>0</v>
      </c>
      <c r="V187" s="32">
        <v>0</v>
      </c>
      <c r="W187" s="32">
        <v>0</v>
      </c>
      <c r="X187" s="32">
        <v>0</v>
      </c>
      <c r="Y187" s="32">
        <v>0</v>
      </c>
      <c r="Z187" s="32">
        <v>0</v>
      </c>
      <c r="AA187" s="32">
        <v>0</v>
      </c>
      <c r="AB187" s="32">
        <v>0</v>
      </c>
      <c r="AC187" s="32">
        <v>0</v>
      </c>
      <c r="AD187" s="32">
        <v>0</v>
      </c>
      <c r="AE187" s="32">
        <v>0</v>
      </c>
      <c r="AF187" t="s">
        <v>133</v>
      </c>
      <c r="AG187">
        <v>4</v>
      </c>
      <c r="AH187"/>
    </row>
    <row r="188" spans="1:34" x14ac:dyDescent="0.25">
      <c r="A188" t="s">
        <v>616</v>
      </c>
      <c r="B188" t="s">
        <v>397</v>
      </c>
      <c r="C188" t="s">
        <v>450</v>
      </c>
      <c r="D188" t="s">
        <v>567</v>
      </c>
      <c r="E188" s="32">
        <v>53.355555555555554</v>
      </c>
      <c r="F188" s="32">
        <v>3.5814014993752608</v>
      </c>
      <c r="G188" s="32">
        <v>3.1363265306122456</v>
      </c>
      <c r="H188" s="32">
        <v>0.37801957517700957</v>
      </c>
      <c r="I188" s="32">
        <v>2.3011245314452314E-2</v>
      </c>
      <c r="J188" s="32">
        <v>191.08766666666668</v>
      </c>
      <c r="K188" s="32">
        <v>167.34044444444447</v>
      </c>
      <c r="L188" s="32">
        <v>20.169444444444444</v>
      </c>
      <c r="M188" s="32">
        <v>1.2277777777777779</v>
      </c>
      <c r="N188" s="32">
        <v>13.252777777777778</v>
      </c>
      <c r="O188" s="32">
        <v>5.6888888888888891</v>
      </c>
      <c r="P188" s="32">
        <v>50.146444444444469</v>
      </c>
      <c r="Q188" s="32">
        <v>45.340888888888912</v>
      </c>
      <c r="R188" s="32">
        <v>4.8055555555555554</v>
      </c>
      <c r="S188" s="32">
        <v>120.77177777777777</v>
      </c>
      <c r="T188" s="32">
        <v>120.77177777777777</v>
      </c>
      <c r="U188" s="32">
        <v>0</v>
      </c>
      <c r="V188" s="32">
        <v>0</v>
      </c>
      <c r="W188" s="32">
        <v>49.334555555555568</v>
      </c>
      <c r="X188" s="32">
        <v>0</v>
      </c>
      <c r="Y188" s="32">
        <v>0</v>
      </c>
      <c r="Z188" s="32">
        <v>0</v>
      </c>
      <c r="AA188" s="32">
        <v>4.8516666666666648</v>
      </c>
      <c r="AB188" s="32">
        <v>0</v>
      </c>
      <c r="AC188" s="32">
        <v>44.482888888888901</v>
      </c>
      <c r="AD188" s="32">
        <v>0</v>
      </c>
      <c r="AE188" s="32">
        <v>0</v>
      </c>
      <c r="AF188" t="s">
        <v>197</v>
      </c>
      <c r="AG188">
        <v>4</v>
      </c>
      <c r="AH188"/>
    </row>
    <row r="189" spans="1:34" x14ac:dyDescent="0.25">
      <c r="A189" t="s">
        <v>616</v>
      </c>
      <c r="B189" t="s">
        <v>348</v>
      </c>
      <c r="C189" t="s">
        <v>406</v>
      </c>
      <c r="D189" t="s">
        <v>522</v>
      </c>
      <c r="E189" s="32">
        <v>44</v>
      </c>
      <c r="F189" s="32">
        <v>4.037424242424243</v>
      </c>
      <c r="G189" s="32">
        <v>3.3890631313131325</v>
      </c>
      <c r="H189" s="32">
        <v>0.53965151515151522</v>
      </c>
      <c r="I189" s="32">
        <v>0.18651515151515149</v>
      </c>
      <c r="J189" s="32">
        <v>177.6466666666667</v>
      </c>
      <c r="K189" s="32">
        <v>149.11877777777784</v>
      </c>
      <c r="L189" s="32">
        <v>23.744666666666667</v>
      </c>
      <c r="M189" s="32">
        <v>8.2066666666666652</v>
      </c>
      <c r="N189" s="32">
        <v>9.8491111111111138</v>
      </c>
      <c r="O189" s="32">
        <v>5.6888888888888891</v>
      </c>
      <c r="P189" s="32">
        <v>50.279666666666678</v>
      </c>
      <c r="Q189" s="32">
        <v>37.289777777777786</v>
      </c>
      <c r="R189" s="32">
        <v>12.98988888888889</v>
      </c>
      <c r="S189" s="32">
        <v>103.62233333333337</v>
      </c>
      <c r="T189" s="32">
        <v>103.62233333333337</v>
      </c>
      <c r="U189" s="32">
        <v>0</v>
      </c>
      <c r="V189" s="32">
        <v>0</v>
      </c>
      <c r="W189" s="32">
        <v>33.876666666666672</v>
      </c>
      <c r="X189" s="32">
        <v>0</v>
      </c>
      <c r="Y189" s="32">
        <v>9.8491111111111138</v>
      </c>
      <c r="Z189" s="32">
        <v>0</v>
      </c>
      <c r="AA189" s="32">
        <v>1.052</v>
      </c>
      <c r="AB189" s="32">
        <v>12.98988888888889</v>
      </c>
      <c r="AC189" s="32">
        <v>9.9856666666666651</v>
      </c>
      <c r="AD189" s="32">
        <v>0</v>
      </c>
      <c r="AE189" s="32">
        <v>0</v>
      </c>
      <c r="AF189" t="s">
        <v>148</v>
      </c>
      <c r="AG189">
        <v>4</v>
      </c>
      <c r="AH189"/>
    </row>
    <row r="190" spans="1:34" x14ac:dyDescent="0.25">
      <c r="A190" t="s">
        <v>616</v>
      </c>
      <c r="B190" t="s">
        <v>391</v>
      </c>
      <c r="C190" t="s">
        <v>451</v>
      </c>
      <c r="D190" t="s">
        <v>553</v>
      </c>
      <c r="E190" s="32">
        <v>30.677777777777777</v>
      </c>
      <c r="F190" s="32">
        <v>4.733455269829772</v>
      </c>
      <c r="G190" s="32">
        <v>4.3850307859471203</v>
      </c>
      <c r="H190" s="32">
        <v>0.51335385729808036</v>
      </c>
      <c r="I190" s="32">
        <v>0.16492937341542921</v>
      </c>
      <c r="J190" s="32">
        <v>145.21188888888889</v>
      </c>
      <c r="K190" s="32">
        <v>134.523</v>
      </c>
      <c r="L190" s="32">
        <v>15.748555555555555</v>
      </c>
      <c r="M190" s="32">
        <v>5.0596666666666668</v>
      </c>
      <c r="N190" s="32">
        <v>5.6888888888888891</v>
      </c>
      <c r="O190" s="32">
        <v>5</v>
      </c>
      <c r="P190" s="32">
        <v>43.371666666666663</v>
      </c>
      <c r="Q190" s="32">
        <v>43.371666666666663</v>
      </c>
      <c r="R190" s="32">
        <v>0</v>
      </c>
      <c r="S190" s="32">
        <v>86.091666666666669</v>
      </c>
      <c r="T190" s="32">
        <v>84.275000000000006</v>
      </c>
      <c r="U190" s="32">
        <v>1.8166666666666667</v>
      </c>
      <c r="V190" s="32">
        <v>0</v>
      </c>
      <c r="W190" s="32">
        <v>0</v>
      </c>
      <c r="X190" s="32">
        <v>0</v>
      </c>
      <c r="Y190" s="32">
        <v>0</v>
      </c>
      <c r="Z190" s="32">
        <v>0</v>
      </c>
      <c r="AA190" s="32">
        <v>0</v>
      </c>
      <c r="AB190" s="32">
        <v>0</v>
      </c>
      <c r="AC190" s="32">
        <v>0</v>
      </c>
      <c r="AD190" s="32">
        <v>0</v>
      </c>
      <c r="AE190" s="32">
        <v>0</v>
      </c>
      <c r="AF190" t="s">
        <v>191</v>
      </c>
      <c r="AG190">
        <v>4</v>
      </c>
      <c r="AH190"/>
    </row>
    <row r="191" spans="1:34" x14ac:dyDescent="0.25">
      <c r="A191" t="s">
        <v>616</v>
      </c>
      <c r="B191" t="s">
        <v>219</v>
      </c>
      <c r="C191" t="s">
        <v>431</v>
      </c>
      <c r="D191" t="s">
        <v>523</v>
      </c>
      <c r="E191" s="32">
        <v>61.56666666666667</v>
      </c>
      <c r="F191" s="32">
        <v>3.9664735607291091</v>
      </c>
      <c r="G191" s="32">
        <v>3.7486626962642116</v>
      </c>
      <c r="H191" s="32">
        <v>0.54842988630211131</v>
      </c>
      <c r="I191" s="32">
        <v>0.45169644468507469</v>
      </c>
      <c r="J191" s="32">
        <v>244.20255555555551</v>
      </c>
      <c r="K191" s="32">
        <v>230.79266666666663</v>
      </c>
      <c r="L191" s="32">
        <v>33.764999999999986</v>
      </c>
      <c r="M191" s="32">
        <v>27.809444444444434</v>
      </c>
      <c r="N191" s="32">
        <v>0</v>
      </c>
      <c r="O191" s="32">
        <v>5.9555555555555557</v>
      </c>
      <c r="P191" s="32">
        <v>60.686444444444462</v>
      </c>
      <c r="Q191" s="32">
        <v>53.232111111111124</v>
      </c>
      <c r="R191" s="32">
        <v>7.4543333333333361</v>
      </c>
      <c r="S191" s="32">
        <v>149.75111111111107</v>
      </c>
      <c r="T191" s="32">
        <v>138.00711111111107</v>
      </c>
      <c r="U191" s="32">
        <v>11.743999999999998</v>
      </c>
      <c r="V191" s="32">
        <v>0</v>
      </c>
      <c r="W191" s="32">
        <v>56.607777777777763</v>
      </c>
      <c r="X191" s="32">
        <v>18.932222222222212</v>
      </c>
      <c r="Y191" s="32">
        <v>0</v>
      </c>
      <c r="Z191" s="32">
        <v>0</v>
      </c>
      <c r="AA191" s="32">
        <v>30.714444444444432</v>
      </c>
      <c r="AB191" s="32">
        <v>1.0088888888888889</v>
      </c>
      <c r="AC191" s="32">
        <v>5.9522222222222227</v>
      </c>
      <c r="AD191" s="32">
        <v>0</v>
      </c>
      <c r="AE191" s="32">
        <v>0</v>
      </c>
      <c r="AF191" t="s">
        <v>18</v>
      </c>
      <c r="AG191">
        <v>4</v>
      </c>
      <c r="AH191"/>
    </row>
    <row r="192" spans="1:34" x14ac:dyDescent="0.25">
      <c r="A192" t="s">
        <v>616</v>
      </c>
      <c r="B192" t="s">
        <v>398</v>
      </c>
      <c r="C192" t="s">
        <v>449</v>
      </c>
      <c r="D192" t="s">
        <v>566</v>
      </c>
      <c r="E192" s="32">
        <v>23.866666666666667</v>
      </c>
      <c r="F192" s="32">
        <v>4.1534450651769088</v>
      </c>
      <c r="G192" s="32">
        <v>3.7811219739292361</v>
      </c>
      <c r="H192" s="32">
        <v>0.65363128491620104</v>
      </c>
      <c r="I192" s="32">
        <v>0.28130819366852883</v>
      </c>
      <c r="J192" s="32">
        <v>99.128888888888895</v>
      </c>
      <c r="K192" s="32">
        <v>90.242777777777775</v>
      </c>
      <c r="L192" s="32">
        <v>15.6</v>
      </c>
      <c r="M192" s="32">
        <v>6.7138888888888886</v>
      </c>
      <c r="N192" s="32">
        <v>4.4416666666666664</v>
      </c>
      <c r="O192" s="32">
        <v>4.4444444444444446</v>
      </c>
      <c r="P192" s="32">
        <v>26.175000000000001</v>
      </c>
      <c r="Q192" s="32">
        <v>26.175000000000001</v>
      </c>
      <c r="R192" s="32">
        <v>0</v>
      </c>
      <c r="S192" s="32">
        <v>57.353888888888896</v>
      </c>
      <c r="T192" s="32">
        <v>57.353888888888896</v>
      </c>
      <c r="U192" s="32">
        <v>0</v>
      </c>
      <c r="V192" s="32">
        <v>0</v>
      </c>
      <c r="W192" s="32">
        <v>35.586111111111109</v>
      </c>
      <c r="X192" s="32">
        <v>5.4888888888888889</v>
      </c>
      <c r="Y192" s="32">
        <v>0</v>
      </c>
      <c r="Z192" s="32">
        <v>0</v>
      </c>
      <c r="AA192" s="32">
        <v>6.8666666666666663</v>
      </c>
      <c r="AB192" s="32">
        <v>0</v>
      </c>
      <c r="AC192" s="32">
        <v>23.230555555555554</v>
      </c>
      <c r="AD192" s="32">
        <v>0</v>
      </c>
      <c r="AE192" s="32">
        <v>0</v>
      </c>
      <c r="AF192" t="s">
        <v>198</v>
      </c>
      <c r="AG192">
        <v>4</v>
      </c>
      <c r="AH192"/>
    </row>
    <row r="193" spans="1:34" x14ac:dyDescent="0.25">
      <c r="A193" t="s">
        <v>616</v>
      </c>
      <c r="B193" t="s">
        <v>229</v>
      </c>
      <c r="C193" t="s">
        <v>408</v>
      </c>
      <c r="D193" t="s">
        <v>549</v>
      </c>
      <c r="E193" s="32">
        <v>67.400000000000006</v>
      </c>
      <c r="F193" s="32">
        <v>4.2332261787009564</v>
      </c>
      <c r="G193" s="32">
        <v>3.8304896142433233</v>
      </c>
      <c r="H193" s="32">
        <v>0.67635179690075831</v>
      </c>
      <c r="I193" s="32">
        <v>0.35855588526211668</v>
      </c>
      <c r="J193" s="32">
        <v>285.31944444444446</v>
      </c>
      <c r="K193" s="32">
        <v>258.17500000000001</v>
      </c>
      <c r="L193" s="32">
        <v>45.586111111111116</v>
      </c>
      <c r="M193" s="32">
        <v>24.166666666666668</v>
      </c>
      <c r="N193" s="32">
        <v>15.730555555555556</v>
      </c>
      <c r="O193" s="32">
        <v>5.6888888888888891</v>
      </c>
      <c r="P193" s="32">
        <v>65.216666666666669</v>
      </c>
      <c r="Q193" s="32">
        <v>59.491666666666667</v>
      </c>
      <c r="R193" s="32">
        <v>5.7249999999999996</v>
      </c>
      <c r="S193" s="32">
        <v>174.51666666666668</v>
      </c>
      <c r="T193" s="32">
        <v>174.51666666666668</v>
      </c>
      <c r="U193" s="32">
        <v>0</v>
      </c>
      <c r="V193" s="32">
        <v>0</v>
      </c>
      <c r="W193" s="32">
        <v>0</v>
      </c>
      <c r="X193" s="32">
        <v>0</v>
      </c>
      <c r="Y193" s="32">
        <v>0</v>
      </c>
      <c r="Z193" s="32">
        <v>0</v>
      </c>
      <c r="AA193" s="32">
        <v>0</v>
      </c>
      <c r="AB193" s="32">
        <v>0</v>
      </c>
      <c r="AC193" s="32">
        <v>0</v>
      </c>
      <c r="AD193" s="32">
        <v>0</v>
      </c>
      <c r="AE193" s="32">
        <v>0</v>
      </c>
      <c r="AF193" t="s">
        <v>28</v>
      </c>
      <c r="AG193">
        <v>4</v>
      </c>
      <c r="AH193"/>
    </row>
    <row r="194" spans="1:34" x14ac:dyDescent="0.25">
      <c r="A194" t="s">
        <v>616</v>
      </c>
      <c r="B194" t="s">
        <v>334</v>
      </c>
      <c r="C194" t="s">
        <v>444</v>
      </c>
      <c r="D194" t="s">
        <v>562</v>
      </c>
      <c r="E194" s="32">
        <v>76.13333333333334</v>
      </c>
      <c r="F194" s="32">
        <v>3.7254115586690006</v>
      </c>
      <c r="G194" s="32">
        <v>3.5168914185639224</v>
      </c>
      <c r="H194" s="32">
        <v>0.45895213076474012</v>
      </c>
      <c r="I194" s="32">
        <v>0.31731903093987157</v>
      </c>
      <c r="J194" s="32">
        <v>283.62799999999993</v>
      </c>
      <c r="K194" s="32">
        <v>267.75266666666664</v>
      </c>
      <c r="L194" s="32">
        <v>34.941555555555553</v>
      </c>
      <c r="M194" s="32">
        <v>24.158555555555559</v>
      </c>
      <c r="N194" s="32">
        <v>6.9917777777777737</v>
      </c>
      <c r="O194" s="32">
        <v>3.7912222222222218</v>
      </c>
      <c r="P194" s="32">
        <v>92.772000000000006</v>
      </c>
      <c r="Q194" s="32">
        <v>87.679666666666677</v>
      </c>
      <c r="R194" s="32">
        <v>5.0923333333333343</v>
      </c>
      <c r="S194" s="32">
        <v>155.9144444444444</v>
      </c>
      <c r="T194" s="32">
        <v>155.9144444444444</v>
      </c>
      <c r="U194" s="32">
        <v>0</v>
      </c>
      <c r="V194" s="32">
        <v>0</v>
      </c>
      <c r="W194" s="32">
        <v>0</v>
      </c>
      <c r="X194" s="32">
        <v>0</v>
      </c>
      <c r="Y194" s="32">
        <v>0</v>
      </c>
      <c r="Z194" s="32">
        <v>0</v>
      </c>
      <c r="AA194" s="32">
        <v>0</v>
      </c>
      <c r="AB194" s="32">
        <v>0</v>
      </c>
      <c r="AC194" s="32">
        <v>0</v>
      </c>
      <c r="AD194" s="32">
        <v>0</v>
      </c>
      <c r="AE194" s="32">
        <v>0</v>
      </c>
      <c r="AF194" t="s">
        <v>134</v>
      </c>
      <c r="AG194">
        <v>4</v>
      </c>
      <c r="AH194"/>
    </row>
    <row r="195" spans="1:34" x14ac:dyDescent="0.25">
      <c r="A195" t="s">
        <v>616</v>
      </c>
      <c r="B195" t="s">
        <v>302</v>
      </c>
      <c r="C195" t="s">
        <v>461</v>
      </c>
      <c r="D195" t="s">
        <v>574</v>
      </c>
      <c r="E195" s="32">
        <v>47.777777777777779</v>
      </c>
      <c r="F195" s="32">
        <v>4.0670697674418594</v>
      </c>
      <c r="G195" s="32">
        <v>3.954860465116278</v>
      </c>
      <c r="H195" s="32">
        <v>0.68216279069767416</v>
      </c>
      <c r="I195" s="32">
        <v>0.56995348837209292</v>
      </c>
      <c r="J195" s="32">
        <v>194.31555555555551</v>
      </c>
      <c r="K195" s="32">
        <v>188.95444444444439</v>
      </c>
      <c r="L195" s="32">
        <v>32.592222222222212</v>
      </c>
      <c r="M195" s="32">
        <v>27.231111111111105</v>
      </c>
      <c r="N195" s="32">
        <v>0.73888888888888893</v>
      </c>
      <c r="O195" s="32">
        <v>4.6222222222222218</v>
      </c>
      <c r="P195" s="32">
        <v>54.355555555555547</v>
      </c>
      <c r="Q195" s="32">
        <v>54.355555555555547</v>
      </c>
      <c r="R195" s="32">
        <v>0</v>
      </c>
      <c r="S195" s="32">
        <v>107.36777777777775</v>
      </c>
      <c r="T195" s="32">
        <v>107.36777777777775</v>
      </c>
      <c r="U195" s="32">
        <v>0</v>
      </c>
      <c r="V195" s="32">
        <v>0</v>
      </c>
      <c r="W195" s="32">
        <v>52.333333333333321</v>
      </c>
      <c r="X195" s="32">
        <v>0</v>
      </c>
      <c r="Y195" s="32">
        <v>0.73888888888888893</v>
      </c>
      <c r="Z195" s="32">
        <v>0</v>
      </c>
      <c r="AA195" s="32">
        <v>8.6644444444444471</v>
      </c>
      <c r="AB195" s="32">
        <v>0</v>
      </c>
      <c r="AC195" s="32">
        <v>42.929999999999986</v>
      </c>
      <c r="AD195" s="32">
        <v>0</v>
      </c>
      <c r="AE195" s="32">
        <v>0</v>
      </c>
      <c r="AF195" t="s">
        <v>101</v>
      </c>
      <c r="AG195">
        <v>4</v>
      </c>
      <c r="AH195"/>
    </row>
    <row r="196" spans="1:34" x14ac:dyDescent="0.25">
      <c r="A196" t="s">
        <v>616</v>
      </c>
      <c r="B196" t="s">
        <v>257</v>
      </c>
      <c r="C196" t="s">
        <v>436</v>
      </c>
      <c r="D196" t="s">
        <v>517</v>
      </c>
      <c r="E196" s="32">
        <v>81.588888888888889</v>
      </c>
      <c r="F196" s="32">
        <v>2.9237777475146398</v>
      </c>
      <c r="G196" s="32">
        <v>2.8050251940623725</v>
      </c>
      <c r="H196" s="32">
        <v>0.45878251395887248</v>
      </c>
      <c r="I196" s="32">
        <v>0.34002996050660506</v>
      </c>
      <c r="J196" s="32">
        <v>238.54777777777778</v>
      </c>
      <c r="K196" s="32">
        <v>228.85888888888888</v>
      </c>
      <c r="L196" s="32">
        <v>37.431555555555562</v>
      </c>
      <c r="M196" s="32">
        <v>27.742666666666679</v>
      </c>
      <c r="N196" s="32">
        <v>4.6222222222222218</v>
      </c>
      <c r="O196" s="32">
        <v>5.0666666666666664</v>
      </c>
      <c r="P196" s="32">
        <v>67.221888888888913</v>
      </c>
      <c r="Q196" s="32">
        <v>67.221888888888913</v>
      </c>
      <c r="R196" s="32">
        <v>0</v>
      </c>
      <c r="S196" s="32">
        <v>133.89433333333329</v>
      </c>
      <c r="T196" s="32">
        <v>120.5923333333333</v>
      </c>
      <c r="U196" s="32">
        <v>13.302000000000001</v>
      </c>
      <c r="V196" s="32">
        <v>0</v>
      </c>
      <c r="W196" s="32">
        <v>3.4076666666666666</v>
      </c>
      <c r="X196" s="32">
        <v>0.90611111111111109</v>
      </c>
      <c r="Y196" s="32">
        <v>0</v>
      </c>
      <c r="Z196" s="32">
        <v>0</v>
      </c>
      <c r="AA196" s="32">
        <v>2.5015555555555555</v>
      </c>
      <c r="AB196" s="32">
        <v>0</v>
      </c>
      <c r="AC196" s="32">
        <v>0</v>
      </c>
      <c r="AD196" s="32">
        <v>0</v>
      </c>
      <c r="AE196" s="32">
        <v>0</v>
      </c>
      <c r="AF196" t="s">
        <v>56</v>
      </c>
      <c r="AG196">
        <v>4</v>
      </c>
      <c r="AH196"/>
    </row>
    <row r="197" spans="1:34" x14ac:dyDescent="0.25">
      <c r="A197" t="s">
        <v>616</v>
      </c>
      <c r="B197" t="s">
        <v>202</v>
      </c>
      <c r="C197" t="s">
        <v>415</v>
      </c>
      <c r="D197" t="s">
        <v>526</v>
      </c>
      <c r="E197" s="32">
        <v>82.1</v>
      </c>
      <c r="F197" s="32">
        <v>4.6068155366084724</v>
      </c>
      <c r="G197" s="32">
        <v>4.2519907971308708</v>
      </c>
      <c r="H197" s="32">
        <v>0.34855866829070242</v>
      </c>
      <c r="I197" s="32">
        <v>0.21097577480037891</v>
      </c>
      <c r="J197" s="32">
        <v>378.21955555555553</v>
      </c>
      <c r="K197" s="32">
        <v>349.08844444444446</v>
      </c>
      <c r="L197" s="32">
        <v>28.616666666666667</v>
      </c>
      <c r="M197" s="32">
        <v>17.321111111111108</v>
      </c>
      <c r="N197" s="32">
        <v>11.295555555555557</v>
      </c>
      <c r="O197" s="32">
        <v>0</v>
      </c>
      <c r="P197" s="32">
        <v>119.01299999999996</v>
      </c>
      <c r="Q197" s="32">
        <v>101.17744444444442</v>
      </c>
      <c r="R197" s="32">
        <v>17.835555555555548</v>
      </c>
      <c r="S197" s="32">
        <v>230.58988888888894</v>
      </c>
      <c r="T197" s="32">
        <v>230.58988888888894</v>
      </c>
      <c r="U197" s="32">
        <v>0</v>
      </c>
      <c r="V197" s="32">
        <v>0</v>
      </c>
      <c r="W197" s="32">
        <v>0</v>
      </c>
      <c r="X197" s="32">
        <v>0</v>
      </c>
      <c r="Y197" s="32">
        <v>0</v>
      </c>
      <c r="Z197" s="32">
        <v>0</v>
      </c>
      <c r="AA197" s="32">
        <v>0</v>
      </c>
      <c r="AB197" s="32">
        <v>0</v>
      </c>
      <c r="AC197" s="32">
        <v>0</v>
      </c>
      <c r="AD197" s="32">
        <v>0</v>
      </c>
      <c r="AE197" s="32">
        <v>0</v>
      </c>
      <c r="AF197" t="s">
        <v>1</v>
      </c>
      <c r="AG197">
        <v>4</v>
      </c>
      <c r="AH197"/>
    </row>
    <row r="198" spans="1:34" x14ac:dyDescent="0.25">
      <c r="A198" t="s">
        <v>616</v>
      </c>
      <c r="B198" t="s">
        <v>358</v>
      </c>
      <c r="C198" t="s">
        <v>496</v>
      </c>
      <c r="D198" t="s">
        <v>564</v>
      </c>
      <c r="E198" s="32">
        <v>37.422222222222224</v>
      </c>
      <c r="F198" s="32">
        <v>4.745742280285036</v>
      </c>
      <c r="G198" s="32">
        <v>4.5937232779097386</v>
      </c>
      <c r="H198" s="32">
        <v>0.67656769596199529</v>
      </c>
      <c r="I198" s="32">
        <v>0.52454869358669831</v>
      </c>
      <c r="J198" s="32">
        <v>177.59622222222225</v>
      </c>
      <c r="K198" s="32">
        <v>171.90733333333333</v>
      </c>
      <c r="L198" s="32">
        <v>25.318666666666669</v>
      </c>
      <c r="M198" s="32">
        <v>19.629777777777779</v>
      </c>
      <c r="N198" s="32">
        <v>0</v>
      </c>
      <c r="O198" s="32">
        <v>5.6888888888888891</v>
      </c>
      <c r="P198" s="32">
        <v>64.26711111111112</v>
      </c>
      <c r="Q198" s="32">
        <v>64.26711111111112</v>
      </c>
      <c r="R198" s="32">
        <v>0</v>
      </c>
      <c r="S198" s="32">
        <v>88.010444444444445</v>
      </c>
      <c r="T198" s="32">
        <v>88.010444444444445</v>
      </c>
      <c r="U198" s="32">
        <v>0</v>
      </c>
      <c r="V198" s="32">
        <v>0</v>
      </c>
      <c r="W198" s="32">
        <v>0</v>
      </c>
      <c r="X198" s="32">
        <v>0</v>
      </c>
      <c r="Y198" s="32">
        <v>0</v>
      </c>
      <c r="Z198" s="32">
        <v>0</v>
      </c>
      <c r="AA198" s="32">
        <v>0</v>
      </c>
      <c r="AB198" s="32">
        <v>0</v>
      </c>
      <c r="AC198" s="32">
        <v>0</v>
      </c>
      <c r="AD198" s="32">
        <v>0</v>
      </c>
      <c r="AE198" s="32">
        <v>0</v>
      </c>
      <c r="AF198" t="s">
        <v>158</v>
      </c>
      <c r="AG198">
        <v>4</v>
      </c>
      <c r="AH198"/>
    </row>
    <row r="199" spans="1:34" x14ac:dyDescent="0.25">
      <c r="A199" t="s">
        <v>616</v>
      </c>
      <c r="B199" t="s">
        <v>241</v>
      </c>
      <c r="C199" t="s">
        <v>412</v>
      </c>
      <c r="D199" t="s">
        <v>562</v>
      </c>
      <c r="E199" s="32">
        <v>122.67777777777778</v>
      </c>
      <c r="F199" s="32">
        <v>4.2882184584729659</v>
      </c>
      <c r="G199" s="32">
        <v>3.6836020288017406</v>
      </c>
      <c r="H199" s="32">
        <v>0.5459650393986053</v>
      </c>
      <c r="I199" s="32">
        <v>0.13514717869758172</v>
      </c>
      <c r="J199" s="32">
        <v>526.06911111111128</v>
      </c>
      <c r="K199" s="32">
        <v>451.89611111111128</v>
      </c>
      <c r="L199" s="32">
        <v>66.977777777777789</v>
      </c>
      <c r="M199" s="32">
        <v>16.579555555555554</v>
      </c>
      <c r="N199" s="32">
        <v>44.803777777777789</v>
      </c>
      <c r="O199" s="32">
        <v>5.5944444444444441</v>
      </c>
      <c r="P199" s="32">
        <v>132.74699999999999</v>
      </c>
      <c r="Q199" s="32">
        <v>108.9722222222222</v>
      </c>
      <c r="R199" s="32">
        <v>23.774777777777789</v>
      </c>
      <c r="S199" s="32">
        <v>326.34433333333351</v>
      </c>
      <c r="T199" s="32">
        <v>282.57700000000017</v>
      </c>
      <c r="U199" s="32">
        <v>43.767333333333326</v>
      </c>
      <c r="V199" s="32">
        <v>0</v>
      </c>
      <c r="W199" s="32">
        <v>155.6992222222222</v>
      </c>
      <c r="X199" s="32">
        <v>0</v>
      </c>
      <c r="Y199" s="32">
        <v>0</v>
      </c>
      <c r="Z199" s="32">
        <v>0</v>
      </c>
      <c r="AA199" s="32">
        <v>17.915999999999997</v>
      </c>
      <c r="AB199" s="32">
        <v>0</v>
      </c>
      <c r="AC199" s="32">
        <v>137.78322222222221</v>
      </c>
      <c r="AD199" s="32">
        <v>0</v>
      </c>
      <c r="AE199" s="32">
        <v>0</v>
      </c>
      <c r="AF199" t="s">
        <v>40</v>
      </c>
      <c r="AG199">
        <v>4</v>
      </c>
      <c r="AH199"/>
    </row>
    <row r="200" spans="1:34" x14ac:dyDescent="0.25">
      <c r="A200" t="s">
        <v>616</v>
      </c>
      <c r="B200" t="s">
        <v>384</v>
      </c>
      <c r="C200" t="s">
        <v>507</v>
      </c>
      <c r="D200" t="s">
        <v>590</v>
      </c>
      <c r="E200" s="32">
        <v>95.388888888888886</v>
      </c>
      <c r="F200" s="32">
        <v>4.4836866627839234</v>
      </c>
      <c r="G200" s="32">
        <v>4.1551881188118793</v>
      </c>
      <c r="H200" s="32">
        <v>0.32825393127548053</v>
      </c>
      <c r="I200" s="32">
        <v>0.20745369831100757</v>
      </c>
      <c r="J200" s="32">
        <v>427.69388888888869</v>
      </c>
      <c r="K200" s="32">
        <v>396.35877777777756</v>
      </c>
      <c r="L200" s="32">
        <v>31.311777777777781</v>
      </c>
      <c r="M200" s="32">
        <v>19.788777777777778</v>
      </c>
      <c r="N200" s="32">
        <v>5.8341111111111132</v>
      </c>
      <c r="O200" s="32">
        <v>5.6888888888888891</v>
      </c>
      <c r="P200" s="32">
        <v>142.17155555555559</v>
      </c>
      <c r="Q200" s="32">
        <v>122.35944444444446</v>
      </c>
      <c r="R200" s="32">
        <v>19.812111111111115</v>
      </c>
      <c r="S200" s="32">
        <v>254.21055555555535</v>
      </c>
      <c r="T200" s="32">
        <v>247.86488888888869</v>
      </c>
      <c r="U200" s="32">
        <v>6.3456666666666672</v>
      </c>
      <c r="V200" s="32">
        <v>0</v>
      </c>
      <c r="W200" s="32">
        <v>94.901666666666671</v>
      </c>
      <c r="X200" s="32">
        <v>1.2</v>
      </c>
      <c r="Y200" s="32">
        <v>0</v>
      </c>
      <c r="Z200" s="32">
        <v>0</v>
      </c>
      <c r="AA200" s="32">
        <v>33.020444444444443</v>
      </c>
      <c r="AB200" s="32">
        <v>0</v>
      </c>
      <c r="AC200" s="32">
        <v>60.681222222222218</v>
      </c>
      <c r="AD200" s="32">
        <v>0</v>
      </c>
      <c r="AE200" s="32">
        <v>0</v>
      </c>
      <c r="AF200" t="s">
        <v>184</v>
      </c>
      <c r="AG200">
        <v>4</v>
      </c>
      <c r="AH200"/>
    </row>
    <row r="201" spans="1:34" x14ac:dyDescent="0.25">
      <c r="A201" t="s">
        <v>616</v>
      </c>
      <c r="B201" t="s">
        <v>240</v>
      </c>
      <c r="C201" t="s">
        <v>458</v>
      </c>
      <c r="D201" t="s">
        <v>573</v>
      </c>
      <c r="E201" s="32">
        <v>116.52222222222223</v>
      </c>
      <c r="F201" s="32">
        <v>4.5259454562792021</v>
      </c>
      <c r="G201" s="32">
        <v>4.076868503861923</v>
      </c>
      <c r="H201" s="32">
        <v>0.43834557070658908</v>
      </c>
      <c r="I201" s="32">
        <v>0.10908648803280252</v>
      </c>
      <c r="J201" s="32">
        <v>527.37322222222213</v>
      </c>
      <c r="K201" s="32">
        <v>475.04577777777763</v>
      </c>
      <c r="L201" s="32">
        <v>51.076999999999998</v>
      </c>
      <c r="M201" s="32">
        <v>12.711</v>
      </c>
      <c r="N201" s="32">
        <v>27.204888888888885</v>
      </c>
      <c r="O201" s="32">
        <v>11.161111111111111</v>
      </c>
      <c r="P201" s="32">
        <v>130.5134444444445</v>
      </c>
      <c r="Q201" s="32">
        <v>116.55200000000005</v>
      </c>
      <c r="R201" s="32">
        <v>13.961444444444442</v>
      </c>
      <c r="S201" s="32">
        <v>345.7827777777776</v>
      </c>
      <c r="T201" s="32">
        <v>288.81988888888873</v>
      </c>
      <c r="U201" s="32">
        <v>56.962888888888898</v>
      </c>
      <c r="V201" s="32">
        <v>0</v>
      </c>
      <c r="W201" s="32">
        <v>143.85588888888887</v>
      </c>
      <c r="X201" s="32">
        <v>0</v>
      </c>
      <c r="Y201" s="32">
        <v>0</v>
      </c>
      <c r="Z201" s="32">
        <v>0</v>
      </c>
      <c r="AA201" s="32">
        <v>17.672777777777782</v>
      </c>
      <c r="AB201" s="32">
        <v>0</v>
      </c>
      <c r="AC201" s="32">
        <v>126.18311111111109</v>
      </c>
      <c r="AD201" s="32">
        <v>0</v>
      </c>
      <c r="AE201" s="32">
        <v>0</v>
      </c>
      <c r="AF201" t="s">
        <v>39</v>
      </c>
      <c r="AG201">
        <v>4</v>
      </c>
      <c r="AH201"/>
    </row>
    <row r="202" spans="1:34" x14ac:dyDescent="0.25">
      <c r="AH202"/>
    </row>
    <row r="203" spans="1:34" x14ac:dyDescent="0.25">
      <c r="AH203"/>
    </row>
    <row r="204" spans="1:34" x14ac:dyDescent="0.25">
      <c r="AH204"/>
    </row>
    <row r="205" spans="1:34" x14ac:dyDescent="0.25">
      <c r="AH205"/>
    </row>
    <row r="206" spans="1:34" x14ac:dyDescent="0.25">
      <c r="AH206"/>
    </row>
    <row r="207" spans="1:34" x14ac:dyDescent="0.25">
      <c r="AH207"/>
    </row>
    <row r="208" spans="1:34" x14ac:dyDescent="0.25">
      <c r="AH208"/>
    </row>
    <row r="209" spans="34:34" x14ac:dyDescent="0.25">
      <c r="AH209"/>
    </row>
    <row r="210" spans="34:34" x14ac:dyDescent="0.25">
      <c r="AH210"/>
    </row>
    <row r="211" spans="34:34" x14ac:dyDescent="0.25">
      <c r="AH211"/>
    </row>
    <row r="212" spans="34:34" x14ac:dyDescent="0.25">
      <c r="AH212"/>
    </row>
    <row r="213" spans="34:34" x14ac:dyDescent="0.25">
      <c r="AH213"/>
    </row>
    <row r="214" spans="34:34" x14ac:dyDescent="0.25">
      <c r="AH214"/>
    </row>
    <row r="215" spans="34:34" x14ac:dyDescent="0.25">
      <c r="AH215"/>
    </row>
    <row r="216" spans="34:34" x14ac:dyDescent="0.25">
      <c r="AH216"/>
    </row>
    <row r="217" spans="34:34" x14ac:dyDescent="0.25">
      <c r="AH217"/>
    </row>
    <row r="218" spans="34:34" x14ac:dyDescent="0.25">
      <c r="AH218"/>
    </row>
    <row r="219" spans="34:34" x14ac:dyDescent="0.25">
      <c r="AH219"/>
    </row>
    <row r="220" spans="34:34" x14ac:dyDescent="0.25">
      <c r="AH220"/>
    </row>
    <row r="221" spans="34:34" x14ac:dyDescent="0.25">
      <c r="AH221"/>
    </row>
    <row r="222" spans="34:34" x14ac:dyDescent="0.25">
      <c r="AH222"/>
    </row>
    <row r="223" spans="34:34" x14ac:dyDescent="0.25">
      <c r="AH223"/>
    </row>
    <row r="224" spans="34:34" x14ac:dyDescent="0.25">
      <c r="AH224"/>
    </row>
    <row r="225" spans="34:34" x14ac:dyDescent="0.25">
      <c r="AH225"/>
    </row>
    <row r="226" spans="34:34" x14ac:dyDescent="0.25">
      <c r="AH226"/>
    </row>
    <row r="227" spans="34:34" x14ac:dyDescent="0.25">
      <c r="AH227"/>
    </row>
    <row r="228" spans="34:34" x14ac:dyDescent="0.25">
      <c r="AH228"/>
    </row>
    <row r="229" spans="34:34" x14ac:dyDescent="0.25">
      <c r="AH229"/>
    </row>
    <row r="230" spans="34:34" x14ac:dyDescent="0.25">
      <c r="AH230"/>
    </row>
    <row r="231" spans="34:34" x14ac:dyDescent="0.25">
      <c r="AH231"/>
    </row>
    <row r="232" spans="34:34" x14ac:dyDescent="0.25">
      <c r="AH232"/>
    </row>
    <row r="233" spans="34:34" x14ac:dyDescent="0.25">
      <c r="AH233"/>
    </row>
    <row r="234" spans="34:34" x14ac:dyDescent="0.25">
      <c r="AH234"/>
    </row>
    <row r="235" spans="34:34" x14ac:dyDescent="0.25">
      <c r="AH235"/>
    </row>
    <row r="236" spans="34:34" x14ac:dyDescent="0.25">
      <c r="AH236"/>
    </row>
    <row r="237" spans="34:34" x14ac:dyDescent="0.25">
      <c r="AH237"/>
    </row>
    <row r="238" spans="34:34" x14ac:dyDescent="0.25">
      <c r="AH238"/>
    </row>
    <row r="239" spans="34:34" x14ac:dyDescent="0.25">
      <c r="AH239"/>
    </row>
    <row r="240" spans="34:34" x14ac:dyDescent="0.25">
      <c r="AH240"/>
    </row>
    <row r="241" spans="34:34" x14ac:dyDescent="0.25">
      <c r="AH241"/>
    </row>
    <row r="242" spans="34:34" x14ac:dyDescent="0.25">
      <c r="AH242"/>
    </row>
    <row r="243" spans="34:34" x14ac:dyDescent="0.25">
      <c r="AH243"/>
    </row>
    <row r="244" spans="34:34" x14ac:dyDescent="0.25">
      <c r="AH244"/>
    </row>
    <row r="245" spans="34:34" x14ac:dyDescent="0.25">
      <c r="AH245"/>
    </row>
    <row r="246" spans="34:34" x14ac:dyDescent="0.25">
      <c r="AH246"/>
    </row>
    <row r="247" spans="34:34" x14ac:dyDescent="0.25">
      <c r="AH247"/>
    </row>
    <row r="248" spans="34:34" x14ac:dyDescent="0.25">
      <c r="AH248"/>
    </row>
    <row r="249" spans="34:34" x14ac:dyDescent="0.25">
      <c r="AH249"/>
    </row>
    <row r="250" spans="34:34" x14ac:dyDescent="0.25">
      <c r="AH250"/>
    </row>
    <row r="251" spans="34:34" x14ac:dyDescent="0.25">
      <c r="AH251"/>
    </row>
    <row r="252" spans="34:34" x14ac:dyDescent="0.25">
      <c r="AH252"/>
    </row>
    <row r="253" spans="34:34" x14ac:dyDescent="0.25">
      <c r="AH253"/>
    </row>
    <row r="254" spans="34:34" x14ac:dyDescent="0.25">
      <c r="AH254"/>
    </row>
    <row r="255" spans="34:34" x14ac:dyDescent="0.25">
      <c r="AH255"/>
    </row>
    <row r="256" spans="34:34" x14ac:dyDescent="0.25">
      <c r="AH256"/>
    </row>
    <row r="257" spans="34:34" x14ac:dyDescent="0.25">
      <c r="AH257"/>
    </row>
    <row r="258" spans="34:34" x14ac:dyDescent="0.25">
      <c r="AH258"/>
    </row>
    <row r="259" spans="34:34" x14ac:dyDescent="0.25">
      <c r="AH259"/>
    </row>
    <row r="260" spans="34:34" x14ac:dyDescent="0.25">
      <c r="AH260"/>
    </row>
    <row r="261" spans="34:34" x14ac:dyDescent="0.25">
      <c r="AH261"/>
    </row>
    <row r="262" spans="34:34" x14ac:dyDescent="0.25">
      <c r="AH262"/>
    </row>
    <row r="263" spans="34:34" x14ac:dyDescent="0.25">
      <c r="AH263"/>
    </row>
    <row r="264" spans="34:34" x14ac:dyDescent="0.25">
      <c r="AH264"/>
    </row>
    <row r="265" spans="34:34" x14ac:dyDescent="0.25">
      <c r="AH265"/>
    </row>
    <row r="266" spans="34:34" x14ac:dyDescent="0.25">
      <c r="AH266"/>
    </row>
    <row r="267" spans="34:34" x14ac:dyDescent="0.25">
      <c r="AH267"/>
    </row>
    <row r="268" spans="34:34" x14ac:dyDescent="0.25">
      <c r="AH268"/>
    </row>
    <row r="269" spans="34:34" x14ac:dyDescent="0.25">
      <c r="AH269"/>
    </row>
    <row r="270" spans="34:34" x14ac:dyDescent="0.25">
      <c r="AH270"/>
    </row>
    <row r="271" spans="34:34" x14ac:dyDescent="0.25">
      <c r="AH271"/>
    </row>
    <row r="272" spans="34:34" x14ac:dyDescent="0.25">
      <c r="AH272"/>
    </row>
    <row r="273" spans="34:34" x14ac:dyDescent="0.25">
      <c r="AH273"/>
    </row>
    <row r="274" spans="34:34" x14ac:dyDescent="0.25">
      <c r="AH274"/>
    </row>
    <row r="275" spans="34:34" x14ac:dyDescent="0.25">
      <c r="AH275"/>
    </row>
    <row r="276" spans="34:34" x14ac:dyDescent="0.25">
      <c r="AH276"/>
    </row>
    <row r="277" spans="34:34" x14ac:dyDescent="0.25">
      <c r="AH277"/>
    </row>
    <row r="278" spans="34:34" x14ac:dyDescent="0.25">
      <c r="AH278"/>
    </row>
    <row r="279" spans="34:34" x14ac:dyDescent="0.25">
      <c r="AH279"/>
    </row>
    <row r="280" spans="34:34" x14ac:dyDescent="0.25">
      <c r="AH280"/>
    </row>
    <row r="281" spans="34:34" x14ac:dyDescent="0.25">
      <c r="AH281"/>
    </row>
    <row r="282" spans="34:34" x14ac:dyDescent="0.25">
      <c r="AH282"/>
    </row>
    <row r="283" spans="34:34" x14ac:dyDescent="0.25">
      <c r="AH283"/>
    </row>
    <row r="284" spans="34:34" x14ac:dyDescent="0.25">
      <c r="AH284"/>
    </row>
    <row r="285" spans="34:34" x14ac:dyDescent="0.25">
      <c r="AH285"/>
    </row>
    <row r="286" spans="34:34" x14ac:dyDescent="0.25">
      <c r="AH286"/>
    </row>
    <row r="287" spans="34:34" x14ac:dyDescent="0.25">
      <c r="AH287"/>
    </row>
    <row r="288" spans="34:34" x14ac:dyDescent="0.25">
      <c r="AH288"/>
    </row>
    <row r="289" spans="34:34" x14ac:dyDescent="0.25">
      <c r="AH289"/>
    </row>
    <row r="290" spans="34:34" x14ac:dyDescent="0.25">
      <c r="AH290"/>
    </row>
    <row r="291" spans="34:34" x14ac:dyDescent="0.25">
      <c r="AH291"/>
    </row>
    <row r="292" spans="34:34" x14ac:dyDescent="0.25">
      <c r="AH292"/>
    </row>
    <row r="293" spans="34:34" x14ac:dyDescent="0.25">
      <c r="AH293"/>
    </row>
    <row r="294" spans="34:34" x14ac:dyDescent="0.25">
      <c r="AH294"/>
    </row>
    <row r="295" spans="34:34" x14ac:dyDescent="0.25">
      <c r="AH295"/>
    </row>
    <row r="296" spans="34:34" x14ac:dyDescent="0.25">
      <c r="AH296"/>
    </row>
    <row r="297" spans="34:34" x14ac:dyDescent="0.25">
      <c r="AH297"/>
    </row>
    <row r="298" spans="34:34" x14ac:dyDescent="0.25">
      <c r="AH298"/>
    </row>
    <row r="299" spans="34:34" x14ac:dyDescent="0.25">
      <c r="AH299"/>
    </row>
    <row r="300" spans="34:34" x14ac:dyDescent="0.25">
      <c r="AH300"/>
    </row>
    <row r="301" spans="34:34" x14ac:dyDescent="0.25">
      <c r="AH301"/>
    </row>
    <row r="302" spans="34:34" x14ac:dyDescent="0.25">
      <c r="AH302"/>
    </row>
    <row r="303" spans="34:34" x14ac:dyDescent="0.25">
      <c r="AH303"/>
    </row>
    <row r="304" spans="34:34" x14ac:dyDescent="0.25">
      <c r="AH304"/>
    </row>
    <row r="305" spans="34:34" x14ac:dyDescent="0.25">
      <c r="AH305"/>
    </row>
    <row r="306" spans="34:34" x14ac:dyDescent="0.25">
      <c r="AH306"/>
    </row>
    <row r="307" spans="34:34" x14ac:dyDescent="0.25">
      <c r="AH307"/>
    </row>
    <row r="308" spans="34:34" x14ac:dyDescent="0.25">
      <c r="AH308"/>
    </row>
    <row r="309" spans="34:34" x14ac:dyDescent="0.25">
      <c r="AH309"/>
    </row>
    <row r="310" spans="34:34" x14ac:dyDescent="0.25">
      <c r="AH310"/>
    </row>
    <row r="311" spans="34:34" x14ac:dyDescent="0.25">
      <c r="AH311"/>
    </row>
    <row r="312" spans="34:34" x14ac:dyDescent="0.25">
      <c r="AH312"/>
    </row>
    <row r="313" spans="34:34" x14ac:dyDescent="0.25">
      <c r="AH313"/>
    </row>
    <row r="314" spans="34:34" x14ac:dyDescent="0.25">
      <c r="AH314"/>
    </row>
    <row r="315" spans="34:34" x14ac:dyDescent="0.25">
      <c r="AH315"/>
    </row>
    <row r="316" spans="34:34" x14ac:dyDescent="0.25">
      <c r="AH316"/>
    </row>
    <row r="317" spans="34:34" x14ac:dyDescent="0.25">
      <c r="AH317"/>
    </row>
    <row r="318" spans="34:34" x14ac:dyDescent="0.25">
      <c r="AH318"/>
    </row>
    <row r="319" spans="34:34" x14ac:dyDescent="0.25">
      <c r="AH319"/>
    </row>
    <row r="320" spans="34:34" x14ac:dyDescent="0.25">
      <c r="AH320"/>
    </row>
    <row r="321" spans="34:34" x14ac:dyDescent="0.25">
      <c r="AH321"/>
    </row>
    <row r="322" spans="34:34" x14ac:dyDescent="0.25">
      <c r="AH322"/>
    </row>
    <row r="323" spans="34:34" x14ac:dyDescent="0.25">
      <c r="AH323"/>
    </row>
    <row r="324" spans="34:34" x14ac:dyDescent="0.25">
      <c r="AH324"/>
    </row>
    <row r="325" spans="34:34" x14ac:dyDescent="0.25">
      <c r="AH325"/>
    </row>
    <row r="326" spans="34:34" x14ac:dyDescent="0.25">
      <c r="AH326"/>
    </row>
    <row r="327" spans="34:34" x14ac:dyDescent="0.25">
      <c r="AH327"/>
    </row>
    <row r="328" spans="34:34" x14ac:dyDescent="0.25">
      <c r="AH328"/>
    </row>
    <row r="329" spans="34:34" x14ac:dyDescent="0.25">
      <c r="AH329"/>
    </row>
    <row r="330" spans="34:34" x14ac:dyDescent="0.25">
      <c r="AH330"/>
    </row>
    <row r="331" spans="34:34" x14ac:dyDescent="0.25">
      <c r="AH331"/>
    </row>
    <row r="332" spans="34:34" x14ac:dyDescent="0.25">
      <c r="AH332"/>
    </row>
    <row r="333" spans="34:34" x14ac:dyDescent="0.25">
      <c r="AH333"/>
    </row>
    <row r="334" spans="34:34" x14ac:dyDescent="0.25">
      <c r="AH334"/>
    </row>
    <row r="335" spans="34:34" x14ac:dyDescent="0.25">
      <c r="AH335"/>
    </row>
    <row r="336" spans="34:34" x14ac:dyDescent="0.25">
      <c r="AH336"/>
    </row>
    <row r="337" spans="34:34" x14ac:dyDescent="0.25">
      <c r="AH337"/>
    </row>
    <row r="338" spans="34:34" x14ac:dyDescent="0.25">
      <c r="AH338"/>
    </row>
    <row r="339" spans="34:34" x14ac:dyDescent="0.25">
      <c r="AH339"/>
    </row>
    <row r="340" spans="34:34" x14ac:dyDescent="0.25">
      <c r="AH340"/>
    </row>
    <row r="341" spans="34:34" x14ac:dyDescent="0.25">
      <c r="AH341"/>
    </row>
    <row r="342" spans="34:34" x14ac:dyDescent="0.25">
      <c r="AH342"/>
    </row>
    <row r="343" spans="34:34" x14ac:dyDescent="0.25">
      <c r="AH343"/>
    </row>
    <row r="344" spans="34:34" x14ac:dyDescent="0.25">
      <c r="AH344"/>
    </row>
    <row r="345" spans="34:34" x14ac:dyDescent="0.25">
      <c r="AH345"/>
    </row>
    <row r="346" spans="34:34" x14ac:dyDescent="0.25">
      <c r="AH346"/>
    </row>
    <row r="347" spans="34:34" x14ac:dyDescent="0.25">
      <c r="AH347"/>
    </row>
    <row r="348" spans="34:34" x14ac:dyDescent="0.25">
      <c r="AH348"/>
    </row>
    <row r="349" spans="34:34" x14ac:dyDescent="0.25">
      <c r="AH349"/>
    </row>
    <row r="350" spans="34:34" x14ac:dyDescent="0.25">
      <c r="AH350"/>
    </row>
    <row r="351" spans="34:34" x14ac:dyDescent="0.25">
      <c r="AH351"/>
    </row>
    <row r="352" spans="34:34" x14ac:dyDescent="0.25">
      <c r="AH352"/>
    </row>
    <row r="353" spans="34:34" x14ac:dyDescent="0.25">
      <c r="AH353"/>
    </row>
    <row r="354" spans="34:34" x14ac:dyDescent="0.25">
      <c r="AH354"/>
    </row>
    <row r="355" spans="34:34" x14ac:dyDescent="0.25">
      <c r="AH355"/>
    </row>
    <row r="356" spans="34:34" x14ac:dyDescent="0.25">
      <c r="AH356"/>
    </row>
    <row r="357" spans="34:34" x14ac:dyDescent="0.25">
      <c r="AH357"/>
    </row>
    <row r="358" spans="34:34" x14ac:dyDescent="0.25">
      <c r="AH358"/>
    </row>
    <row r="359" spans="34:34" x14ac:dyDescent="0.25">
      <c r="AH359"/>
    </row>
    <row r="360" spans="34:34" x14ac:dyDescent="0.25">
      <c r="AH360"/>
    </row>
    <row r="361" spans="34:34" x14ac:dyDescent="0.25">
      <c r="AH361"/>
    </row>
    <row r="362" spans="34:34" x14ac:dyDescent="0.25">
      <c r="AH362"/>
    </row>
    <row r="363" spans="34:34" x14ac:dyDescent="0.25">
      <c r="AH363"/>
    </row>
    <row r="364" spans="34:34" x14ac:dyDescent="0.25">
      <c r="AH364"/>
    </row>
    <row r="365" spans="34:34" x14ac:dyDescent="0.25">
      <c r="AH365"/>
    </row>
    <row r="366" spans="34:34" x14ac:dyDescent="0.25">
      <c r="AH366"/>
    </row>
    <row r="367" spans="34:34" x14ac:dyDescent="0.25">
      <c r="AH367"/>
    </row>
    <row r="368" spans="34:34" x14ac:dyDescent="0.25">
      <c r="AH368"/>
    </row>
    <row r="369" spans="34:34" x14ac:dyDescent="0.25">
      <c r="AH369"/>
    </row>
    <row r="370" spans="34:34" x14ac:dyDescent="0.25">
      <c r="AH370"/>
    </row>
    <row r="371" spans="34:34" x14ac:dyDescent="0.25">
      <c r="AH371"/>
    </row>
    <row r="372" spans="34:34" x14ac:dyDescent="0.25">
      <c r="AH372"/>
    </row>
    <row r="373" spans="34:34" x14ac:dyDescent="0.25">
      <c r="AH373"/>
    </row>
    <row r="374" spans="34:34" x14ac:dyDescent="0.25">
      <c r="AH374"/>
    </row>
    <row r="375" spans="34:34" x14ac:dyDescent="0.25">
      <c r="AH375"/>
    </row>
    <row r="376" spans="34:34" x14ac:dyDescent="0.25">
      <c r="AH376"/>
    </row>
    <row r="377" spans="34:34" x14ac:dyDescent="0.25">
      <c r="AH377"/>
    </row>
    <row r="378" spans="34:34" x14ac:dyDescent="0.25">
      <c r="AH378"/>
    </row>
    <row r="379" spans="34:34" x14ac:dyDescent="0.25">
      <c r="AH379"/>
    </row>
    <row r="380" spans="34:34" x14ac:dyDescent="0.25">
      <c r="AH380"/>
    </row>
    <row r="381" spans="34:34" x14ac:dyDescent="0.25">
      <c r="AH381"/>
    </row>
    <row r="382" spans="34:34" x14ac:dyDescent="0.25">
      <c r="AH382"/>
    </row>
    <row r="383" spans="34:34" x14ac:dyDescent="0.25">
      <c r="AH383"/>
    </row>
    <row r="384" spans="34:34" x14ac:dyDescent="0.25">
      <c r="AH384"/>
    </row>
    <row r="385" spans="34:34" x14ac:dyDescent="0.25">
      <c r="AH385"/>
    </row>
    <row r="386" spans="34:34" x14ac:dyDescent="0.25">
      <c r="AH386"/>
    </row>
    <row r="387" spans="34:34" x14ac:dyDescent="0.25">
      <c r="AH387"/>
    </row>
    <row r="388" spans="34:34" x14ac:dyDescent="0.25">
      <c r="AH388"/>
    </row>
    <row r="389" spans="34:34" x14ac:dyDescent="0.25">
      <c r="AH389"/>
    </row>
    <row r="390" spans="34:34" x14ac:dyDescent="0.25">
      <c r="AH390"/>
    </row>
    <row r="391" spans="34:34" x14ac:dyDescent="0.25">
      <c r="AH391"/>
    </row>
    <row r="392" spans="34:34" x14ac:dyDescent="0.25">
      <c r="AH392"/>
    </row>
    <row r="393" spans="34:34" x14ac:dyDescent="0.25">
      <c r="AH393"/>
    </row>
    <row r="394" spans="34:34" x14ac:dyDescent="0.25">
      <c r="AH394"/>
    </row>
    <row r="395" spans="34:34" x14ac:dyDescent="0.25">
      <c r="AH395"/>
    </row>
    <row r="396" spans="34:34" x14ac:dyDescent="0.25">
      <c r="AH396"/>
    </row>
    <row r="397" spans="34:34" x14ac:dyDescent="0.25">
      <c r="AH397"/>
    </row>
    <row r="398" spans="34:34" x14ac:dyDescent="0.25">
      <c r="AH398"/>
    </row>
    <row r="399" spans="34:34" x14ac:dyDescent="0.25">
      <c r="AH399"/>
    </row>
    <row r="400" spans="34:34" x14ac:dyDescent="0.25">
      <c r="AH400"/>
    </row>
    <row r="401" spans="34:34" x14ac:dyDescent="0.25">
      <c r="AH401"/>
    </row>
    <row r="402" spans="34:34" x14ac:dyDescent="0.25">
      <c r="AH402"/>
    </row>
    <row r="403" spans="34:34" x14ac:dyDescent="0.25">
      <c r="AH403"/>
    </row>
    <row r="404" spans="34:34" x14ac:dyDescent="0.25">
      <c r="AH404"/>
    </row>
    <row r="405" spans="34:34" x14ac:dyDescent="0.25">
      <c r="AH405"/>
    </row>
    <row r="406" spans="34:34" x14ac:dyDescent="0.25">
      <c r="AH406"/>
    </row>
    <row r="407" spans="34:34" x14ac:dyDescent="0.25">
      <c r="AH407"/>
    </row>
    <row r="408" spans="34:34" x14ac:dyDescent="0.25">
      <c r="AH408"/>
    </row>
    <row r="409" spans="34:34" x14ac:dyDescent="0.25">
      <c r="AH409"/>
    </row>
    <row r="410" spans="34:34" x14ac:dyDescent="0.25">
      <c r="AH410"/>
    </row>
    <row r="411" spans="34:34" x14ac:dyDescent="0.25">
      <c r="AH411"/>
    </row>
    <row r="412" spans="34:34" x14ac:dyDescent="0.25">
      <c r="AH412"/>
    </row>
    <row r="413" spans="34:34" x14ac:dyDescent="0.25">
      <c r="AH413"/>
    </row>
    <row r="414" spans="34:34" x14ac:dyDescent="0.25">
      <c r="AH414"/>
    </row>
    <row r="415" spans="34:34" x14ac:dyDescent="0.25">
      <c r="AH415"/>
    </row>
    <row r="416" spans="34:34" x14ac:dyDescent="0.25">
      <c r="AH416"/>
    </row>
    <row r="417" spans="34:34" x14ac:dyDescent="0.25">
      <c r="AH417"/>
    </row>
    <row r="418" spans="34:34" x14ac:dyDescent="0.25">
      <c r="AH418"/>
    </row>
    <row r="419" spans="34:34" x14ac:dyDescent="0.25">
      <c r="AH419"/>
    </row>
    <row r="420" spans="34:34" x14ac:dyDescent="0.25">
      <c r="AH420"/>
    </row>
    <row r="421" spans="34:34" x14ac:dyDescent="0.25">
      <c r="AH421"/>
    </row>
    <row r="422" spans="34:34" x14ac:dyDescent="0.25">
      <c r="AH422"/>
    </row>
    <row r="423" spans="34:34" x14ac:dyDescent="0.25">
      <c r="AH423"/>
    </row>
    <row r="424" spans="34:34" x14ac:dyDescent="0.25">
      <c r="AH424"/>
    </row>
    <row r="425" spans="34:34" x14ac:dyDescent="0.25">
      <c r="AH425"/>
    </row>
    <row r="426" spans="34:34" x14ac:dyDescent="0.25">
      <c r="AH426"/>
    </row>
    <row r="427" spans="34:34" x14ac:dyDescent="0.25">
      <c r="AH427"/>
    </row>
    <row r="428" spans="34:34" x14ac:dyDescent="0.25">
      <c r="AH428"/>
    </row>
    <row r="429" spans="34:34" x14ac:dyDescent="0.25">
      <c r="AH429"/>
    </row>
    <row r="430" spans="34:34" x14ac:dyDescent="0.25">
      <c r="AH430"/>
    </row>
    <row r="431" spans="34:34" x14ac:dyDescent="0.25">
      <c r="AH431"/>
    </row>
    <row r="432" spans="34:34" x14ac:dyDescent="0.25">
      <c r="AH432"/>
    </row>
    <row r="433" spans="34:34" x14ac:dyDescent="0.25">
      <c r="AH433"/>
    </row>
    <row r="434" spans="34:34" x14ac:dyDescent="0.25">
      <c r="AH434"/>
    </row>
    <row r="435" spans="34:34" x14ac:dyDescent="0.25">
      <c r="AH435"/>
    </row>
    <row r="436" spans="34:34" x14ac:dyDescent="0.25">
      <c r="AH436"/>
    </row>
    <row r="437" spans="34:34" x14ac:dyDescent="0.25">
      <c r="AH437"/>
    </row>
    <row r="438" spans="34:34" x14ac:dyDescent="0.25">
      <c r="AH438"/>
    </row>
    <row r="439" spans="34:34" x14ac:dyDescent="0.25">
      <c r="AH439"/>
    </row>
    <row r="440" spans="34:34" x14ac:dyDescent="0.25">
      <c r="AH440"/>
    </row>
    <row r="441" spans="34:34" x14ac:dyDescent="0.25">
      <c r="AH441"/>
    </row>
    <row r="442" spans="34:34" x14ac:dyDescent="0.25">
      <c r="AH442"/>
    </row>
    <row r="443" spans="34:34" x14ac:dyDescent="0.25">
      <c r="AH443"/>
    </row>
    <row r="444" spans="34:34" x14ac:dyDescent="0.25">
      <c r="AH444"/>
    </row>
    <row r="445" spans="34:34" x14ac:dyDescent="0.25">
      <c r="AH445"/>
    </row>
    <row r="446" spans="34:34" x14ac:dyDescent="0.25">
      <c r="AH446"/>
    </row>
    <row r="447" spans="34:34" x14ac:dyDescent="0.25">
      <c r="AH447"/>
    </row>
    <row r="448" spans="34:34" x14ac:dyDescent="0.25">
      <c r="AH448"/>
    </row>
    <row r="449" spans="34:34" x14ac:dyDescent="0.25">
      <c r="AH449"/>
    </row>
    <row r="450" spans="34:34" x14ac:dyDescent="0.25">
      <c r="AH450"/>
    </row>
    <row r="451" spans="34:34" x14ac:dyDescent="0.25">
      <c r="AH451"/>
    </row>
    <row r="452" spans="34:34" x14ac:dyDescent="0.25">
      <c r="AH452"/>
    </row>
    <row r="453" spans="34:34" x14ac:dyDescent="0.25">
      <c r="AH453"/>
    </row>
    <row r="454" spans="34:34" x14ac:dyDescent="0.25">
      <c r="AH454"/>
    </row>
    <row r="455" spans="34:34" x14ac:dyDescent="0.25">
      <c r="AH455"/>
    </row>
    <row r="456" spans="34:34" x14ac:dyDescent="0.25">
      <c r="AH456"/>
    </row>
    <row r="457" spans="34:34" x14ac:dyDescent="0.25">
      <c r="AH457"/>
    </row>
    <row r="458" spans="34:34" x14ac:dyDescent="0.25">
      <c r="AH458"/>
    </row>
    <row r="459" spans="34:34" x14ac:dyDescent="0.25">
      <c r="AH459"/>
    </row>
    <row r="460" spans="34:34" x14ac:dyDescent="0.25">
      <c r="AH460"/>
    </row>
    <row r="461" spans="34:34" x14ac:dyDescent="0.25">
      <c r="AH461"/>
    </row>
    <row r="462" spans="34:34" x14ac:dyDescent="0.25">
      <c r="AH462"/>
    </row>
    <row r="463" spans="34:34" x14ac:dyDescent="0.25">
      <c r="AH463"/>
    </row>
    <row r="464" spans="34:34" x14ac:dyDescent="0.25">
      <c r="AH464"/>
    </row>
    <row r="465" spans="34:34" x14ac:dyDescent="0.25">
      <c r="AH465"/>
    </row>
    <row r="466" spans="34:34" x14ac:dyDescent="0.25">
      <c r="AH466"/>
    </row>
    <row r="467" spans="34:34" x14ac:dyDescent="0.25">
      <c r="AH467"/>
    </row>
    <row r="468" spans="34:34" x14ac:dyDescent="0.25">
      <c r="AH468"/>
    </row>
    <row r="469" spans="34:34" x14ac:dyDescent="0.25">
      <c r="AH469"/>
    </row>
    <row r="470" spans="34:34" x14ac:dyDescent="0.25">
      <c r="AH470"/>
    </row>
    <row r="471" spans="34:34" x14ac:dyDescent="0.25">
      <c r="AH471"/>
    </row>
    <row r="472" spans="34:34" x14ac:dyDescent="0.25">
      <c r="AH472"/>
    </row>
    <row r="473" spans="34:34" x14ac:dyDescent="0.25">
      <c r="AH473"/>
    </row>
    <row r="474" spans="34:34" x14ac:dyDescent="0.25">
      <c r="AH474"/>
    </row>
    <row r="475" spans="34:34" x14ac:dyDescent="0.25">
      <c r="AH475"/>
    </row>
    <row r="476" spans="34:34" x14ac:dyDescent="0.25">
      <c r="AH476"/>
    </row>
    <row r="477" spans="34:34" x14ac:dyDescent="0.25">
      <c r="AH477"/>
    </row>
    <row r="478" spans="34:34" x14ac:dyDescent="0.25">
      <c r="AH478"/>
    </row>
    <row r="479" spans="34:34" x14ac:dyDescent="0.25">
      <c r="AH479"/>
    </row>
    <row r="480" spans="34:34" x14ac:dyDescent="0.25">
      <c r="AH480"/>
    </row>
    <row r="481" spans="34:34" x14ac:dyDescent="0.25">
      <c r="AH481"/>
    </row>
    <row r="482" spans="34:34" x14ac:dyDescent="0.25">
      <c r="AH482"/>
    </row>
    <row r="483" spans="34:34" x14ac:dyDescent="0.25">
      <c r="AH483"/>
    </row>
    <row r="484" spans="34:34" x14ac:dyDescent="0.25">
      <c r="AH484"/>
    </row>
    <row r="485" spans="34:34" x14ac:dyDescent="0.25">
      <c r="AH485"/>
    </row>
    <row r="486" spans="34:34" x14ac:dyDescent="0.25">
      <c r="AH486"/>
    </row>
    <row r="487" spans="34:34" x14ac:dyDescent="0.25">
      <c r="AH487"/>
    </row>
    <row r="488" spans="34:34" x14ac:dyDescent="0.25">
      <c r="AH488"/>
    </row>
    <row r="489" spans="34:34" x14ac:dyDescent="0.25">
      <c r="AH489"/>
    </row>
    <row r="490" spans="34:34" x14ac:dyDescent="0.25">
      <c r="AH490"/>
    </row>
    <row r="491" spans="34:34" x14ac:dyDescent="0.25">
      <c r="AH491"/>
    </row>
    <row r="492" spans="34:34" x14ac:dyDescent="0.25">
      <c r="AH492"/>
    </row>
    <row r="493" spans="34:34" x14ac:dyDescent="0.25">
      <c r="AH493"/>
    </row>
    <row r="494" spans="34:34" x14ac:dyDescent="0.25">
      <c r="AH494"/>
    </row>
    <row r="495" spans="34:34" x14ac:dyDescent="0.25">
      <c r="AH495"/>
    </row>
    <row r="496" spans="34:34" x14ac:dyDescent="0.25">
      <c r="AH496"/>
    </row>
    <row r="497" spans="34:34" x14ac:dyDescent="0.25">
      <c r="AH497"/>
    </row>
    <row r="498" spans="34:34" x14ac:dyDescent="0.25">
      <c r="AH498"/>
    </row>
    <row r="499" spans="34:34" x14ac:dyDescent="0.25">
      <c r="AH499"/>
    </row>
    <row r="500" spans="34:34" x14ac:dyDescent="0.25">
      <c r="AH500"/>
    </row>
    <row r="501" spans="34:34" x14ac:dyDescent="0.25">
      <c r="AH501"/>
    </row>
    <row r="502" spans="34:34" x14ac:dyDescent="0.25">
      <c r="AH502"/>
    </row>
    <row r="503" spans="34:34" x14ac:dyDescent="0.25">
      <c r="AH503"/>
    </row>
    <row r="504" spans="34:34" x14ac:dyDescent="0.25">
      <c r="AH504"/>
    </row>
    <row r="505" spans="34:34" x14ac:dyDescent="0.25">
      <c r="AH505"/>
    </row>
    <row r="506" spans="34:34" x14ac:dyDescent="0.25">
      <c r="AH506"/>
    </row>
    <row r="507" spans="34:34" x14ac:dyDescent="0.25">
      <c r="AH507"/>
    </row>
    <row r="508" spans="34:34" x14ac:dyDescent="0.25">
      <c r="AH508"/>
    </row>
    <row r="509" spans="34:34" x14ac:dyDescent="0.25">
      <c r="AH509"/>
    </row>
    <row r="510" spans="34:34" x14ac:dyDescent="0.25">
      <c r="AH510"/>
    </row>
    <row r="511" spans="34:34" x14ac:dyDescent="0.25">
      <c r="AH511"/>
    </row>
    <row r="512" spans="34:34" x14ac:dyDescent="0.25">
      <c r="AH512"/>
    </row>
    <row r="513" spans="34:34" x14ac:dyDescent="0.25">
      <c r="AH513"/>
    </row>
    <row r="514" spans="34:34" x14ac:dyDescent="0.25">
      <c r="AH514"/>
    </row>
    <row r="515" spans="34:34" x14ac:dyDescent="0.25">
      <c r="AH515"/>
    </row>
    <row r="516" spans="34:34" x14ac:dyDescent="0.25">
      <c r="AH516"/>
    </row>
    <row r="517" spans="34:34" x14ac:dyDescent="0.25">
      <c r="AH517"/>
    </row>
    <row r="518" spans="34:34" x14ac:dyDescent="0.25">
      <c r="AH518"/>
    </row>
    <row r="519" spans="34:34" x14ac:dyDescent="0.25">
      <c r="AH519"/>
    </row>
    <row r="520" spans="34:34" x14ac:dyDescent="0.25">
      <c r="AH520"/>
    </row>
    <row r="521" spans="34:34" x14ac:dyDescent="0.25">
      <c r="AH521"/>
    </row>
    <row r="522" spans="34:34" x14ac:dyDescent="0.25">
      <c r="AH522"/>
    </row>
    <row r="523" spans="34:34" x14ac:dyDescent="0.25">
      <c r="AH523"/>
    </row>
    <row r="524" spans="34:34" x14ac:dyDescent="0.25">
      <c r="AH524"/>
    </row>
    <row r="525" spans="34:34" x14ac:dyDescent="0.25">
      <c r="AH525"/>
    </row>
    <row r="526" spans="34:34" x14ac:dyDescent="0.25">
      <c r="AH526"/>
    </row>
    <row r="527" spans="34:34" x14ac:dyDescent="0.25">
      <c r="AH527"/>
    </row>
    <row r="528" spans="34:34" x14ac:dyDescent="0.25">
      <c r="AH528"/>
    </row>
    <row r="529" spans="34:34" x14ac:dyDescent="0.25">
      <c r="AH529"/>
    </row>
    <row r="530" spans="34:34" x14ac:dyDescent="0.25">
      <c r="AH530"/>
    </row>
    <row r="531" spans="34:34" x14ac:dyDescent="0.25">
      <c r="AH531"/>
    </row>
    <row r="532" spans="34:34" x14ac:dyDescent="0.25">
      <c r="AH532"/>
    </row>
    <row r="533" spans="34:34" x14ac:dyDescent="0.25">
      <c r="AH533"/>
    </row>
    <row r="534" spans="34:34" x14ac:dyDescent="0.25">
      <c r="AH534"/>
    </row>
    <row r="535" spans="34:34" x14ac:dyDescent="0.25">
      <c r="AH535"/>
    </row>
    <row r="536" spans="34:34" x14ac:dyDescent="0.25">
      <c r="AH536"/>
    </row>
    <row r="537" spans="34:34" x14ac:dyDescent="0.25">
      <c r="AH537"/>
    </row>
    <row r="538" spans="34:34" x14ac:dyDescent="0.25">
      <c r="AH538"/>
    </row>
    <row r="539" spans="34:34" x14ac:dyDescent="0.25">
      <c r="AH539"/>
    </row>
    <row r="540" spans="34:34" x14ac:dyDescent="0.25">
      <c r="AH540"/>
    </row>
    <row r="541" spans="34:34" x14ac:dyDescent="0.25">
      <c r="AH541"/>
    </row>
    <row r="542" spans="34:34" x14ac:dyDescent="0.25">
      <c r="AH542"/>
    </row>
    <row r="543" spans="34:34" x14ac:dyDescent="0.25">
      <c r="AH543"/>
    </row>
    <row r="544" spans="34:34" x14ac:dyDescent="0.25">
      <c r="AH544"/>
    </row>
    <row r="545" spans="34:34" x14ac:dyDescent="0.25">
      <c r="AH545"/>
    </row>
    <row r="546" spans="34:34" x14ac:dyDescent="0.25">
      <c r="AH546"/>
    </row>
    <row r="547" spans="34:34" x14ac:dyDescent="0.25">
      <c r="AH547"/>
    </row>
    <row r="548" spans="34:34" x14ac:dyDescent="0.25">
      <c r="AH548"/>
    </row>
    <row r="549" spans="34:34" x14ac:dyDescent="0.25">
      <c r="AH549"/>
    </row>
    <row r="550" spans="34:34" x14ac:dyDescent="0.25">
      <c r="AH550"/>
    </row>
    <row r="551" spans="34:34" x14ac:dyDescent="0.25">
      <c r="AH551"/>
    </row>
    <row r="552" spans="34:34" x14ac:dyDescent="0.25">
      <c r="AH552"/>
    </row>
    <row r="553" spans="34:34" x14ac:dyDescent="0.25">
      <c r="AH553"/>
    </row>
    <row r="554" spans="34:34" x14ac:dyDescent="0.25">
      <c r="AH554"/>
    </row>
    <row r="555" spans="34:34" x14ac:dyDescent="0.25">
      <c r="AH555"/>
    </row>
    <row r="556" spans="34:34" x14ac:dyDescent="0.25">
      <c r="AH556"/>
    </row>
    <row r="557" spans="34:34" x14ac:dyDescent="0.25">
      <c r="AH557"/>
    </row>
    <row r="558" spans="34:34" x14ac:dyDescent="0.25">
      <c r="AH558"/>
    </row>
    <row r="559" spans="34:34" x14ac:dyDescent="0.25">
      <c r="AH559"/>
    </row>
    <row r="560" spans="34:34" x14ac:dyDescent="0.25">
      <c r="AH560"/>
    </row>
    <row r="561" spans="34:34" x14ac:dyDescent="0.25">
      <c r="AH561"/>
    </row>
    <row r="562" spans="34:34" x14ac:dyDescent="0.25">
      <c r="AH562"/>
    </row>
    <row r="563" spans="34:34" x14ac:dyDescent="0.25">
      <c r="AH563"/>
    </row>
    <row r="564" spans="34:34" x14ac:dyDescent="0.25">
      <c r="AH564"/>
    </row>
    <row r="565" spans="34:34" x14ac:dyDescent="0.25">
      <c r="AH565"/>
    </row>
    <row r="566" spans="34:34" x14ac:dyDescent="0.25">
      <c r="AH566"/>
    </row>
    <row r="567" spans="34:34" x14ac:dyDescent="0.25">
      <c r="AH567"/>
    </row>
    <row r="568" spans="34:34" x14ac:dyDescent="0.25">
      <c r="AH568"/>
    </row>
    <row r="569" spans="34:34" x14ac:dyDescent="0.25">
      <c r="AH569"/>
    </row>
    <row r="570" spans="34:34" x14ac:dyDescent="0.25">
      <c r="AH570"/>
    </row>
    <row r="571" spans="34:34" x14ac:dyDescent="0.25">
      <c r="AH571"/>
    </row>
    <row r="572" spans="34:34" x14ac:dyDescent="0.25">
      <c r="AH572"/>
    </row>
    <row r="573" spans="34:34" x14ac:dyDescent="0.25">
      <c r="AH573"/>
    </row>
    <row r="574" spans="34:34" x14ac:dyDescent="0.25">
      <c r="AH574"/>
    </row>
    <row r="575" spans="34:34" x14ac:dyDescent="0.25">
      <c r="AH575"/>
    </row>
    <row r="576" spans="34:34" x14ac:dyDescent="0.25">
      <c r="AH576"/>
    </row>
    <row r="577" spans="34:34" x14ac:dyDescent="0.25">
      <c r="AH577"/>
    </row>
    <row r="578" spans="34:34" x14ac:dyDescent="0.25">
      <c r="AH578"/>
    </row>
    <row r="579" spans="34:34" x14ac:dyDescent="0.25">
      <c r="AH579"/>
    </row>
    <row r="580" spans="34:34" x14ac:dyDescent="0.25">
      <c r="AH580"/>
    </row>
    <row r="581" spans="34:34" x14ac:dyDescent="0.25">
      <c r="AH581"/>
    </row>
    <row r="582" spans="34:34" x14ac:dyDescent="0.25">
      <c r="AH582"/>
    </row>
    <row r="583" spans="34:34" x14ac:dyDescent="0.25">
      <c r="AH583"/>
    </row>
    <row r="584" spans="34:34" x14ac:dyDescent="0.25">
      <c r="AH584"/>
    </row>
    <row r="585" spans="34:34" x14ac:dyDescent="0.25">
      <c r="AH585"/>
    </row>
    <row r="586" spans="34:34" x14ac:dyDescent="0.25">
      <c r="AH586"/>
    </row>
    <row r="587" spans="34:34" x14ac:dyDescent="0.25">
      <c r="AH587"/>
    </row>
    <row r="588" spans="34:34" x14ac:dyDescent="0.25">
      <c r="AH588"/>
    </row>
    <row r="589" spans="34:34" x14ac:dyDescent="0.25">
      <c r="AH589"/>
    </row>
    <row r="590" spans="34:34" x14ac:dyDescent="0.25">
      <c r="AH590"/>
    </row>
    <row r="591" spans="34:34" x14ac:dyDescent="0.25">
      <c r="AH591"/>
    </row>
    <row r="592" spans="34:34" x14ac:dyDescent="0.25">
      <c r="AH592"/>
    </row>
    <row r="593" spans="34:34" x14ac:dyDescent="0.25">
      <c r="AH593"/>
    </row>
    <row r="594" spans="34:34" x14ac:dyDescent="0.25">
      <c r="AH594"/>
    </row>
    <row r="595" spans="34:34" x14ac:dyDescent="0.25">
      <c r="AH595"/>
    </row>
    <row r="596" spans="34:34" x14ac:dyDescent="0.25">
      <c r="AH596"/>
    </row>
    <row r="597" spans="34:34" x14ac:dyDescent="0.25">
      <c r="AH597"/>
    </row>
    <row r="598" spans="34:34" x14ac:dyDescent="0.25">
      <c r="AH598"/>
    </row>
    <row r="599" spans="34:34" x14ac:dyDescent="0.25">
      <c r="AH599"/>
    </row>
    <row r="600" spans="34:34" x14ac:dyDescent="0.25">
      <c r="AH600"/>
    </row>
    <row r="601" spans="34:34" x14ac:dyDescent="0.25">
      <c r="AH601"/>
    </row>
    <row r="602" spans="34:34" x14ac:dyDescent="0.25">
      <c r="AH602"/>
    </row>
    <row r="603" spans="34:34" x14ac:dyDescent="0.25">
      <c r="AH603"/>
    </row>
    <row r="604" spans="34:34" x14ac:dyDescent="0.25">
      <c r="AH604"/>
    </row>
    <row r="605" spans="34:34" x14ac:dyDescent="0.25">
      <c r="AH605"/>
    </row>
    <row r="606" spans="34:34" x14ac:dyDescent="0.25">
      <c r="AH606"/>
    </row>
    <row r="607" spans="34:34" x14ac:dyDescent="0.25">
      <c r="AH607"/>
    </row>
    <row r="608" spans="34:34" x14ac:dyDescent="0.25">
      <c r="AH608"/>
    </row>
    <row r="609" spans="34:34" x14ac:dyDescent="0.25">
      <c r="AH609"/>
    </row>
    <row r="610" spans="34:34" x14ac:dyDescent="0.25">
      <c r="AH610"/>
    </row>
    <row r="611" spans="34:34" x14ac:dyDescent="0.25">
      <c r="AH611"/>
    </row>
    <row r="612" spans="34:34" x14ac:dyDescent="0.25">
      <c r="AH612"/>
    </row>
    <row r="613" spans="34:34" x14ac:dyDescent="0.25">
      <c r="AH613"/>
    </row>
    <row r="614" spans="34:34" x14ac:dyDescent="0.25">
      <c r="AH614"/>
    </row>
    <row r="615" spans="34:34" x14ac:dyDescent="0.25">
      <c r="AH615"/>
    </row>
    <row r="616" spans="34:34" x14ac:dyDescent="0.25">
      <c r="AH616"/>
    </row>
    <row r="617" spans="34:34" x14ac:dyDescent="0.25">
      <c r="AH617"/>
    </row>
    <row r="618" spans="34:34" x14ac:dyDescent="0.25">
      <c r="AH618"/>
    </row>
    <row r="619" spans="34:34" x14ac:dyDescent="0.25">
      <c r="AH619"/>
    </row>
    <row r="620" spans="34:34" x14ac:dyDescent="0.25">
      <c r="AH620"/>
    </row>
    <row r="621" spans="34:34" x14ac:dyDescent="0.25">
      <c r="AH621"/>
    </row>
    <row r="622" spans="34:34" x14ac:dyDescent="0.25">
      <c r="AH622"/>
    </row>
    <row r="623" spans="34:34" x14ac:dyDescent="0.25">
      <c r="AH623"/>
    </row>
    <row r="624" spans="34:34" x14ac:dyDescent="0.25">
      <c r="AH624"/>
    </row>
    <row r="625" spans="34:34" x14ac:dyDescent="0.25">
      <c r="AH625"/>
    </row>
    <row r="626" spans="34:34" x14ac:dyDescent="0.25">
      <c r="AH626"/>
    </row>
    <row r="627" spans="34:34" x14ac:dyDescent="0.25">
      <c r="AH627"/>
    </row>
    <row r="628" spans="34:34" x14ac:dyDescent="0.25">
      <c r="AH628"/>
    </row>
    <row r="629" spans="34:34" x14ac:dyDescent="0.25">
      <c r="AH629"/>
    </row>
    <row r="630" spans="34:34" x14ac:dyDescent="0.25">
      <c r="AH630"/>
    </row>
    <row r="631" spans="34:34" x14ac:dyDescent="0.25">
      <c r="AH631"/>
    </row>
    <row r="632" spans="34:34" x14ac:dyDescent="0.25">
      <c r="AH632"/>
    </row>
    <row r="633" spans="34:34" x14ac:dyDescent="0.25">
      <c r="AH633"/>
    </row>
    <row r="634" spans="34:34" x14ac:dyDescent="0.25">
      <c r="AH634"/>
    </row>
    <row r="635" spans="34:34" x14ac:dyDescent="0.25">
      <c r="AH635"/>
    </row>
    <row r="636" spans="34:34" x14ac:dyDescent="0.25">
      <c r="AH636"/>
    </row>
    <row r="637" spans="34:34" x14ac:dyDescent="0.25">
      <c r="AH637"/>
    </row>
    <row r="638" spans="34:34" x14ac:dyDescent="0.25">
      <c r="AH638"/>
    </row>
    <row r="639" spans="34:34" x14ac:dyDescent="0.25">
      <c r="AH639"/>
    </row>
    <row r="640" spans="34:34" x14ac:dyDescent="0.25">
      <c r="AH640"/>
    </row>
    <row r="641" spans="34:34" x14ac:dyDescent="0.25">
      <c r="AH641"/>
    </row>
    <row r="642" spans="34:34" x14ac:dyDescent="0.25">
      <c r="AH642"/>
    </row>
    <row r="643" spans="34:34" x14ac:dyDescent="0.25">
      <c r="AH643"/>
    </row>
    <row r="644" spans="34:34" x14ac:dyDescent="0.25">
      <c r="AH644"/>
    </row>
    <row r="645" spans="34:34" x14ac:dyDescent="0.25">
      <c r="AH645"/>
    </row>
    <row r="646" spans="34:34" x14ac:dyDescent="0.25">
      <c r="AH646"/>
    </row>
    <row r="647" spans="34:34" x14ac:dyDescent="0.25">
      <c r="AH647"/>
    </row>
    <row r="648" spans="34:34" x14ac:dyDescent="0.25">
      <c r="AH648"/>
    </row>
    <row r="649" spans="34:34" x14ac:dyDescent="0.25">
      <c r="AH649"/>
    </row>
    <row r="650" spans="34:34" x14ac:dyDescent="0.25">
      <c r="AH650"/>
    </row>
    <row r="651" spans="34:34" x14ac:dyDescent="0.25">
      <c r="AH651"/>
    </row>
    <row r="652" spans="34:34" x14ac:dyDescent="0.25">
      <c r="AH652"/>
    </row>
    <row r="653" spans="34:34" x14ac:dyDescent="0.25">
      <c r="AH653"/>
    </row>
    <row r="654" spans="34:34" x14ac:dyDescent="0.25">
      <c r="AH654"/>
    </row>
    <row r="655" spans="34:34" x14ac:dyDescent="0.25">
      <c r="AH655"/>
    </row>
    <row r="656" spans="34:34" x14ac:dyDescent="0.25">
      <c r="AH656"/>
    </row>
    <row r="657" spans="34:34" x14ac:dyDescent="0.25">
      <c r="AH657"/>
    </row>
    <row r="658" spans="34:34" x14ac:dyDescent="0.25">
      <c r="AH658"/>
    </row>
    <row r="659" spans="34:34" x14ac:dyDescent="0.25">
      <c r="AH659"/>
    </row>
    <row r="660" spans="34:34" x14ac:dyDescent="0.25">
      <c r="AH660"/>
    </row>
    <row r="661" spans="34:34" x14ac:dyDescent="0.25">
      <c r="AH661"/>
    </row>
    <row r="662" spans="34:34" x14ac:dyDescent="0.25">
      <c r="AH662"/>
    </row>
    <row r="663" spans="34:34" x14ac:dyDescent="0.25">
      <c r="AH663"/>
    </row>
    <row r="664" spans="34:34" x14ac:dyDescent="0.25">
      <c r="AH664"/>
    </row>
    <row r="665" spans="34:34" x14ac:dyDescent="0.25">
      <c r="AH665"/>
    </row>
    <row r="666" spans="34:34" x14ac:dyDescent="0.25">
      <c r="AH666"/>
    </row>
    <row r="667" spans="34:34" x14ac:dyDescent="0.25">
      <c r="AH667"/>
    </row>
    <row r="668" spans="34:34" x14ac:dyDescent="0.25">
      <c r="AH668"/>
    </row>
    <row r="669" spans="34:34" x14ac:dyDescent="0.25">
      <c r="AH669"/>
    </row>
    <row r="670" spans="34:34" x14ac:dyDescent="0.25">
      <c r="AH670"/>
    </row>
    <row r="671" spans="34:34" x14ac:dyDescent="0.25">
      <c r="AH671"/>
    </row>
    <row r="672" spans="34:34" x14ac:dyDescent="0.25">
      <c r="AH672"/>
    </row>
    <row r="673" spans="34:34" x14ac:dyDescent="0.25">
      <c r="AH673"/>
    </row>
    <row r="674" spans="34:34" x14ac:dyDescent="0.25">
      <c r="AH674"/>
    </row>
    <row r="675" spans="34:34" x14ac:dyDescent="0.25">
      <c r="AH675"/>
    </row>
    <row r="676" spans="34:34" x14ac:dyDescent="0.25">
      <c r="AH676"/>
    </row>
    <row r="677" spans="34:34" x14ac:dyDescent="0.25">
      <c r="AH677"/>
    </row>
    <row r="678" spans="34:34" x14ac:dyDescent="0.25">
      <c r="AH678"/>
    </row>
    <row r="679" spans="34:34" x14ac:dyDescent="0.25">
      <c r="AH679"/>
    </row>
    <row r="680" spans="34:34" x14ac:dyDescent="0.25">
      <c r="AH680"/>
    </row>
    <row r="681" spans="34:34" x14ac:dyDescent="0.25">
      <c r="AH681"/>
    </row>
    <row r="682" spans="34:34" x14ac:dyDescent="0.25">
      <c r="AH682"/>
    </row>
    <row r="683" spans="34:34" x14ac:dyDescent="0.25">
      <c r="AH683"/>
    </row>
    <row r="684" spans="34:34" x14ac:dyDescent="0.25">
      <c r="AH684"/>
    </row>
    <row r="685" spans="34:34" x14ac:dyDescent="0.25">
      <c r="AH685"/>
    </row>
    <row r="686" spans="34:34" x14ac:dyDescent="0.25">
      <c r="AH686"/>
    </row>
    <row r="687" spans="34:34" x14ac:dyDescent="0.25">
      <c r="AH687"/>
    </row>
    <row r="688" spans="34:34" x14ac:dyDescent="0.25">
      <c r="AH688"/>
    </row>
    <row r="689" spans="34:34" x14ac:dyDescent="0.25">
      <c r="AH689"/>
    </row>
    <row r="690" spans="34:34" x14ac:dyDescent="0.25">
      <c r="AH690"/>
    </row>
    <row r="691" spans="34:34" x14ac:dyDescent="0.25">
      <c r="AH691"/>
    </row>
    <row r="692" spans="34:34" x14ac:dyDescent="0.25">
      <c r="AH692"/>
    </row>
    <row r="693" spans="34:34" x14ac:dyDescent="0.25">
      <c r="AH693"/>
    </row>
    <row r="694" spans="34:34" x14ac:dyDescent="0.25">
      <c r="AH694"/>
    </row>
    <row r="695" spans="34:34" x14ac:dyDescent="0.25">
      <c r="AH695"/>
    </row>
    <row r="696" spans="34:34" x14ac:dyDescent="0.25">
      <c r="AH696"/>
    </row>
    <row r="697" spans="34:34" x14ac:dyDescent="0.25">
      <c r="AH697"/>
    </row>
    <row r="698" spans="34:34" x14ac:dyDescent="0.25">
      <c r="AH698"/>
    </row>
    <row r="699" spans="34:34" x14ac:dyDescent="0.25">
      <c r="AH699"/>
    </row>
    <row r="700" spans="34:34" x14ac:dyDescent="0.25">
      <c r="AH700"/>
    </row>
    <row r="701" spans="34:34" x14ac:dyDescent="0.25">
      <c r="AH701"/>
    </row>
    <row r="702" spans="34:34" x14ac:dyDescent="0.25">
      <c r="AH702"/>
    </row>
    <row r="703" spans="34:34" x14ac:dyDescent="0.25">
      <c r="AH703"/>
    </row>
    <row r="704" spans="34:34" x14ac:dyDescent="0.25">
      <c r="AH704"/>
    </row>
    <row r="705" spans="34:34" x14ac:dyDescent="0.25">
      <c r="AH705"/>
    </row>
    <row r="706" spans="34:34" x14ac:dyDescent="0.25">
      <c r="AH706"/>
    </row>
    <row r="707" spans="34:34" x14ac:dyDescent="0.25">
      <c r="AH707"/>
    </row>
    <row r="708" spans="34:34" x14ac:dyDescent="0.25">
      <c r="AH708"/>
    </row>
    <row r="709" spans="34:34" x14ac:dyDescent="0.25">
      <c r="AH709"/>
    </row>
    <row r="710" spans="34:34" x14ac:dyDescent="0.25">
      <c r="AH710"/>
    </row>
    <row r="711" spans="34:34" x14ac:dyDescent="0.25">
      <c r="AH711"/>
    </row>
    <row r="712" spans="34:34" x14ac:dyDescent="0.25">
      <c r="AH712"/>
    </row>
    <row r="713" spans="34:34" x14ac:dyDescent="0.25">
      <c r="AH713"/>
    </row>
    <row r="714" spans="34:34" x14ac:dyDescent="0.25">
      <c r="AH714"/>
    </row>
    <row r="715" spans="34:34" x14ac:dyDescent="0.25">
      <c r="AH715"/>
    </row>
    <row r="716" spans="34:34" x14ac:dyDescent="0.25">
      <c r="AH716"/>
    </row>
    <row r="717" spans="34:34" x14ac:dyDescent="0.25">
      <c r="AH717"/>
    </row>
    <row r="718" spans="34:34" x14ac:dyDescent="0.25">
      <c r="AH718"/>
    </row>
    <row r="719" spans="34:34" x14ac:dyDescent="0.25">
      <c r="AH719"/>
    </row>
    <row r="720" spans="34:34" x14ac:dyDescent="0.25">
      <c r="AH720"/>
    </row>
    <row r="721" spans="34:34" x14ac:dyDescent="0.25">
      <c r="AH721"/>
    </row>
    <row r="722" spans="34:34" x14ac:dyDescent="0.25">
      <c r="AH722"/>
    </row>
    <row r="723" spans="34:34" x14ac:dyDescent="0.25">
      <c r="AH723"/>
    </row>
    <row r="724" spans="34:34" x14ac:dyDescent="0.25">
      <c r="AH724"/>
    </row>
    <row r="725" spans="34:34" x14ac:dyDescent="0.25">
      <c r="AH725"/>
    </row>
    <row r="726" spans="34:34" x14ac:dyDescent="0.25">
      <c r="AH726"/>
    </row>
    <row r="727" spans="34:34" x14ac:dyDescent="0.25">
      <c r="AH727"/>
    </row>
    <row r="728" spans="34:34" x14ac:dyDescent="0.25">
      <c r="AH728"/>
    </row>
    <row r="729" spans="34:34" x14ac:dyDescent="0.25">
      <c r="AH729"/>
    </row>
    <row r="730" spans="34:34" x14ac:dyDescent="0.25">
      <c r="AH730"/>
    </row>
    <row r="731" spans="34:34" x14ac:dyDescent="0.25">
      <c r="AH731"/>
    </row>
    <row r="732" spans="34:34" x14ac:dyDescent="0.25">
      <c r="AH732"/>
    </row>
    <row r="733" spans="34:34" x14ac:dyDescent="0.25">
      <c r="AH733"/>
    </row>
    <row r="734" spans="34:34" x14ac:dyDescent="0.25">
      <c r="AH734"/>
    </row>
    <row r="735" spans="34:34" x14ac:dyDescent="0.25">
      <c r="AH735"/>
    </row>
    <row r="736" spans="34:34" x14ac:dyDescent="0.25">
      <c r="AH736"/>
    </row>
    <row r="737" spans="34:34" x14ac:dyDescent="0.25">
      <c r="AH737"/>
    </row>
    <row r="738" spans="34:34" x14ac:dyDescent="0.25">
      <c r="AH738"/>
    </row>
    <row r="739" spans="34:34" x14ac:dyDescent="0.25">
      <c r="AH739"/>
    </row>
    <row r="740" spans="34:34" x14ac:dyDescent="0.25">
      <c r="AH740"/>
    </row>
    <row r="741" spans="34:34" x14ac:dyDescent="0.25">
      <c r="AH741"/>
    </row>
    <row r="742" spans="34:34" x14ac:dyDescent="0.25">
      <c r="AH742"/>
    </row>
    <row r="743" spans="34:34" x14ac:dyDescent="0.25">
      <c r="AH743"/>
    </row>
    <row r="744" spans="34:34" x14ac:dyDescent="0.25">
      <c r="AH744"/>
    </row>
    <row r="745" spans="34:34" x14ac:dyDescent="0.25">
      <c r="AH745"/>
    </row>
    <row r="746" spans="34:34" x14ac:dyDescent="0.25">
      <c r="AH746"/>
    </row>
    <row r="747" spans="34:34" x14ac:dyDescent="0.25">
      <c r="AH747"/>
    </row>
    <row r="748" spans="34:34" x14ac:dyDescent="0.25">
      <c r="AH748"/>
    </row>
    <row r="749" spans="34:34" x14ac:dyDescent="0.25">
      <c r="AH749"/>
    </row>
    <row r="750" spans="34:34" x14ac:dyDescent="0.25">
      <c r="AH750"/>
    </row>
    <row r="751" spans="34:34" x14ac:dyDescent="0.25">
      <c r="AH751"/>
    </row>
    <row r="752" spans="34:34" x14ac:dyDescent="0.25">
      <c r="AH752"/>
    </row>
    <row r="753" spans="34:34" x14ac:dyDescent="0.25">
      <c r="AH753"/>
    </row>
    <row r="754" spans="34:34" x14ac:dyDescent="0.25">
      <c r="AH754"/>
    </row>
    <row r="755" spans="34:34" x14ac:dyDescent="0.25">
      <c r="AH755"/>
    </row>
    <row r="756" spans="34:34" x14ac:dyDescent="0.25">
      <c r="AH756"/>
    </row>
    <row r="757" spans="34:34" x14ac:dyDescent="0.25">
      <c r="AH757"/>
    </row>
    <row r="758" spans="34:34" x14ac:dyDescent="0.25">
      <c r="AH758"/>
    </row>
    <row r="759" spans="34:34" x14ac:dyDescent="0.25">
      <c r="AH759"/>
    </row>
    <row r="760" spans="34:34" x14ac:dyDescent="0.25">
      <c r="AH760"/>
    </row>
    <row r="761" spans="34:34" x14ac:dyDescent="0.25">
      <c r="AH761"/>
    </row>
    <row r="762" spans="34:34" x14ac:dyDescent="0.25">
      <c r="AH762"/>
    </row>
    <row r="763" spans="34:34" x14ac:dyDescent="0.25">
      <c r="AH763"/>
    </row>
    <row r="764" spans="34:34" x14ac:dyDescent="0.25">
      <c r="AH764"/>
    </row>
    <row r="765" spans="34:34" x14ac:dyDescent="0.25">
      <c r="AH765"/>
    </row>
    <row r="766" spans="34:34" x14ac:dyDescent="0.25">
      <c r="AH766"/>
    </row>
    <row r="767" spans="34:34" x14ac:dyDescent="0.25">
      <c r="AH767"/>
    </row>
    <row r="768" spans="34:34" x14ac:dyDescent="0.25">
      <c r="AH768"/>
    </row>
    <row r="769" spans="34:34" x14ac:dyDescent="0.25">
      <c r="AH769"/>
    </row>
    <row r="770" spans="34:34" x14ac:dyDescent="0.25">
      <c r="AH770"/>
    </row>
    <row r="771" spans="34:34" x14ac:dyDescent="0.25">
      <c r="AH771"/>
    </row>
    <row r="772" spans="34:34" x14ac:dyDescent="0.25">
      <c r="AH772"/>
    </row>
    <row r="773" spans="34:34" x14ac:dyDescent="0.25">
      <c r="AH773"/>
    </row>
    <row r="774" spans="34:34" x14ac:dyDescent="0.25">
      <c r="AH774"/>
    </row>
    <row r="775" spans="34:34" x14ac:dyDescent="0.25">
      <c r="AH775"/>
    </row>
    <row r="776" spans="34:34" x14ac:dyDescent="0.25">
      <c r="AH776"/>
    </row>
    <row r="777" spans="34:34" x14ac:dyDescent="0.25">
      <c r="AH777"/>
    </row>
    <row r="778" spans="34:34" x14ac:dyDescent="0.25">
      <c r="AH778"/>
    </row>
    <row r="779" spans="34:34" x14ac:dyDescent="0.25">
      <c r="AH779"/>
    </row>
    <row r="780" spans="34:34" x14ac:dyDescent="0.25">
      <c r="AH780"/>
    </row>
    <row r="781" spans="34:34" x14ac:dyDescent="0.25">
      <c r="AH781"/>
    </row>
    <row r="782" spans="34:34" x14ac:dyDescent="0.25">
      <c r="AH782"/>
    </row>
    <row r="783" spans="34:34" x14ac:dyDescent="0.25">
      <c r="AH783"/>
    </row>
    <row r="784" spans="34:34" x14ac:dyDescent="0.25">
      <c r="AH784"/>
    </row>
    <row r="785" spans="34:34" x14ac:dyDescent="0.25">
      <c r="AH785"/>
    </row>
    <row r="786" spans="34:34" x14ac:dyDescent="0.25">
      <c r="AH786"/>
    </row>
    <row r="787" spans="34:34" x14ac:dyDescent="0.25">
      <c r="AH787"/>
    </row>
    <row r="788" spans="34:34" x14ac:dyDescent="0.25">
      <c r="AH788"/>
    </row>
    <row r="789" spans="34:34" x14ac:dyDescent="0.25">
      <c r="AH789"/>
    </row>
    <row r="790" spans="34:34" x14ac:dyDescent="0.25">
      <c r="AH790"/>
    </row>
    <row r="791" spans="34:34" x14ac:dyDescent="0.25">
      <c r="AH791"/>
    </row>
    <row r="792" spans="34:34" x14ac:dyDescent="0.25">
      <c r="AH792"/>
    </row>
    <row r="793" spans="34:34" x14ac:dyDescent="0.25">
      <c r="AH793"/>
    </row>
    <row r="794" spans="34:34" x14ac:dyDescent="0.25">
      <c r="AH794"/>
    </row>
    <row r="795" spans="34:34" x14ac:dyDescent="0.25">
      <c r="AH795"/>
    </row>
    <row r="796" spans="34:34" x14ac:dyDescent="0.25">
      <c r="AH796"/>
    </row>
    <row r="797" spans="34:34" x14ac:dyDescent="0.25">
      <c r="AH797"/>
    </row>
    <row r="798" spans="34:34" x14ac:dyDescent="0.25">
      <c r="AH798"/>
    </row>
    <row r="799" spans="34:34" x14ac:dyDescent="0.25">
      <c r="AH799"/>
    </row>
    <row r="800" spans="34:34" x14ac:dyDescent="0.25">
      <c r="AH800"/>
    </row>
    <row r="801" spans="34:34" x14ac:dyDescent="0.25">
      <c r="AH801"/>
    </row>
    <row r="802" spans="34:34" x14ac:dyDescent="0.25">
      <c r="AH802"/>
    </row>
    <row r="803" spans="34:34" x14ac:dyDescent="0.25">
      <c r="AH803"/>
    </row>
    <row r="804" spans="34:34" x14ac:dyDescent="0.25">
      <c r="AH804"/>
    </row>
    <row r="805" spans="34:34" x14ac:dyDescent="0.25">
      <c r="AH805"/>
    </row>
    <row r="806" spans="34:34" x14ac:dyDescent="0.25">
      <c r="AH806"/>
    </row>
    <row r="807" spans="34:34" x14ac:dyDescent="0.25">
      <c r="AH807"/>
    </row>
    <row r="808" spans="34:34" x14ac:dyDescent="0.25">
      <c r="AH808"/>
    </row>
    <row r="809" spans="34:34" x14ac:dyDescent="0.25">
      <c r="AH809"/>
    </row>
    <row r="810" spans="34:34" x14ac:dyDescent="0.25">
      <c r="AH810"/>
    </row>
    <row r="811" spans="34:34" x14ac:dyDescent="0.25">
      <c r="AH811"/>
    </row>
    <row r="812" spans="34:34" x14ac:dyDescent="0.25">
      <c r="AH812"/>
    </row>
    <row r="813" spans="34:34" x14ac:dyDescent="0.25">
      <c r="AH813"/>
    </row>
    <row r="814" spans="34:34" x14ac:dyDescent="0.25">
      <c r="AH814"/>
    </row>
    <row r="815" spans="34:34" x14ac:dyDescent="0.25">
      <c r="AH815"/>
    </row>
    <row r="816" spans="34:34" x14ac:dyDescent="0.25">
      <c r="AH816"/>
    </row>
    <row r="817" spans="34:34" x14ac:dyDescent="0.25">
      <c r="AH817"/>
    </row>
    <row r="818" spans="34:34" x14ac:dyDescent="0.25">
      <c r="AH818"/>
    </row>
    <row r="819" spans="34:34" x14ac:dyDescent="0.25">
      <c r="AH819"/>
    </row>
    <row r="820" spans="34:34" x14ac:dyDescent="0.25">
      <c r="AH820"/>
    </row>
    <row r="821" spans="34:34" x14ac:dyDescent="0.25">
      <c r="AH821"/>
    </row>
    <row r="822" spans="34:34" x14ac:dyDescent="0.25">
      <c r="AH822"/>
    </row>
    <row r="823" spans="34:34" x14ac:dyDescent="0.25">
      <c r="AH823"/>
    </row>
    <row r="824" spans="34:34" x14ac:dyDescent="0.25">
      <c r="AH824"/>
    </row>
    <row r="825" spans="34:34" x14ac:dyDescent="0.25">
      <c r="AH825"/>
    </row>
    <row r="826" spans="34:34" x14ac:dyDescent="0.25">
      <c r="AH826"/>
    </row>
    <row r="827" spans="34:34" x14ac:dyDescent="0.25">
      <c r="AH827"/>
    </row>
    <row r="828" spans="34:34" x14ac:dyDescent="0.25">
      <c r="AH828"/>
    </row>
    <row r="829" spans="34:34" x14ac:dyDescent="0.25">
      <c r="AH829"/>
    </row>
    <row r="830" spans="34:34" x14ac:dyDescent="0.25">
      <c r="AH830"/>
    </row>
    <row r="831" spans="34:34" x14ac:dyDescent="0.25">
      <c r="AH831"/>
    </row>
    <row r="832" spans="34:34" x14ac:dyDescent="0.25">
      <c r="AH832"/>
    </row>
    <row r="833" spans="34:34" x14ac:dyDescent="0.25">
      <c r="AH833"/>
    </row>
    <row r="834" spans="34:34" x14ac:dyDescent="0.25">
      <c r="AH834"/>
    </row>
    <row r="835" spans="34:34" x14ac:dyDescent="0.25">
      <c r="AH835"/>
    </row>
    <row r="836" spans="34:34" x14ac:dyDescent="0.25">
      <c r="AH836"/>
    </row>
    <row r="837" spans="34:34" x14ac:dyDescent="0.25">
      <c r="AH837"/>
    </row>
    <row r="838" spans="34:34" x14ac:dyDescent="0.25">
      <c r="AH838"/>
    </row>
    <row r="839" spans="34:34" x14ac:dyDescent="0.25">
      <c r="AH839"/>
    </row>
    <row r="840" spans="34:34" x14ac:dyDescent="0.25">
      <c r="AH840"/>
    </row>
    <row r="841" spans="34:34" x14ac:dyDescent="0.25">
      <c r="AH841"/>
    </row>
    <row r="842" spans="34:34" x14ac:dyDescent="0.25">
      <c r="AH842"/>
    </row>
    <row r="843" spans="34:34" x14ac:dyDescent="0.25">
      <c r="AH843"/>
    </row>
    <row r="844" spans="34:34" x14ac:dyDescent="0.25">
      <c r="AH844"/>
    </row>
    <row r="845" spans="34:34" x14ac:dyDescent="0.25">
      <c r="AH845"/>
    </row>
    <row r="846" spans="34:34" x14ac:dyDescent="0.25">
      <c r="AH846"/>
    </row>
    <row r="847" spans="34:34" x14ac:dyDescent="0.25">
      <c r="AH847"/>
    </row>
    <row r="848" spans="34:34" x14ac:dyDescent="0.25">
      <c r="AH848"/>
    </row>
    <row r="849" spans="34:34" x14ac:dyDescent="0.25">
      <c r="AH849"/>
    </row>
    <row r="850" spans="34:34" x14ac:dyDescent="0.25">
      <c r="AH850"/>
    </row>
    <row r="851" spans="34:34" x14ac:dyDescent="0.25">
      <c r="AH851"/>
    </row>
    <row r="852" spans="34:34" x14ac:dyDescent="0.25">
      <c r="AH852"/>
    </row>
    <row r="853" spans="34:34" x14ac:dyDescent="0.25">
      <c r="AH853"/>
    </row>
    <row r="854" spans="34:34" x14ac:dyDescent="0.25">
      <c r="AH854"/>
    </row>
    <row r="855" spans="34:34" x14ac:dyDescent="0.25">
      <c r="AH855"/>
    </row>
    <row r="856" spans="34:34" x14ac:dyDescent="0.25">
      <c r="AH856"/>
    </row>
    <row r="857" spans="34:34" x14ac:dyDescent="0.25">
      <c r="AH857"/>
    </row>
    <row r="858" spans="34:34" x14ac:dyDescent="0.25">
      <c r="AH858"/>
    </row>
    <row r="859" spans="34:34" x14ac:dyDescent="0.25">
      <c r="AH859"/>
    </row>
    <row r="860" spans="34:34" x14ac:dyDescent="0.25">
      <c r="AH860"/>
    </row>
    <row r="861" spans="34:34" x14ac:dyDescent="0.25">
      <c r="AH861"/>
    </row>
    <row r="862" spans="34:34" x14ac:dyDescent="0.25">
      <c r="AH862"/>
    </row>
    <row r="863" spans="34:34" x14ac:dyDescent="0.25">
      <c r="AH863"/>
    </row>
    <row r="864" spans="34:34" x14ac:dyDescent="0.25">
      <c r="AH864"/>
    </row>
    <row r="865" spans="34:34" x14ac:dyDescent="0.25">
      <c r="AH865"/>
    </row>
    <row r="866" spans="34:34" x14ac:dyDescent="0.25">
      <c r="AH866"/>
    </row>
    <row r="867" spans="34:34" x14ac:dyDescent="0.25">
      <c r="AH867"/>
    </row>
    <row r="868" spans="34:34" x14ac:dyDescent="0.25">
      <c r="AH868"/>
    </row>
    <row r="869" spans="34:34" x14ac:dyDescent="0.25">
      <c r="AH869"/>
    </row>
    <row r="870" spans="34:34" x14ac:dyDescent="0.25">
      <c r="AH870"/>
    </row>
    <row r="871" spans="34:34" x14ac:dyDescent="0.25">
      <c r="AH871"/>
    </row>
    <row r="872" spans="34:34" x14ac:dyDescent="0.25">
      <c r="AH872"/>
    </row>
    <row r="873" spans="34:34" x14ac:dyDescent="0.25">
      <c r="AH873"/>
    </row>
    <row r="874" spans="34:34" x14ac:dyDescent="0.25">
      <c r="AH874"/>
    </row>
    <row r="875" spans="34:34" x14ac:dyDescent="0.25">
      <c r="AH875"/>
    </row>
    <row r="876" spans="34:34" x14ac:dyDescent="0.25">
      <c r="AH876"/>
    </row>
    <row r="877" spans="34:34" x14ac:dyDescent="0.25">
      <c r="AH877"/>
    </row>
    <row r="878" spans="34:34" x14ac:dyDescent="0.25">
      <c r="AH878"/>
    </row>
    <row r="879" spans="34:34" x14ac:dyDescent="0.25">
      <c r="AH879"/>
    </row>
    <row r="880" spans="34:34" x14ac:dyDescent="0.25">
      <c r="AH880"/>
    </row>
    <row r="881" spans="34:34" x14ac:dyDescent="0.25">
      <c r="AH881"/>
    </row>
    <row r="882" spans="34:34" x14ac:dyDescent="0.25">
      <c r="AH882"/>
    </row>
    <row r="883" spans="34:34" x14ac:dyDescent="0.25">
      <c r="AH883"/>
    </row>
    <row r="884" spans="34:34" x14ac:dyDescent="0.25">
      <c r="AH884"/>
    </row>
    <row r="885" spans="34:34" x14ac:dyDescent="0.25">
      <c r="AH885"/>
    </row>
    <row r="886" spans="34:34" x14ac:dyDescent="0.25">
      <c r="AH886"/>
    </row>
    <row r="887" spans="34:34" x14ac:dyDescent="0.25">
      <c r="AH887"/>
    </row>
    <row r="888" spans="34:34" x14ac:dyDescent="0.25">
      <c r="AH888"/>
    </row>
    <row r="889" spans="34:34" x14ac:dyDescent="0.25">
      <c r="AH889"/>
    </row>
    <row r="890" spans="34:34" x14ac:dyDescent="0.25">
      <c r="AH890"/>
    </row>
    <row r="891" spans="34:34" x14ac:dyDescent="0.25">
      <c r="AH891"/>
    </row>
    <row r="892" spans="34:34" x14ac:dyDescent="0.25">
      <c r="AH892"/>
    </row>
    <row r="893" spans="34:34" x14ac:dyDescent="0.25">
      <c r="AH893"/>
    </row>
    <row r="894" spans="34:34" x14ac:dyDescent="0.25">
      <c r="AH894"/>
    </row>
    <row r="895" spans="34:34" x14ac:dyDescent="0.25">
      <c r="AH895"/>
    </row>
    <row r="896" spans="34:34" x14ac:dyDescent="0.25">
      <c r="AH896"/>
    </row>
    <row r="897" spans="34:34" x14ac:dyDescent="0.25">
      <c r="AH897"/>
    </row>
    <row r="898" spans="34:34" x14ac:dyDescent="0.25">
      <c r="AH898"/>
    </row>
    <row r="899" spans="34:34" x14ac:dyDescent="0.25">
      <c r="AH899"/>
    </row>
    <row r="900" spans="34:34" x14ac:dyDescent="0.25">
      <c r="AH900"/>
    </row>
    <row r="901" spans="34:34" x14ac:dyDescent="0.25">
      <c r="AH901"/>
    </row>
    <row r="902" spans="34:34" x14ac:dyDescent="0.25">
      <c r="AH902"/>
    </row>
    <row r="903" spans="34:34" x14ac:dyDescent="0.25">
      <c r="AH903"/>
    </row>
    <row r="904" spans="34:34" x14ac:dyDescent="0.25">
      <c r="AH904"/>
    </row>
    <row r="905" spans="34:34" x14ac:dyDescent="0.25">
      <c r="AH905"/>
    </row>
    <row r="906" spans="34:34" x14ac:dyDescent="0.25">
      <c r="AH906"/>
    </row>
    <row r="907" spans="34:34" x14ac:dyDescent="0.25">
      <c r="AH907"/>
    </row>
    <row r="908" spans="34:34" x14ac:dyDescent="0.25">
      <c r="AH908"/>
    </row>
    <row r="909" spans="34:34" x14ac:dyDescent="0.25">
      <c r="AH909"/>
    </row>
    <row r="910" spans="34:34" x14ac:dyDescent="0.25">
      <c r="AH910"/>
    </row>
    <row r="911" spans="34:34" x14ac:dyDescent="0.25">
      <c r="AH911"/>
    </row>
    <row r="912" spans="34:34" x14ac:dyDescent="0.25">
      <c r="AH912"/>
    </row>
    <row r="913" spans="34:34" x14ac:dyDescent="0.25">
      <c r="AH913"/>
    </row>
    <row r="914" spans="34:34" x14ac:dyDescent="0.25">
      <c r="AH914"/>
    </row>
    <row r="915" spans="34:34" x14ac:dyDescent="0.25">
      <c r="AH915"/>
    </row>
    <row r="916" spans="34:34" x14ac:dyDescent="0.25">
      <c r="AH916"/>
    </row>
    <row r="917" spans="34:34" x14ac:dyDescent="0.25">
      <c r="AH917"/>
    </row>
    <row r="918" spans="34:34" x14ac:dyDescent="0.25">
      <c r="AH918"/>
    </row>
    <row r="919" spans="34:34" x14ac:dyDescent="0.25">
      <c r="AH919"/>
    </row>
    <row r="920" spans="34:34" x14ac:dyDescent="0.25">
      <c r="AH920"/>
    </row>
    <row r="921" spans="34:34" x14ac:dyDescent="0.25">
      <c r="AH921"/>
    </row>
    <row r="922" spans="34:34" x14ac:dyDescent="0.25">
      <c r="AH922"/>
    </row>
    <row r="923" spans="34:34" x14ac:dyDescent="0.25">
      <c r="AH923"/>
    </row>
    <row r="924" spans="34:34" x14ac:dyDescent="0.25">
      <c r="AH924"/>
    </row>
    <row r="925" spans="34:34" x14ac:dyDescent="0.25">
      <c r="AH925"/>
    </row>
    <row r="926" spans="34:34" x14ac:dyDescent="0.25">
      <c r="AH926"/>
    </row>
    <row r="927" spans="34:34" x14ac:dyDescent="0.25">
      <c r="AH927"/>
    </row>
    <row r="928" spans="34:34" x14ac:dyDescent="0.25">
      <c r="AH928"/>
    </row>
    <row r="929" spans="34:34" x14ac:dyDescent="0.25">
      <c r="AH929"/>
    </row>
    <row r="930" spans="34:34" x14ac:dyDescent="0.25">
      <c r="AH930"/>
    </row>
    <row r="931" spans="34:34" x14ac:dyDescent="0.25">
      <c r="AH931"/>
    </row>
    <row r="932" spans="34:34" x14ac:dyDescent="0.25">
      <c r="AH932"/>
    </row>
    <row r="933" spans="34:34" x14ac:dyDescent="0.25">
      <c r="AH933"/>
    </row>
    <row r="934" spans="34:34" x14ac:dyDescent="0.25">
      <c r="AH934"/>
    </row>
    <row r="935" spans="34:34" x14ac:dyDescent="0.25">
      <c r="AH935"/>
    </row>
    <row r="936" spans="34:34" x14ac:dyDescent="0.25">
      <c r="AH936"/>
    </row>
    <row r="937" spans="34:34" x14ac:dyDescent="0.25">
      <c r="AH937"/>
    </row>
    <row r="938" spans="34:34" x14ac:dyDescent="0.25">
      <c r="AH938"/>
    </row>
    <row r="939" spans="34:34" x14ac:dyDescent="0.25">
      <c r="AH939"/>
    </row>
    <row r="940" spans="34:34" x14ac:dyDescent="0.25">
      <c r="AH940"/>
    </row>
    <row r="941" spans="34:34" x14ac:dyDescent="0.25">
      <c r="AH941"/>
    </row>
    <row r="942" spans="34:34" x14ac:dyDescent="0.25">
      <c r="AH942"/>
    </row>
    <row r="943" spans="34:34" x14ac:dyDescent="0.25">
      <c r="AH943"/>
    </row>
    <row r="944" spans="34:34" x14ac:dyDescent="0.25">
      <c r="AH944"/>
    </row>
    <row r="945" spans="34:34" x14ac:dyDescent="0.25">
      <c r="AH945"/>
    </row>
    <row r="946" spans="34:34" x14ac:dyDescent="0.25">
      <c r="AH946"/>
    </row>
    <row r="947" spans="34:34" x14ac:dyDescent="0.25">
      <c r="AH947"/>
    </row>
    <row r="948" spans="34:34" x14ac:dyDescent="0.25">
      <c r="AH948"/>
    </row>
    <row r="949" spans="34:34" x14ac:dyDescent="0.25">
      <c r="AH949"/>
    </row>
    <row r="950" spans="34:34" x14ac:dyDescent="0.25">
      <c r="AH950"/>
    </row>
    <row r="951" spans="34:34" x14ac:dyDescent="0.25">
      <c r="AH951"/>
    </row>
    <row r="952" spans="34:34" x14ac:dyDescent="0.25">
      <c r="AH952"/>
    </row>
    <row r="953" spans="34:34" x14ac:dyDescent="0.25">
      <c r="AH953"/>
    </row>
    <row r="954" spans="34:34" x14ac:dyDescent="0.25">
      <c r="AH954"/>
    </row>
    <row r="955" spans="34:34" x14ac:dyDescent="0.25">
      <c r="AH955"/>
    </row>
    <row r="956" spans="34:34" x14ac:dyDescent="0.25">
      <c r="AH956"/>
    </row>
    <row r="957" spans="34:34" x14ac:dyDescent="0.25">
      <c r="AH957"/>
    </row>
    <row r="958" spans="34:34" x14ac:dyDescent="0.25">
      <c r="AH958"/>
    </row>
    <row r="959" spans="34:34" x14ac:dyDescent="0.25">
      <c r="AH959"/>
    </row>
    <row r="960" spans="34:34" x14ac:dyDescent="0.25">
      <c r="AH960"/>
    </row>
    <row r="961" spans="34:34" x14ac:dyDescent="0.25">
      <c r="AH961"/>
    </row>
    <row r="962" spans="34:34" x14ac:dyDescent="0.25">
      <c r="AH962"/>
    </row>
    <row r="963" spans="34:34" x14ac:dyDescent="0.25">
      <c r="AH963"/>
    </row>
    <row r="964" spans="34:34" x14ac:dyDescent="0.25">
      <c r="AH964"/>
    </row>
    <row r="965" spans="34:34" x14ac:dyDescent="0.25">
      <c r="AH965"/>
    </row>
    <row r="966" spans="34:34" x14ac:dyDescent="0.25">
      <c r="AH966"/>
    </row>
    <row r="967" spans="34:34" x14ac:dyDescent="0.25">
      <c r="AH967"/>
    </row>
    <row r="968" spans="34:34" x14ac:dyDescent="0.25">
      <c r="AH968"/>
    </row>
    <row r="969" spans="34:34" x14ac:dyDescent="0.25">
      <c r="AH969"/>
    </row>
    <row r="970" spans="34:34" x14ac:dyDescent="0.25">
      <c r="AH970"/>
    </row>
    <row r="971" spans="34:34" x14ac:dyDescent="0.25">
      <c r="AH971"/>
    </row>
    <row r="972" spans="34:34" x14ac:dyDescent="0.25">
      <c r="AH972"/>
    </row>
    <row r="973" spans="34:34" x14ac:dyDescent="0.25">
      <c r="AH973"/>
    </row>
    <row r="974" spans="34:34" x14ac:dyDescent="0.25">
      <c r="AH974"/>
    </row>
    <row r="975" spans="34:34" x14ac:dyDescent="0.25">
      <c r="AH975"/>
    </row>
    <row r="976" spans="34:34" x14ac:dyDescent="0.25">
      <c r="AH976"/>
    </row>
    <row r="977" spans="34:34" x14ac:dyDescent="0.25">
      <c r="AH977"/>
    </row>
    <row r="978" spans="34:34" x14ac:dyDescent="0.25">
      <c r="AH978"/>
    </row>
    <row r="979" spans="34:34" x14ac:dyDescent="0.25">
      <c r="AH979"/>
    </row>
    <row r="980" spans="34:34" x14ac:dyDescent="0.25">
      <c r="AH980"/>
    </row>
    <row r="981" spans="34:34" x14ac:dyDescent="0.25">
      <c r="AH981"/>
    </row>
    <row r="982" spans="34:34" x14ac:dyDescent="0.25">
      <c r="AH982"/>
    </row>
    <row r="983" spans="34:34" x14ac:dyDescent="0.25">
      <c r="AH983"/>
    </row>
    <row r="984" spans="34:34" x14ac:dyDescent="0.25">
      <c r="AH984"/>
    </row>
    <row r="985" spans="34:34" x14ac:dyDescent="0.25">
      <c r="AH985"/>
    </row>
    <row r="986" spans="34:34" x14ac:dyDescent="0.25">
      <c r="AH986"/>
    </row>
    <row r="987" spans="34:34" x14ac:dyDescent="0.25">
      <c r="AH987"/>
    </row>
    <row r="988" spans="34:34" x14ac:dyDescent="0.25">
      <c r="AH988"/>
    </row>
    <row r="989" spans="34:34" x14ac:dyDescent="0.25">
      <c r="AH989"/>
    </row>
    <row r="990" spans="34:34" x14ac:dyDescent="0.25">
      <c r="AH990"/>
    </row>
    <row r="991" spans="34:34" x14ac:dyDescent="0.25">
      <c r="AH991"/>
    </row>
    <row r="992" spans="34:34" x14ac:dyDescent="0.25">
      <c r="AH992"/>
    </row>
    <row r="993" spans="34:34" x14ac:dyDescent="0.25">
      <c r="AH993"/>
    </row>
    <row r="994" spans="34:34" x14ac:dyDescent="0.25">
      <c r="AH994"/>
    </row>
    <row r="995" spans="34:34" x14ac:dyDescent="0.25">
      <c r="AH995"/>
    </row>
    <row r="996" spans="34:34" x14ac:dyDescent="0.25">
      <c r="AH996"/>
    </row>
    <row r="997" spans="34:34" x14ac:dyDescent="0.25">
      <c r="AH997"/>
    </row>
    <row r="998" spans="34:34" x14ac:dyDescent="0.25">
      <c r="AH998"/>
    </row>
    <row r="999" spans="34:34" x14ac:dyDescent="0.25">
      <c r="AH999"/>
    </row>
    <row r="1000" spans="34:34" x14ac:dyDescent="0.25">
      <c r="AH1000"/>
    </row>
    <row r="1001" spans="34:34" x14ac:dyDescent="0.25">
      <c r="AH1001"/>
    </row>
    <row r="1002" spans="34:34" x14ac:dyDescent="0.25">
      <c r="AH1002"/>
    </row>
    <row r="1003" spans="34:34" x14ac:dyDescent="0.25">
      <c r="AH1003"/>
    </row>
    <row r="1004" spans="34:34" x14ac:dyDescent="0.25">
      <c r="AH1004"/>
    </row>
    <row r="1005" spans="34:34" x14ac:dyDescent="0.25">
      <c r="AH1005"/>
    </row>
    <row r="1006" spans="34:34" x14ac:dyDescent="0.25">
      <c r="AH1006"/>
    </row>
    <row r="1007" spans="34:34" x14ac:dyDescent="0.25">
      <c r="AH1007"/>
    </row>
    <row r="1008" spans="34:34" x14ac:dyDescent="0.25">
      <c r="AH1008"/>
    </row>
    <row r="1009" spans="34:34" x14ac:dyDescent="0.25">
      <c r="AH1009"/>
    </row>
    <row r="1010" spans="34:34" x14ac:dyDescent="0.25">
      <c r="AH1010"/>
    </row>
    <row r="1011" spans="34:34" x14ac:dyDescent="0.25">
      <c r="AH1011"/>
    </row>
    <row r="1012" spans="34:34" x14ac:dyDescent="0.25">
      <c r="AH1012"/>
    </row>
    <row r="1013" spans="34:34" x14ac:dyDescent="0.25">
      <c r="AH1013"/>
    </row>
    <row r="1014" spans="34:34" x14ac:dyDescent="0.25">
      <c r="AH1014"/>
    </row>
    <row r="1015" spans="34:34" x14ac:dyDescent="0.25">
      <c r="AH1015"/>
    </row>
    <row r="1016" spans="34:34" x14ac:dyDescent="0.25">
      <c r="AH1016"/>
    </row>
    <row r="1017" spans="34:34" x14ac:dyDescent="0.25">
      <c r="AH1017"/>
    </row>
    <row r="1018" spans="34:34" x14ac:dyDescent="0.25">
      <c r="AH1018"/>
    </row>
    <row r="1019" spans="34:34" x14ac:dyDescent="0.25">
      <c r="AH1019"/>
    </row>
    <row r="1020" spans="34:34" x14ac:dyDescent="0.25">
      <c r="AH1020"/>
    </row>
    <row r="1021" spans="34:34" x14ac:dyDescent="0.25">
      <c r="AH1021"/>
    </row>
    <row r="1022" spans="34:34" x14ac:dyDescent="0.25">
      <c r="AH1022"/>
    </row>
    <row r="1023" spans="34:34" x14ac:dyDescent="0.25">
      <c r="AH1023"/>
    </row>
    <row r="1024" spans="34:34" x14ac:dyDescent="0.25">
      <c r="AH1024"/>
    </row>
    <row r="1025" spans="34:34" x14ac:dyDescent="0.25">
      <c r="AH1025"/>
    </row>
    <row r="1026" spans="34:34" x14ac:dyDescent="0.25">
      <c r="AH1026"/>
    </row>
    <row r="1027" spans="34:34" x14ac:dyDescent="0.25">
      <c r="AH1027"/>
    </row>
    <row r="1028" spans="34:34" x14ac:dyDescent="0.25">
      <c r="AH1028"/>
    </row>
    <row r="1029" spans="34:34" x14ac:dyDescent="0.25">
      <c r="AH1029"/>
    </row>
    <row r="1030" spans="34:34" x14ac:dyDescent="0.25">
      <c r="AH1030"/>
    </row>
    <row r="1031" spans="34:34" x14ac:dyDescent="0.25">
      <c r="AH1031"/>
    </row>
    <row r="1032" spans="34:34" x14ac:dyDescent="0.25">
      <c r="AH1032"/>
    </row>
    <row r="1033" spans="34:34" x14ac:dyDescent="0.25">
      <c r="AH1033"/>
    </row>
    <row r="1034" spans="34:34" x14ac:dyDescent="0.25">
      <c r="AH1034"/>
    </row>
    <row r="1035" spans="34:34" x14ac:dyDescent="0.25">
      <c r="AH1035"/>
    </row>
    <row r="1036" spans="34:34" x14ac:dyDescent="0.25">
      <c r="AH1036"/>
    </row>
    <row r="1037" spans="34:34" x14ac:dyDescent="0.25">
      <c r="AH1037"/>
    </row>
    <row r="1038" spans="34:34" x14ac:dyDescent="0.25">
      <c r="AH1038"/>
    </row>
    <row r="1039" spans="34:34" x14ac:dyDescent="0.25">
      <c r="AH1039"/>
    </row>
    <row r="1040" spans="34:34" x14ac:dyDescent="0.25">
      <c r="AH1040"/>
    </row>
    <row r="1041" spans="34:34" x14ac:dyDescent="0.25">
      <c r="AH1041"/>
    </row>
    <row r="1042" spans="34:34" x14ac:dyDescent="0.25">
      <c r="AH1042"/>
    </row>
    <row r="1043" spans="34:34" x14ac:dyDescent="0.25">
      <c r="AH1043"/>
    </row>
    <row r="1044" spans="34:34" x14ac:dyDescent="0.25">
      <c r="AH1044"/>
    </row>
    <row r="1045" spans="34:34" x14ac:dyDescent="0.25">
      <c r="AH1045"/>
    </row>
    <row r="1046" spans="34:34" x14ac:dyDescent="0.25">
      <c r="AH1046"/>
    </row>
    <row r="1047" spans="34:34" x14ac:dyDescent="0.25">
      <c r="AH1047"/>
    </row>
    <row r="1048" spans="34:34" x14ac:dyDescent="0.25">
      <c r="AH1048"/>
    </row>
    <row r="1049" spans="34:34" x14ac:dyDescent="0.25">
      <c r="AH1049"/>
    </row>
    <row r="1050" spans="34:34" x14ac:dyDescent="0.25">
      <c r="AH1050"/>
    </row>
    <row r="1051" spans="34:34" x14ac:dyDescent="0.25">
      <c r="AH1051"/>
    </row>
    <row r="1052" spans="34:34" x14ac:dyDescent="0.25">
      <c r="AH1052"/>
    </row>
    <row r="1053" spans="34:34" x14ac:dyDescent="0.25">
      <c r="AH1053"/>
    </row>
    <row r="1054" spans="34:34" x14ac:dyDescent="0.25">
      <c r="AH1054"/>
    </row>
    <row r="1055" spans="34:34" x14ac:dyDescent="0.25">
      <c r="AH1055"/>
    </row>
    <row r="1056" spans="34:34" x14ac:dyDescent="0.25">
      <c r="AH1056"/>
    </row>
    <row r="1057" spans="34:34" x14ac:dyDescent="0.25">
      <c r="AH1057"/>
    </row>
    <row r="1058" spans="34:34" x14ac:dyDescent="0.25">
      <c r="AH1058"/>
    </row>
    <row r="1059" spans="34:34" x14ac:dyDescent="0.25">
      <c r="AH1059"/>
    </row>
    <row r="1060" spans="34:34" x14ac:dyDescent="0.25">
      <c r="AH1060"/>
    </row>
    <row r="1061" spans="34:34" x14ac:dyDescent="0.25">
      <c r="AH1061"/>
    </row>
    <row r="1062" spans="34:34" x14ac:dyDescent="0.25">
      <c r="AH1062"/>
    </row>
    <row r="1063" spans="34:34" x14ac:dyDescent="0.25">
      <c r="AH1063"/>
    </row>
    <row r="1064" spans="34:34" x14ac:dyDescent="0.25">
      <c r="AH1064"/>
    </row>
    <row r="1065" spans="34:34" x14ac:dyDescent="0.25">
      <c r="AH1065"/>
    </row>
    <row r="1066" spans="34:34" x14ac:dyDescent="0.25">
      <c r="AH1066"/>
    </row>
    <row r="1067" spans="34:34" x14ac:dyDescent="0.25">
      <c r="AH1067"/>
    </row>
    <row r="1068" spans="34:34" x14ac:dyDescent="0.25">
      <c r="AH1068"/>
    </row>
    <row r="1069" spans="34:34" x14ac:dyDescent="0.25">
      <c r="AH1069"/>
    </row>
    <row r="1070" spans="34:34" x14ac:dyDescent="0.25">
      <c r="AH1070"/>
    </row>
    <row r="1071" spans="34:34" x14ac:dyDescent="0.25">
      <c r="AH1071"/>
    </row>
    <row r="1072" spans="34:34" x14ac:dyDescent="0.25">
      <c r="AH1072"/>
    </row>
    <row r="1073" spans="34:34" x14ac:dyDescent="0.25">
      <c r="AH1073"/>
    </row>
    <row r="1074" spans="34:34" x14ac:dyDescent="0.25">
      <c r="AH1074"/>
    </row>
    <row r="1075" spans="34:34" x14ac:dyDescent="0.25">
      <c r="AH1075"/>
    </row>
    <row r="1076" spans="34:34" x14ac:dyDescent="0.25">
      <c r="AH1076"/>
    </row>
    <row r="1077" spans="34:34" x14ac:dyDescent="0.25">
      <c r="AH1077"/>
    </row>
    <row r="1078" spans="34:34" x14ac:dyDescent="0.25">
      <c r="AH1078"/>
    </row>
    <row r="1079" spans="34:34" x14ac:dyDescent="0.25">
      <c r="AH1079"/>
    </row>
    <row r="1080" spans="34:34" x14ac:dyDescent="0.25">
      <c r="AH1080"/>
    </row>
    <row r="1081" spans="34:34" x14ac:dyDescent="0.25">
      <c r="AH1081"/>
    </row>
    <row r="1082" spans="34:34" x14ac:dyDescent="0.25">
      <c r="AH1082"/>
    </row>
    <row r="1083" spans="34:34" x14ac:dyDescent="0.25">
      <c r="AH1083"/>
    </row>
    <row r="1084" spans="34:34" x14ac:dyDescent="0.25">
      <c r="AH1084"/>
    </row>
    <row r="1085" spans="34:34" x14ac:dyDescent="0.25">
      <c r="AH1085"/>
    </row>
    <row r="1086" spans="34:34" x14ac:dyDescent="0.25">
      <c r="AH1086"/>
    </row>
    <row r="1087" spans="34:34" x14ac:dyDescent="0.25">
      <c r="AH1087"/>
    </row>
    <row r="1088" spans="34:34" x14ac:dyDescent="0.25">
      <c r="AH1088"/>
    </row>
    <row r="1089" spans="34:34" x14ac:dyDescent="0.25">
      <c r="AH1089"/>
    </row>
    <row r="1090" spans="34:34" x14ac:dyDescent="0.25">
      <c r="AH1090"/>
    </row>
    <row r="1091" spans="34:34" x14ac:dyDescent="0.25">
      <c r="AH1091"/>
    </row>
    <row r="1092" spans="34:34" x14ac:dyDescent="0.25">
      <c r="AH1092"/>
    </row>
    <row r="1093" spans="34:34" x14ac:dyDescent="0.25">
      <c r="AH1093"/>
    </row>
    <row r="1094" spans="34:34" x14ac:dyDescent="0.25">
      <c r="AH1094"/>
    </row>
    <row r="1095" spans="34:34" x14ac:dyDescent="0.25">
      <c r="AH1095"/>
    </row>
    <row r="1096" spans="34:34" x14ac:dyDescent="0.25">
      <c r="AH1096"/>
    </row>
    <row r="1097" spans="34:34" x14ac:dyDescent="0.25">
      <c r="AH1097"/>
    </row>
    <row r="1098" spans="34:34" x14ac:dyDescent="0.25">
      <c r="AH1098"/>
    </row>
    <row r="1099" spans="34:34" x14ac:dyDescent="0.25">
      <c r="AH1099"/>
    </row>
    <row r="1100" spans="34:34" x14ac:dyDescent="0.25">
      <c r="AH1100"/>
    </row>
    <row r="1101" spans="34:34" x14ac:dyDescent="0.25">
      <c r="AH1101"/>
    </row>
    <row r="1102" spans="34:34" x14ac:dyDescent="0.25">
      <c r="AH1102"/>
    </row>
    <row r="1103" spans="34:34" x14ac:dyDescent="0.25">
      <c r="AH1103"/>
    </row>
    <row r="1104" spans="34:34" x14ac:dyDescent="0.25">
      <c r="AH1104"/>
    </row>
    <row r="1105" spans="34:34" x14ac:dyDescent="0.25">
      <c r="AH1105"/>
    </row>
    <row r="1106" spans="34:34" x14ac:dyDescent="0.25">
      <c r="AH1106"/>
    </row>
    <row r="1107" spans="34:34" x14ac:dyDescent="0.25">
      <c r="AH1107"/>
    </row>
    <row r="1108" spans="34:34" x14ac:dyDescent="0.25">
      <c r="AH1108"/>
    </row>
    <row r="1109" spans="34:34" x14ac:dyDescent="0.25">
      <c r="AH1109"/>
    </row>
    <row r="1110" spans="34:34" x14ac:dyDescent="0.25">
      <c r="AH1110"/>
    </row>
    <row r="1111" spans="34:34" x14ac:dyDescent="0.25">
      <c r="AH1111"/>
    </row>
    <row r="1112" spans="34:34" x14ac:dyDescent="0.25">
      <c r="AH1112"/>
    </row>
    <row r="1113" spans="34:34" x14ac:dyDescent="0.25">
      <c r="AH1113"/>
    </row>
    <row r="1114" spans="34:34" x14ac:dyDescent="0.25">
      <c r="AH1114"/>
    </row>
    <row r="1115" spans="34:34" x14ac:dyDescent="0.25">
      <c r="AH1115"/>
    </row>
    <row r="1116" spans="34:34" x14ac:dyDescent="0.25">
      <c r="AH1116"/>
    </row>
    <row r="1117" spans="34:34" x14ac:dyDescent="0.25">
      <c r="AH1117"/>
    </row>
    <row r="1118" spans="34:34" x14ac:dyDescent="0.25">
      <c r="AH1118"/>
    </row>
    <row r="1119" spans="34:34" x14ac:dyDescent="0.25">
      <c r="AH1119"/>
    </row>
    <row r="1120" spans="34:34" x14ac:dyDescent="0.25">
      <c r="AH1120"/>
    </row>
    <row r="1121" spans="34:34" x14ac:dyDescent="0.25">
      <c r="AH1121"/>
    </row>
    <row r="1122" spans="34:34" x14ac:dyDescent="0.25">
      <c r="AH1122"/>
    </row>
    <row r="1123" spans="34:34" x14ac:dyDescent="0.25">
      <c r="AH1123"/>
    </row>
    <row r="1124" spans="34:34" x14ac:dyDescent="0.25">
      <c r="AH1124"/>
    </row>
    <row r="1125" spans="34:34" x14ac:dyDescent="0.25">
      <c r="AH1125"/>
    </row>
    <row r="1126" spans="34:34" x14ac:dyDescent="0.25">
      <c r="AH1126"/>
    </row>
    <row r="1127" spans="34:34" x14ac:dyDescent="0.25">
      <c r="AH1127"/>
    </row>
    <row r="1128" spans="34:34" x14ac:dyDescent="0.25">
      <c r="AH1128"/>
    </row>
    <row r="1129" spans="34:34" x14ac:dyDescent="0.25">
      <c r="AH1129"/>
    </row>
    <row r="1130" spans="34:34" x14ac:dyDescent="0.25">
      <c r="AH1130"/>
    </row>
    <row r="1131" spans="34:34" x14ac:dyDescent="0.25">
      <c r="AH1131"/>
    </row>
    <row r="1132" spans="34:34" x14ac:dyDescent="0.25">
      <c r="AH1132"/>
    </row>
    <row r="1133" spans="34:34" x14ac:dyDescent="0.25">
      <c r="AH1133"/>
    </row>
    <row r="1134" spans="34:34" x14ac:dyDescent="0.25">
      <c r="AH1134"/>
    </row>
    <row r="1135" spans="34:34" x14ac:dyDescent="0.25">
      <c r="AH1135"/>
    </row>
    <row r="1136" spans="34:34" x14ac:dyDescent="0.25">
      <c r="AH1136"/>
    </row>
    <row r="1137" spans="34:34" x14ac:dyDescent="0.25">
      <c r="AH1137"/>
    </row>
    <row r="1138" spans="34:34" x14ac:dyDescent="0.25">
      <c r="AH1138"/>
    </row>
    <row r="1139" spans="34:34" x14ac:dyDescent="0.25">
      <c r="AH1139"/>
    </row>
    <row r="1140" spans="34:34" x14ac:dyDescent="0.25">
      <c r="AH1140"/>
    </row>
    <row r="1141" spans="34:34" x14ac:dyDescent="0.25">
      <c r="AH1141"/>
    </row>
    <row r="1142" spans="34:34" x14ac:dyDescent="0.25">
      <c r="AH1142"/>
    </row>
    <row r="1143" spans="34:34" x14ac:dyDescent="0.25">
      <c r="AH1143"/>
    </row>
    <row r="1144" spans="34:34" x14ac:dyDescent="0.25">
      <c r="AH1144"/>
    </row>
    <row r="1145" spans="34:34" x14ac:dyDescent="0.25">
      <c r="AH1145"/>
    </row>
    <row r="1146" spans="34:34" x14ac:dyDescent="0.25">
      <c r="AH1146"/>
    </row>
    <row r="1147" spans="34:34" x14ac:dyDescent="0.25">
      <c r="AH1147"/>
    </row>
    <row r="1148" spans="34:34" x14ac:dyDescent="0.25">
      <c r="AH1148"/>
    </row>
    <row r="1149" spans="34:34" x14ac:dyDescent="0.25">
      <c r="AH1149"/>
    </row>
    <row r="1150" spans="34:34" x14ac:dyDescent="0.25">
      <c r="AH1150"/>
    </row>
    <row r="1151" spans="34:34" x14ac:dyDescent="0.25">
      <c r="AH1151"/>
    </row>
    <row r="1152" spans="34:34" x14ac:dyDescent="0.25">
      <c r="AH1152"/>
    </row>
    <row r="1153" spans="34:34" x14ac:dyDescent="0.25">
      <c r="AH1153"/>
    </row>
    <row r="1154" spans="34:34" x14ac:dyDescent="0.25">
      <c r="AH1154"/>
    </row>
    <row r="1155" spans="34:34" x14ac:dyDescent="0.25">
      <c r="AH1155"/>
    </row>
    <row r="1156" spans="34:34" x14ac:dyDescent="0.25">
      <c r="AH1156"/>
    </row>
    <row r="1157" spans="34:34" x14ac:dyDescent="0.25">
      <c r="AH1157"/>
    </row>
    <row r="1158" spans="34:34" x14ac:dyDescent="0.25">
      <c r="AH1158"/>
    </row>
    <row r="1159" spans="34:34" x14ac:dyDescent="0.25">
      <c r="AH1159"/>
    </row>
    <row r="1160" spans="34:34" x14ac:dyDescent="0.25">
      <c r="AH1160"/>
    </row>
    <row r="1161" spans="34:34" x14ac:dyDescent="0.25">
      <c r="AH1161"/>
    </row>
    <row r="1162" spans="34:34" x14ac:dyDescent="0.25">
      <c r="AH1162"/>
    </row>
    <row r="1163" spans="34:34" x14ac:dyDescent="0.25">
      <c r="AH1163"/>
    </row>
    <row r="1164" spans="34:34" x14ac:dyDescent="0.25">
      <c r="AH1164"/>
    </row>
    <row r="1165" spans="34:34" x14ac:dyDescent="0.25">
      <c r="AH1165"/>
    </row>
    <row r="1166" spans="34:34" x14ac:dyDescent="0.25">
      <c r="AH1166"/>
    </row>
    <row r="1167" spans="34:34" x14ac:dyDescent="0.25">
      <c r="AH1167"/>
    </row>
    <row r="1168" spans="34:34" x14ac:dyDescent="0.25">
      <c r="AH1168"/>
    </row>
    <row r="1169" spans="34:34" x14ac:dyDescent="0.25">
      <c r="AH1169"/>
    </row>
    <row r="1170" spans="34:34" x14ac:dyDescent="0.25">
      <c r="AH1170"/>
    </row>
    <row r="1171" spans="34:34" x14ac:dyDescent="0.25">
      <c r="AH1171"/>
    </row>
    <row r="1172" spans="34:34" x14ac:dyDescent="0.25">
      <c r="AH1172"/>
    </row>
    <row r="1173" spans="34:34" x14ac:dyDescent="0.25">
      <c r="AH1173"/>
    </row>
    <row r="1174" spans="34:34" x14ac:dyDescent="0.25">
      <c r="AH1174"/>
    </row>
    <row r="1175" spans="34:34" x14ac:dyDescent="0.25">
      <c r="AH1175"/>
    </row>
    <row r="1176" spans="34:34" x14ac:dyDescent="0.25">
      <c r="AH1176"/>
    </row>
    <row r="1177" spans="34:34" x14ac:dyDescent="0.25">
      <c r="AH1177"/>
    </row>
    <row r="1178" spans="34:34" x14ac:dyDescent="0.25">
      <c r="AH1178"/>
    </row>
    <row r="1179" spans="34:34" x14ac:dyDescent="0.25">
      <c r="AH1179"/>
    </row>
    <row r="1180" spans="34:34" x14ac:dyDescent="0.25">
      <c r="AH1180"/>
    </row>
    <row r="1181" spans="34:34" x14ac:dyDescent="0.25">
      <c r="AH1181"/>
    </row>
    <row r="1182" spans="34:34" x14ac:dyDescent="0.25">
      <c r="AH1182"/>
    </row>
    <row r="1183" spans="34:34" x14ac:dyDescent="0.25">
      <c r="AH1183"/>
    </row>
    <row r="1184" spans="34:34" x14ac:dyDescent="0.25">
      <c r="AH1184"/>
    </row>
    <row r="1185" spans="34:34" x14ac:dyDescent="0.25">
      <c r="AH1185"/>
    </row>
    <row r="1186" spans="34:34" x14ac:dyDescent="0.25">
      <c r="AH1186"/>
    </row>
    <row r="1187" spans="34:34" x14ac:dyDescent="0.25">
      <c r="AH1187"/>
    </row>
    <row r="1188" spans="34:34" x14ac:dyDescent="0.25">
      <c r="AH1188"/>
    </row>
    <row r="1189" spans="34:34" x14ac:dyDescent="0.25">
      <c r="AH1189"/>
    </row>
    <row r="1190" spans="34:34" x14ac:dyDescent="0.25">
      <c r="AH1190"/>
    </row>
    <row r="1191" spans="34:34" x14ac:dyDescent="0.25">
      <c r="AH1191"/>
    </row>
    <row r="1192" spans="34:34" x14ac:dyDescent="0.25">
      <c r="AH1192"/>
    </row>
    <row r="1193" spans="34:34" x14ac:dyDescent="0.25">
      <c r="AH1193"/>
    </row>
    <row r="1194" spans="34:34" x14ac:dyDescent="0.25">
      <c r="AH1194"/>
    </row>
    <row r="1195" spans="34:34" x14ac:dyDescent="0.25">
      <c r="AH1195"/>
    </row>
    <row r="1196" spans="34:34" x14ac:dyDescent="0.25">
      <c r="AH1196"/>
    </row>
    <row r="1197" spans="34:34" x14ac:dyDescent="0.25">
      <c r="AH1197"/>
    </row>
    <row r="1198" spans="34:34" x14ac:dyDescent="0.25">
      <c r="AH1198"/>
    </row>
    <row r="1199" spans="34:34" x14ac:dyDescent="0.25">
      <c r="AH1199"/>
    </row>
    <row r="1200" spans="34:34" x14ac:dyDescent="0.25">
      <c r="AH1200"/>
    </row>
    <row r="1201" spans="34:34" x14ac:dyDescent="0.25">
      <c r="AH1201"/>
    </row>
    <row r="1202" spans="34:34" x14ac:dyDescent="0.25">
      <c r="AH1202"/>
    </row>
    <row r="1203" spans="34:34" x14ac:dyDescent="0.25">
      <c r="AH1203"/>
    </row>
    <row r="1204" spans="34:34" x14ac:dyDescent="0.25">
      <c r="AH1204"/>
    </row>
    <row r="1205" spans="34:34" x14ac:dyDescent="0.25">
      <c r="AH1205"/>
    </row>
    <row r="1206" spans="34:34" x14ac:dyDescent="0.25">
      <c r="AH1206"/>
    </row>
    <row r="1207" spans="34:34" x14ac:dyDescent="0.25">
      <c r="AH1207"/>
    </row>
    <row r="1208" spans="34:34" x14ac:dyDescent="0.25">
      <c r="AH1208"/>
    </row>
    <row r="1209" spans="34:34" x14ac:dyDescent="0.25">
      <c r="AH1209"/>
    </row>
    <row r="1210" spans="34:34" x14ac:dyDescent="0.25">
      <c r="AH1210"/>
    </row>
    <row r="1211" spans="34:34" x14ac:dyDescent="0.25">
      <c r="AH1211"/>
    </row>
    <row r="1212" spans="34:34" x14ac:dyDescent="0.25">
      <c r="AH1212"/>
    </row>
    <row r="1213" spans="34:34" x14ac:dyDescent="0.25">
      <c r="AH1213"/>
    </row>
    <row r="1214" spans="34:34" x14ac:dyDescent="0.25">
      <c r="AH1214"/>
    </row>
    <row r="1215" spans="34:34" x14ac:dyDescent="0.25">
      <c r="AH1215"/>
    </row>
    <row r="1216" spans="34:34" x14ac:dyDescent="0.25">
      <c r="AH1216"/>
    </row>
    <row r="1217" spans="34:34" x14ac:dyDescent="0.25">
      <c r="AH1217"/>
    </row>
    <row r="1218" spans="34:34" x14ac:dyDescent="0.25">
      <c r="AH1218"/>
    </row>
    <row r="1219" spans="34:34" x14ac:dyDescent="0.25">
      <c r="AH1219"/>
    </row>
    <row r="1220" spans="34:34" x14ac:dyDescent="0.25">
      <c r="AH1220"/>
    </row>
    <row r="1221" spans="34:34" x14ac:dyDescent="0.25">
      <c r="AH1221"/>
    </row>
    <row r="1222" spans="34:34" x14ac:dyDescent="0.25">
      <c r="AH1222"/>
    </row>
    <row r="1223" spans="34:34" x14ac:dyDescent="0.25">
      <c r="AH1223"/>
    </row>
    <row r="1224" spans="34:34" x14ac:dyDescent="0.25">
      <c r="AH1224"/>
    </row>
    <row r="1225" spans="34:34" x14ac:dyDescent="0.25">
      <c r="AH1225"/>
    </row>
    <row r="1226" spans="34:34" x14ac:dyDescent="0.25">
      <c r="AH1226"/>
    </row>
    <row r="1227" spans="34:34" x14ac:dyDescent="0.25">
      <c r="AH1227"/>
    </row>
    <row r="1228" spans="34:34" x14ac:dyDescent="0.25">
      <c r="AH1228"/>
    </row>
    <row r="1229" spans="34:34" x14ac:dyDescent="0.25">
      <c r="AH1229"/>
    </row>
    <row r="1230" spans="34:34" x14ac:dyDescent="0.25">
      <c r="AH1230"/>
    </row>
    <row r="1231" spans="34:34" x14ac:dyDescent="0.25">
      <c r="AH1231"/>
    </row>
    <row r="1232" spans="34:34" x14ac:dyDescent="0.25">
      <c r="AH1232"/>
    </row>
    <row r="1233" spans="34:34" x14ac:dyDescent="0.25">
      <c r="AH1233"/>
    </row>
    <row r="1234" spans="34:34" x14ac:dyDescent="0.25">
      <c r="AH1234"/>
    </row>
    <row r="1235" spans="34:34" x14ac:dyDescent="0.25">
      <c r="AH1235"/>
    </row>
    <row r="1236" spans="34:34" x14ac:dyDescent="0.25">
      <c r="AH1236"/>
    </row>
    <row r="1237" spans="34:34" x14ac:dyDescent="0.25">
      <c r="AH1237"/>
    </row>
    <row r="1238" spans="34:34" x14ac:dyDescent="0.25">
      <c r="AH1238"/>
    </row>
    <row r="1239" spans="34:34" x14ac:dyDescent="0.25">
      <c r="AH1239"/>
    </row>
    <row r="1240" spans="34:34" x14ac:dyDescent="0.25">
      <c r="AH1240"/>
    </row>
    <row r="1241" spans="34:34" x14ac:dyDescent="0.25">
      <c r="AH1241"/>
    </row>
    <row r="1242" spans="34:34" x14ac:dyDescent="0.25">
      <c r="AH1242"/>
    </row>
    <row r="1243" spans="34:34" x14ac:dyDescent="0.25">
      <c r="AH1243"/>
    </row>
    <row r="1244" spans="34:34" x14ac:dyDescent="0.25">
      <c r="AH1244"/>
    </row>
    <row r="1245" spans="34:34" x14ac:dyDescent="0.25">
      <c r="AH1245"/>
    </row>
    <row r="1246" spans="34:34" x14ac:dyDescent="0.25">
      <c r="AH1246"/>
    </row>
    <row r="1247" spans="34:34" x14ac:dyDescent="0.25">
      <c r="AH1247"/>
    </row>
    <row r="1248" spans="34:34" x14ac:dyDescent="0.25">
      <c r="AH1248"/>
    </row>
    <row r="1249" spans="34:34" x14ac:dyDescent="0.25">
      <c r="AH1249"/>
    </row>
    <row r="1250" spans="34:34" x14ac:dyDescent="0.25">
      <c r="AH1250"/>
    </row>
    <row r="1251" spans="34:34" x14ac:dyDescent="0.25">
      <c r="AH1251"/>
    </row>
    <row r="1252" spans="34:34" x14ac:dyDescent="0.25">
      <c r="AH1252"/>
    </row>
    <row r="1253" spans="34:34" x14ac:dyDescent="0.25">
      <c r="AH1253"/>
    </row>
    <row r="1254" spans="34:34" x14ac:dyDescent="0.25">
      <c r="AH1254"/>
    </row>
    <row r="1255" spans="34:34" x14ac:dyDescent="0.25">
      <c r="AH1255"/>
    </row>
    <row r="1256" spans="34:34" x14ac:dyDescent="0.25">
      <c r="AH1256"/>
    </row>
    <row r="1257" spans="34:34" x14ac:dyDescent="0.25">
      <c r="AH1257"/>
    </row>
    <row r="1258" spans="34:34" x14ac:dyDescent="0.25">
      <c r="AH1258"/>
    </row>
    <row r="1259" spans="34:34" x14ac:dyDescent="0.25">
      <c r="AH1259"/>
    </row>
    <row r="1260" spans="34:34" x14ac:dyDescent="0.25">
      <c r="AH1260"/>
    </row>
    <row r="1261" spans="34:34" x14ac:dyDescent="0.25">
      <c r="AH1261"/>
    </row>
    <row r="1262" spans="34:34" x14ac:dyDescent="0.25">
      <c r="AH1262"/>
    </row>
    <row r="1263" spans="34:34" x14ac:dyDescent="0.25">
      <c r="AH1263"/>
    </row>
    <row r="1264" spans="34:34" x14ac:dyDescent="0.25">
      <c r="AH1264"/>
    </row>
    <row r="1265" spans="34:34" x14ac:dyDescent="0.25">
      <c r="AH1265"/>
    </row>
    <row r="1266" spans="34:34" x14ac:dyDescent="0.25">
      <c r="AH1266"/>
    </row>
    <row r="1267" spans="34:34" x14ac:dyDescent="0.25">
      <c r="AH1267"/>
    </row>
    <row r="1268" spans="34:34" x14ac:dyDescent="0.25">
      <c r="AH1268"/>
    </row>
    <row r="1269" spans="34:34" x14ac:dyDescent="0.25">
      <c r="AH1269"/>
    </row>
    <row r="1270" spans="34:34" x14ac:dyDescent="0.25">
      <c r="AH1270"/>
    </row>
    <row r="1271" spans="34:34" x14ac:dyDescent="0.25">
      <c r="AH1271"/>
    </row>
    <row r="1272" spans="34:34" x14ac:dyDescent="0.25">
      <c r="AH1272"/>
    </row>
    <row r="1273" spans="34:34" x14ac:dyDescent="0.25">
      <c r="AH1273"/>
    </row>
    <row r="1274" spans="34:34" x14ac:dyDescent="0.25">
      <c r="AH1274"/>
    </row>
    <row r="1275" spans="34:34" x14ac:dyDescent="0.25">
      <c r="AH1275"/>
    </row>
    <row r="1276" spans="34:34" x14ac:dyDescent="0.25">
      <c r="AH1276"/>
    </row>
    <row r="1277" spans="34:34" x14ac:dyDescent="0.25">
      <c r="AH1277"/>
    </row>
    <row r="1278" spans="34:34" x14ac:dyDescent="0.25">
      <c r="AH1278"/>
    </row>
    <row r="1279" spans="34:34" x14ac:dyDescent="0.25">
      <c r="AH1279"/>
    </row>
    <row r="1280" spans="34:34" x14ac:dyDescent="0.25">
      <c r="AH1280"/>
    </row>
    <row r="1281" spans="34:34" x14ac:dyDescent="0.25">
      <c r="AH1281"/>
    </row>
    <row r="1282" spans="34:34" x14ac:dyDescent="0.25">
      <c r="AH1282"/>
    </row>
    <row r="1283" spans="34:34" x14ac:dyDescent="0.25">
      <c r="AH1283"/>
    </row>
    <row r="1284" spans="34:34" x14ac:dyDescent="0.25">
      <c r="AH1284"/>
    </row>
    <row r="1285" spans="34:34" x14ac:dyDescent="0.25">
      <c r="AH1285"/>
    </row>
    <row r="1286" spans="34:34" x14ac:dyDescent="0.25">
      <c r="AH1286"/>
    </row>
    <row r="1287" spans="34:34" x14ac:dyDescent="0.25">
      <c r="AH1287"/>
    </row>
    <row r="1288" spans="34:34" x14ac:dyDescent="0.25">
      <c r="AH1288"/>
    </row>
    <row r="1289" spans="34:34" x14ac:dyDescent="0.25">
      <c r="AH1289"/>
    </row>
    <row r="1290" spans="34:34" x14ac:dyDescent="0.25">
      <c r="AH1290"/>
    </row>
    <row r="1291" spans="34:34" x14ac:dyDescent="0.25">
      <c r="AH1291"/>
    </row>
    <row r="1292" spans="34:34" x14ac:dyDescent="0.25">
      <c r="AH1292"/>
    </row>
    <row r="1293" spans="34:34" x14ac:dyDescent="0.25">
      <c r="AH1293"/>
    </row>
    <row r="1294" spans="34:34" x14ac:dyDescent="0.25">
      <c r="AH1294"/>
    </row>
    <row r="1295" spans="34:34" x14ac:dyDescent="0.25">
      <c r="AH1295"/>
    </row>
    <row r="1296" spans="34:34" x14ac:dyDescent="0.25">
      <c r="AH1296"/>
    </row>
    <row r="1297" spans="34:34" x14ac:dyDescent="0.25">
      <c r="AH1297"/>
    </row>
    <row r="1298" spans="34:34" x14ac:dyDescent="0.25">
      <c r="AH1298"/>
    </row>
    <row r="1299" spans="34:34" x14ac:dyDescent="0.25">
      <c r="AH1299"/>
    </row>
    <row r="1300" spans="34:34" x14ac:dyDescent="0.25">
      <c r="AH1300"/>
    </row>
    <row r="1301" spans="34:34" x14ac:dyDescent="0.25">
      <c r="AH1301"/>
    </row>
    <row r="1302" spans="34:34" x14ac:dyDescent="0.25">
      <c r="AH1302"/>
    </row>
    <row r="1303" spans="34:34" x14ac:dyDescent="0.25">
      <c r="AH1303"/>
    </row>
    <row r="1304" spans="34:34" x14ac:dyDescent="0.25">
      <c r="AH1304"/>
    </row>
    <row r="1305" spans="34:34" x14ac:dyDescent="0.25">
      <c r="AH1305"/>
    </row>
    <row r="1306" spans="34:34" x14ac:dyDescent="0.25">
      <c r="AH1306"/>
    </row>
    <row r="1307" spans="34:34" x14ac:dyDescent="0.25">
      <c r="AH1307"/>
    </row>
    <row r="1308" spans="34:34" x14ac:dyDescent="0.25">
      <c r="AH1308"/>
    </row>
    <row r="1309" spans="34:34" x14ac:dyDescent="0.25">
      <c r="AH1309"/>
    </row>
    <row r="1310" spans="34:34" x14ac:dyDescent="0.25">
      <c r="AH1310"/>
    </row>
    <row r="1311" spans="34:34" x14ac:dyDescent="0.25">
      <c r="AH1311"/>
    </row>
    <row r="1312" spans="34:34" x14ac:dyDescent="0.25">
      <c r="AH1312"/>
    </row>
    <row r="1313" spans="34:34" x14ac:dyDescent="0.25">
      <c r="AH1313"/>
    </row>
    <row r="1314" spans="34:34" x14ac:dyDescent="0.25">
      <c r="AH1314"/>
    </row>
    <row r="1315" spans="34:34" x14ac:dyDescent="0.25">
      <c r="AH1315"/>
    </row>
    <row r="1316" spans="34:34" x14ac:dyDescent="0.25">
      <c r="AH1316"/>
    </row>
    <row r="1317" spans="34:34" x14ac:dyDescent="0.25">
      <c r="AH1317"/>
    </row>
    <row r="1318" spans="34:34" x14ac:dyDescent="0.25">
      <c r="AH1318"/>
    </row>
    <row r="1319" spans="34:34" x14ac:dyDescent="0.25">
      <c r="AH1319"/>
    </row>
    <row r="1320" spans="34:34" x14ac:dyDescent="0.25">
      <c r="AH1320"/>
    </row>
    <row r="1321" spans="34:34" x14ac:dyDescent="0.25">
      <c r="AH1321"/>
    </row>
    <row r="1322" spans="34:34" x14ac:dyDescent="0.25">
      <c r="AH1322"/>
    </row>
    <row r="1323" spans="34:34" x14ac:dyDescent="0.25">
      <c r="AH1323"/>
    </row>
    <row r="1324" spans="34:34" x14ac:dyDescent="0.25">
      <c r="AH1324"/>
    </row>
    <row r="1325" spans="34:34" x14ac:dyDescent="0.25">
      <c r="AH1325"/>
    </row>
    <row r="1326" spans="34:34" x14ac:dyDescent="0.25">
      <c r="AH1326"/>
    </row>
    <row r="1327" spans="34:34" x14ac:dyDescent="0.25">
      <c r="AH1327"/>
    </row>
    <row r="1328" spans="34:34" x14ac:dyDescent="0.25">
      <c r="AH1328"/>
    </row>
    <row r="1329" spans="34:34" x14ac:dyDescent="0.25">
      <c r="AH1329"/>
    </row>
    <row r="1330" spans="34:34" x14ac:dyDescent="0.25">
      <c r="AH1330"/>
    </row>
    <row r="1331" spans="34:34" x14ac:dyDescent="0.25">
      <c r="AH1331"/>
    </row>
    <row r="1332" spans="34:34" x14ac:dyDescent="0.25">
      <c r="AH1332"/>
    </row>
    <row r="1333" spans="34:34" x14ac:dyDescent="0.25">
      <c r="AH1333"/>
    </row>
    <row r="1334" spans="34:34" x14ac:dyDescent="0.25">
      <c r="AH1334"/>
    </row>
    <row r="1335" spans="34:34" x14ac:dyDescent="0.25">
      <c r="AH1335"/>
    </row>
    <row r="1336" spans="34:34" x14ac:dyDescent="0.25">
      <c r="AH1336"/>
    </row>
    <row r="1337" spans="34:34" x14ac:dyDescent="0.25">
      <c r="AH1337"/>
    </row>
    <row r="1338" spans="34:34" x14ac:dyDescent="0.25">
      <c r="AH1338"/>
    </row>
    <row r="1339" spans="34:34" x14ac:dyDescent="0.25">
      <c r="AH1339"/>
    </row>
    <row r="1340" spans="34:34" x14ac:dyDescent="0.25">
      <c r="AH1340"/>
    </row>
    <row r="1341" spans="34:34" x14ac:dyDescent="0.25">
      <c r="AH1341"/>
    </row>
    <row r="1342" spans="34:34" x14ac:dyDescent="0.25">
      <c r="AH1342"/>
    </row>
    <row r="1343" spans="34:34" x14ac:dyDescent="0.25">
      <c r="AH1343"/>
    </row>
    <row r="1344" spans="34:34" x14ac:dyDescent="0.25">
      <c r="AH1344"/>
    </row>
    <row r="1345" spans="34:34" x14ac:dyDescent="0.25">
      <c r="AH1345"/>
    </row>
    <row r="1346" spans="34:34" x14ac:dyDescent="0.25">
      <c r="AH1346"/>
    </row>
    <row r="1347" spans="34:34" x14ac:dyDescent="0.25">
      <c r="AH1347"/>
    </row>
    <row r="1348" spans="34:34" x14ac:dyDescent="0.25">
      <c r="AH1348"/>
    </row>
    <row r="1349" spans="34:34" x14ac:dyDescent="0.25">
      <c r="AH1349"/>
    </row>
    <row r="1350" spans="34:34" x14ac:dyDescent="0.25">
      <c r="AH1350"/>
    </row>
    <row r="1351" spans="34:34" x14ac:dyDescent="0.25">
      <c r="AH1351"/>
    </row>
    <row r="1352" spans="34:34" x14ac:dyDescent="0.25">
      <c r="AH1352"/>
    </row>
    <row r="1353" spans="34:34" x14ac:dyDescent="0.25">
      <c r="AH1353"/>
    </row>
    <row r="1354" spans="34:34" x14ac:dyDescent="0.25">
      <c r="AH1354"/>
    </row>
    <row r="1355" spans="34:34" x14ac:dyDescent="0.25">
      <c r="AH1355"/>
    </row>
    <row r="1356" spans="34:34" x14ac:dyDescent="0.25">
      <c r="AH1356"/>
    </row>
    <row r="1357" spans="34:34" x14ac:dyDescent="0.25">
      <c r="AH1357"/>
    </row>
    <row r="1358" spans="34:34" x14ac:dyDescent="0.25">
      <c r="AH1358"/>
    </row>
    <row r="1359" spans="34:34" x14ac:dyDescent="0.25">
      <c r="AH1359"/>
    </row>
    <row r="1360" spans="34:34" x14ac:dyDescent="0.25">
      <c r="AH1360"/>
    </row>
    <row r="1361" spans="34:34" x14ac:dyDescent="0.25">
      <c r="AH1361"/>
    </row>
    <row r="1362" spans="34:34" x14ac:dyDescent="0.25">
      <c r="AH1362"/>
    </row>
    <row r="1363" spans="34:34" x14ac:dyDescent="0.25">
      <c r="AH1363"/>
    </row>
    <row r="1364" spans="34:34" x14ac:dyDescent="0.25">
      <c r="AH1364"/>
    </row>
    <row r="1365" spans="34:34" x14ac:dyDescent="0.25">
      <c r="AH1365"/>
    </row>
    <row r="1366" spans="34:34" x14ac:dyDescent="0.25">
      <c r="AH1366"/>
    </row>
    <row r="1367" spans="34:34" x14ac:dyDescent="0.25">
      <c r="AH1367"/>
    </row>
    <row r="1368" spans="34:34" x14ac:dyDescent="0.25">
      <c r="AH1368"/>
    </row>
    <row r="1369" spans="34:34" x14ac:dyDescent="0.25">
      <c r="AH1369"/>
    </row>
    <row r="1370" spans="34:34" x14ac:dyDescent="0.25">
      <c r="AH1370"/>
    </row>
    <row r="1371" spans="34:34" x14ac:dyDescent="0.25">
      <c r="AH1371"/>
    </row>
    <row r="1372" spans="34:34" x14ac:dyDescent="0.25">
      <c r="AH1372"/>
    </row>
    <row r="1373" spans="34:34" x14ac:dyDescent="0.25">
      <c r="AH1373"/>
    </row>
    <row r="1374" spans="34:34" x14ac:dyDescent="0.25">
      <c r="AH1374"/>
    </row>
    <row r="1375" spans="34:34" x14ac:dyDescent="0.25">
      <c r="AH1375"/>
    </row>
    <row r="1376" spans="34:34" x14ac:dyDescent="0.25">
      <c r="AH1376"/>
    </row>
    <row r="1377" spans="34:34" x14ac:dyDescent="0.25">
      <c r="AH1377"/>
    </row>
    <row r="1378" spans="34:34" x14ac:dyDescent="0.25">
      <c r="AH1378"/>
    </row>
    <row r="1379" spans="34:34" x14ac:dyDescent="0.25">
      <c r="AH1379"/>
    </row>
    <row r="1380" spans="34:34" x14ac:dyDescent="0.25">
      <c r="AH1380"/>
    </row>
    <row r="1381" spans="34:34" x14ac:dyDescent="0.25">
      <c r="AH1381"/>
    </row>
    <row r="1382" spans="34:34" x14ac:dyDescent="0.25">
      <c r="AH1382"/>
    </row>
    <row r="1383" spans="34:34" x14ac:dyDescent="0.25">
      <c r="AH1383"/>
    </row>
    <row r="1384" spans="34:34" x14ac:dyDescent="0.25">
      <c r="AH1384"/>
    </row>
    <row r="1385" spans="34:34" x14ac:dyDescent="0.25">
      <c r="AH1385"/>
    </row>
    <row r="1386" spans="34:34" x14ac:dyDescent="0.25">
      <c r="AH1386"/>
    </row>
    <row r="1387" spans="34:34" x14ac:dyDescent="0.25">
      <c r="AH1387"/>
    </row>
    <row r="1388" spans="34:34" x14ac:dyDescent="0.25">
      <c r="AH1388"/>
    </row>
    <row r="1389" spans="34:34" x14ac:dyDescent="0.25">
      <c r="AH1389"/>
    </row>
    <row r="1390" spans="34:34" x14ac:dyDescent="0.25">
      <c r="AH1390"/>
    </row>
    <row r="1391" spans="34:34" x14ac:dyDescent="0.25">
      <c r="AH1391"/>
    </row>
    <row r="1392" spans="34:34" x14ac:dyDescent="0.25">
      <c r="AH1392"/>
    </row>
    <row r="1393" spans="34:34" x14ac:dyDescent="0.25">
      <c r="AH1393"/>
    </row>
    <row r="1394" spans="34:34" x14ac:dyDescent="0.25">
      <c r="AH1394"/>
    </row>
    <row r="1395" spans="34:34" x14ac:dyDescent="0.25">
      <c r="AH1395"/>
    </row>
    <row r="1396" spans="34:34" x14ac:dyDescent="0.25">
      <c r="AH1396"/>
    </row>
    <row r="1397" spans="34:34" x14ac:dyDescent="0.25">
      <c r="AH1397"/>
    </row>
    <row r="1398" spans="34:34" x14ac:dyDescent="0.25">
      <c r="AH1398"/>
    </row>
    <row r="1399" spans="34:34" x14ac:dyDescent="0.25">
      <c r="AH1399"/>
    </row>
    <row r="1400" spans="34:34" x14ac:dyDescent="0.25">
      <c r="AH1400"/>
    </row>
    <row r="1401" spans="34:34" x14ac:dyDescent="0.25">
      <c r="AH1401"/>
    </row>
    <row r="1402" spans="34:34" x14ac:dyDescent="0.25">
      <c r="AH1402"/>
    </row>
    <row r="1403" spans="34:34" x14ac:dyDescent="0.25">
      <c r="AH1403"/>
    </row>
    <row r="1404" spans="34:34" x14ac:dyDescent="0.25">
      <c r="AH1404"/>
    </row>
    <row r="1405" spans="34:34" x14ac:dyDescent="0.25">
      <c r="AH1405"/>
    </row>
    <row r="1406" spans="34:34" x14ac:dyDescent="0.25">
      <c r="AH1406"/>
    </row>
    <row r="1407" spans="34:34" x14ac:dyDescent="0.25">
      <c r="AH1407"/>
    </row>
    <row r="1408" spans="34:34" x14ac:dyDescent="0.25">
      <c r="AH1408"/>
    </row>
    <row r="1409" spans="34:34" x14ac:dyDescent="0.25">
      <c r="AH1409"/>
    </row>
    <row r="1410" spans="34:34" x14ac:dyDescent="0.25">
      <c r="AH1410"/>
    </row>
    <row r="1411" spans="34:34" x14ac:dyDescent="0.25">
      <c r="AH1411"/>
    </row>
    <row r="1412" spans="34:34" x14ac:dyDescent="0.25">
      <c r="AH1412"/>
    </row>
    <row r="1413" spans="34:34" x14ac:dyDescent="0.25">
      <c r="AH1413"/>
    </row>
    <row r="1414" spans="34:34" x14ac:dyDescent="0.25">
      <c r="AH1414"/>
    </row>
    <row r="1415" spans="34:34" x14ac:dyDescent="0.25">
      <c r="AH1415"/>
    </row>
    <row r="1416" spans="34:34" x14ac:dyDescent="0.25">
      <c r="AH1416"/>
    </row>
    <row r="1417" spans="34:34" x14ac:dyDescent="0.25">
      <c r="AH1417"/>
    </row>
    <row r="1418" spans="34:34" x14ac:dyDescent="0.25">
      <c r="AH1418"/>
    </row>
    <row r="1419" spans="34:34" x14ac:dyDescent="0.25">
      <c r="AH1419"/>
    </row>
    <row r="1420" spans="34:34" x14ac:dyDescent="0.25">
      <c r="AH1420"/>
    </row>
    <row r="1421" spans="34:34" x14ac:dyDescent="0.25">
      <c r="AH1421"/>
    </row>
    <row r="1422" spans="34:34" x14ac:dyDescent="0.25">
      <c r="AH1422"/>
    </row>
    <row r="1423" spans="34:34" x14ac:dyDescent="0.25">
      <c r="AH1423"/>
    </row>
    <row r="1424" spans="34:34" x14ac:dyDescent="0.25">
      <c r="AH1424"/>
    </row>
    <row r="1425" spans="34:34" x14ac:dyDescent="0.25">
      <c r="AH1425"/>
    </row>
    <row r="1426" spans="34:34" x14ac:dyDescent="0.25">
      <c r="AH1426"/>
    </row>
    <row r="1427" spans="34:34" x14ac:dyDescent="0.25">
      <c r="AH1427"/>
    </row>
    <row r="1428" spans="34:34" x14ac:dyDescent="0.25">
      <c r="AH1428"/>
    </row>
    <row r="1429" spans="34:34" x14ac:dyDescent="0.25">
      <c r="AH1429"/>
    </row>
    <row r="1430" spans="34:34" x14ac:dyDescent="0.25">
      <c r="AH1430"/>
    </row>
    <row r="1431" spans="34:34" x14ac:dyDescent="0.25">
      <c r="AH1431"/>
    </row>
    <row r="1432" spans="34:34" x14ac:dyDescent="0.25">
      <c r="AH1432"/>
    </row>
    <row r="1433" spans="34:34" x14ac:dyDescent="0.25">
      <c r="AH1433"/>
    </row>
    <row r="1434" spans="34:34" x14ac:dyDescent="0.25">
      <c r="AH1434"/>
    </row>
    <row r="1435" spans="34:34" x14ac:dyDescent="0.25">
      <c r="AH1435"/>
    </row>
    <row r="1436" spans="34:34" x14ac:dyDescent="0.25">
      <c r="AH1436"/>
    </row>
    <row r="1437" spans="34:34" x14ac:dyDescent="0.25">
      <c r="AH1437"/>
    </row>
    <row r="1438" spans="34:34" x14ac:dyDescent="0.25">
      <c r="AH1438"/>
    </row>
    <row r="1439" spans="34:34" x14ac:dyDescent="0.25">
      <c r="AH1439"/>
    </row>
    <row r="1440" spans="34:34" x14ac:dyDescent="0.25">
      <c r="AH1440"/>
    </row>
    <row r="1441" spans="34:34" x14ac:dyDescent="0.25">
      <c r="AH1441"/>
    </row>
    <row r="1442" spans="34:34" x14ac:dyDescent="0.25">
      <c r="AH1442"/>
    </row>
    <row r="1443" spans="34:34" x14ac:dyDescent="0.25">
      <c r="AH1443"/>
    </row>
    <row r="1444" spans="34:34" x14ac:dyDescent="0.25">
      <c r="AH1444"/>
    </row>
    <row r="1445" spans="34:34" x14ac:dyDescent="0.25">
      <c r="AH1445"/>
    </row>
    <row r="1446" spans="34:34" x14ac:dyDescent="0.25">
      <c r="AH1446"/>
    </row>
    <row r="1447" spans="34:34" x14ac:dyDescent="0.25">
      <c r="AH1447"/>
    </row>
    <row r="1448" spans="34:34" x14ac:dyDescent="0.25">
      <c r="AH1448"/>
    </row>
    <row r="1449" spans="34:34" x14ac:dyDescent="0.25">
      <c r="AH1449"/>
    </row>
    <row r="1450" spans="34:34" x14ac:dyDescent="0.25">
      <c r="AH1450"/>
    </row>
    <row r="1451" spans="34:34" x14ac:dyDescent="0.25">
      <c r="AH1451"/>
    </row>
    <row r="1452" spans="34:34" x14ac:dyDescent="0.25">
      <c r="AH1452"/>
    </row>
    <row r="1453" spans="34:34" x14ac:dyDescent="0.25">
      <c r="AH1453"/>
    </row>
    <row r="1454" spans="34:34" x14ac:dyDescent="0.25">
      <c r="AH1454"/>
    </row>
    <row r="1455" spans="34:34" x14ac:dyDescent="0.25">
      <c r="AH1455"/>
    </row>
    <row r="1456" spans="34:34" x14ac:dyDescent="0.25">
      <c r="AH1456"/>
    </row>
    <row r="1457" spans="34:34" x14ac:dyDescent="0.25">
      <c r="AH1457"/>
    </row>
    <row r="1458" spans="34:34" x14ac:dyDescent="0.25">
      <c r="AH1458"/>
    </row>
    <row r="1459" spans="34:34" x14ac:dyDescent="0.25">
      <c r="AH1459"/>
    </row>
    <row r="1460" spans="34:34" x14ac:dyDescent="0.25">
      <c r="AH1460"/>
    </row>
    <row r="1461" spans="34:34" x14ac:dyDescent="0.25">
      <c r="AH1461"/>
    </row>
    <row r="1462" spans="34:34" x14ac:dyDescent="0.25">
      <c r="AH1462"/>
    </row>
    <row r="1463" spans="34:34" x14ac:dyDescent="0.25">
      <c r="AH1463"/>
    </row>
    <row r="1464" spans="34:34" x14ac:dyDescent="0.25">
      <c r="AH1464"/>
    </row>
    <row r="1465" spans="34:34" x14ac:dyDescent="0.25">
      <c r="AH1465"/>
    </row>
    <row r="1466" spans="34:34" x14ac:dyDescent="0.25">
      <c r="AH1466"/>
    </row>
    <row r="1467" spans="34:34" x14ac:dyDescent="0.25">
      <c r="AH1467"/>
    </row>
    <row r="1468" spans="34:34" x14ac:dyDescent="0.25">
      <c r="AH1468"/>
    </row>
    <row r="1469" spans="34:34" x14ac:dyDescent="0.25">
      <c r="AH1469"/>
    </row>
    <row r="1470" spans="34:34" x14ac:dyDescent="0.25">
      <c r="AH1470"/>
    </row>
    <row r="1471" spans="34:34" x14ac:dyDescent="0.25">
      <c r="AH1471"/>
    </row>
    <row r="1472" spans="34:34" x14ac:dyDescent="0.25">
      <c r="AH1472"/>
    </row>
    <row r="1473" spans="34:34" x14ac:dyDescent="0.25">
      <c r="AH1473"/>
    </row>
    <row r="1474" spans="34:34" x14ac:dyDescent="0.25">
      <c r="AH1474"/>
    </row>
    <row r="1475" spans="34:34" x14ac:dyDescent="0.25">
      <c r="AH1475"/>
    </row>
    <row r="1476" spans="34:34" x14ac:dyDescent="0.25">
      <c r="AH1476"/>
    </row>
    <row r="1477" spans="34:34" x14ac:dyDescent="0.25">
      <c r="AH1477"/>
    </row>
    <row r="1478" spans="34:34" x14ac:dyDescent="0.25">
      <c r="AH1478"/>
    </row>
    <row r="1479" spans="34:34" x14ac:dyDescent="0.25">
      <c r="AH1479"/>
    </row>
    <row r="1480" spans="34:34" x14ac:dyDescent="0.25">
      <c r="AH1480"/>
    </row>
    <row r="1481" spans="34:34" x14ac:dyDescent="0.25">
      <c r="AH1481"/>
    </row>
    <row r="1482" spans="34:34" x14ac:dyDescent="0.25">
      <c r="AH1482"/>
    </row>
    <row r="1483" spans="34:34" x14ac:dyDescent="0.25">
      <c r="AH1483"/>
    </row>
    <row r="1484" spans="34:34" x14ac:dyDescent="0.25">
      <c r="AH1484"/>
    </row>
    <row r="1485" spans="34:34" x14ac:dyDescent="0.25">
      <c r="AH1485"/>
    </row>
    <row r="1486" spans="34:34" x14ac:dyDescent="0.25">
      <c r="AH1486"/>
    </row>
    <row r="1487" spans="34:34" x14ac:dyDescent="0.25">
      <c r="AH1487"/>
    </row>
    <row r="1488" spans="34:34" x14ac:dyDescent="0.25">
      <c r="AH1488"/>
    </row>
    <row r="1489" spans="34:34" x14ac:dyDescent="0.25">
      <c r="AH1489"/>
    </row>
    <row r="1490" spans="34:34" x14ac:dyDescent="0.25">
      <c r="AH1490"/>
    </row>
    <row r="1491" spans="34:34" x14ac:dyDescent="0.25">
      <c r="AH1491"/>
    </row>
    <row r="1492" spans="34:34" x14ac:dyDescent="0.25">
      <c r="AH1492"/>
    </row>
    <row r="1493" spans="34:34" x14ac:dyDescent="0.25">
      <c r="AH1493"/>
    </row>
    <row r="1494" spans="34:34" x14ac:dyDescent="0.25">
      <c r="AH1494"/>
    </row>
    <row r="1495" spans="34:34" x14ac:dyDescent="0.25">
      <c r="AH1495"/>
    </row>
    <row r="1496" spans="34:34" x14ac:dyDescent="0.25">
      <c r="AH1496"/>
    </row>
    <row r="1497" spans="34:34" x14ac:dyDescent="0.25">
      <c r="AH1497"/>
    </row>
    <row r="1498" spans="34:34" x14ac:dyDescent="0.25">
      <c r="AH1498"/>
    </row>
    <row r="1499" spans="34:34" x14ac:dyDescent="0.25">
      <c r="AH1499"/>
    </row>
    <row r="1500" spans="34:34" x14ac:dyDescent="0.25">
      <c r="AH1500"/>
    </row>
    <row r="1501" spans="34:34" x14ac:dyDescent="0.25">
      <c r="AH1501"/>
    </row>
    <row r="1502" spans="34:34" x14ac:dyDescent="0.25">
      <c r="AH1502"/>
    </row>
    <row r="1503" spans="34:34" x14ac:dyDescent="0.25">
      <c r="AH1503"/>
    </row>
    <row r="1504" spans="34:34" x14ac:dyDescent="0.25">
      <c r="AH1504"/>
    </row>
    <row r="1505" spans="34:34" x14ac:dyDescent="0.25">
      <c r="AH1505"/>
    </row>
    <row r="1506" spans="34:34" x14ac:dyDescent="0.25">
      <c r="AH1506"/>
    </row>
    <row r="1507" spans="34:34" x14ac:dyDescent="0.25">
      <c r="AH1507"/>
    </row>
    <row r="1508" spans="34:34" x14ac:dyDescent="0.25">
      <c r="AH1508"/>
    </row>
    <row r="1509" spans="34:34" x14ac:dyDescent="0.25">
      <c r="AH1509"/>
    </row>
    <row r="1510" spans="34:34" x14ac:dyDescent="0.25">
      <c r="AH1510"/>
    </row>
    <row r="1511" spans="34:34" x14ac:dyDescent="0.25">
      <c r="AH1511"/>
    </row>
    <row r="1512" spans="34:34" x14ac:dyDescent="0.25">
      <c r="AH1512"/>
    </row>
    <row r="1513" spans="34:34" x14ac:dyDescent="0.25">
      <c r="AH1513"/>
    </row>
    <row r="1514" spans="34:34" x14ac:dyDescent="0.25">
      <c r="AH1514"/>
    </row>
    <row r="1515" spans="34:34" x14ac:dyDescent="0.25">
      <c r="AH1515"/>
    </row>
    <row r="1516" spans="34:34" x14ac:dyDescent="0.25">
      <c r="AH1516"/>
    </row>
    <row r="1517" spans="34:34" x14ac:dyDescent="0.25">
      <c r="AH1517"/>
    </row>
    <row r="1518" spans="34:34" x14ac:dyDescent="0.25">
      <c r="AH1518"/>
    </row>
    <row r="1519" spans="34:34" x14ac:dyDescent="0.25">
      <c r="AH1519"/>
    </row>
    <row r="1520" spans="34:34" x14ac:dyDescent="0.25">
      <c r="AH1520"/>
    </row>
    <row r="1521" spans="34:34" x14ac:dyDescent="0.25">
      <c r="AH1521"/>
    </row>
    <row r="1522" spans="34:34" x14ac:dyDescent="0.25">
      <c r="AH1522"/>
    </row>
    <row r="1523" spans="34:34" x14ac:dyDescent="0.25">
      <c r="AH1523"/>
    </row>
    <row r="1524" spans="34:34" x14ac:dyDescent="0.25">
      <c r="AH1524"/>
    </row>
    <row r="1525" spans="34:34" x14ac:dyDescent="0.25">
      <c r="AH1525"/>
    </row>
    <row r="1526" spans="34:34" x14ac:dyDescent="0.25">
      <c r="AH1526"/>
    </row>
    <row r="1527" spans="34:34" x14ac:dyDescent="0.25">
      <c r="AH1527"/>
    </row>
    <row r="1528" spans="34:34" x14ac:dyDescent="0.25">
      <c r="AH1528"/>
    </row>
    <row r="1529" spans="34:34" x14ac:dyDescent="0.25">
      <c r="AH1529"/>
    </row>
    <row r="1530" spans="34:34" x14ac:dyDescent="0.25">
      <c r="AH1530"/>
    </row>
    <row r="1531" spans="34:34" x14ac:dyDescent="0.25">
      <c r="AH1531"/>
    </row>
    <row r="1532" spans="34:34" x14ac:dyDescent="0.25">
      <c r="AH1532"/>
    </row>
    <row r="1533" spans="34:34" x14ac:dyDescent="0.25">
      <c r="AH1533"/>
    </row>
    <row r="1534" spans="34:34" x14ac:dyDescent="0.25">
      <c r="AH1534"/>
    </row>
    <row r="1535" spans="34:34" x14ac:dyDescent="0.25">
      <c r="AH1535"/>
    </row>
    <row r="1536" spans="34:34" x14ac:dyDescent="0.25">
      <c r="AH1536"/>
    </row>
    <row r="1537" spans="34:34" x14ac:dyDescent="0.25">
      <c r="AH1537"/>
    </row>
    <row r="1538" spans="34:34" x14ac:dyDescent="0.25">
      <c r="AH1538"/>
    </row>
    <row r="1539" spans="34:34" x14ac:dyDescent="0.25">
      <c r="AH1539"/>
    </row>
    <row r="1540" spans="34:34" x14ac:dyDescent="0.25">
      <c r="AH1540"/>
    </row>
    <row r="1541" spans="34:34" x14ac:dyDescent="0.25">
      <c r="AH1541"/>
    </row>
    <row r="1542" spans="34:34" x14ac:dyDescent="0.25">
      <c r="AH1542"/>
    </row>
    <row r="1543" spans="34:34" x14ac:dyDescent="0.25">
      <c r="AH1543"/>
    </row>
    <row r="1544" spans="34:34" x14ac:dyDescent="0.25">
      <c r="AH1544"/>
    </row>
    <row r="1545" spans="34:34" x14ac:dyDescent="0.25">
      <c r="AH1545"/>
    </row>
    <row r="1546" spans="34:34" x14ac:dyDescent="0.25">
      <c r="AH1546"/>
    </row>
    <row r="1547" spans="34:34" x14ac:dyDescent="0.25">
      <c r="AH1547"/>
    </row>
    <row r="1548" spans="34:34" x14ac:dyDescent="0.25">
      <c r="AH1548"/>
    </row>
    <row r="1549" spans="34:34" x14ac:dyDescent="0.25">
      <c r="AH1549"/>
    </row>
    <row r="1550" spans="34:34" x14ac:dyDescent="0.25">
      <c r="AH1550"/>
    </row>
    <row r="1551" spans="34:34" x14ac:dyDescent="0.25">
      <c r="AH1551"/>
    </row>
    <row r="1552" spans="34:34" x14ac:dyDescent="0.25">
      <c r="AH1552"/>
    </row>
    <row r="1553" spans="34:34" x14ac:dyDescent="0.25">
      <c r="AH1553"/>
    </row>
    <row r="1554" spans="34:34" x14ac:dyDescent="0.25">
      <c r="AH1554"/>
    </row>
    <row r="1555" spans="34:34" x14ac:dyDescent="0.25">
      <c r="AH1555"/>
    </row>
    <row r="1556" spans="34:34" x14ac:dyDescent="0.25">
      <c r="AH1556"/>
    </row>
    <row r="1557" spans="34:34" x14ac:dyDescent="0.25">
      <c r="AH1557"/>
    </row>
    <row r="1558" spans="34:34" x14ac:dyDescent="0.25">
      <c r="AH1558"/>
    </row>
    <row r="1559" spans="34:34" x14ac:dyDescent="0.25">
      <c r="AH1559"/>
    </row>
    <row r="1560" spans="34:34" x14ac:dyDescent="0.25">
      <c r="AH1560"/>
    </row>
    <row r="1561" spans="34:34" x14ac:dyDescent="0.25">
      <c r="AH1561"/>
    </row>
    <row r="1562" spans="34:34" x14ac:dyDescent="0.25">
      <c r="AH1562"/>
    </row>
    <row r="1563" spans="34:34" x14ac:dyDescent="0.25">
      <c r="AH1563"/>
    </row>
    <row r="1564" spans="34:34" x14ac:dyDescent="0.25">
      <c r="AH1564"/>
    </row>
    <row r="1565" spans="34:34" x14ac:dyDescent="0.25">
      <c r="AH1565"/>
    </row>
    <row r="1566" spans="34:34" x14ac:dyDescent="0.25">
      <c r="AH1566"/>
    </row>
    <row r="1567" spans="34:34" x14ac:dyDescent="0.25">
      <c r="AH1567"/>
    </row>
    <row r="1568" spans="34:34" x14ac:dyDescent="0.25">
      <c r="AH1568"/>
    </row>
    <row r="1569" spans="34:34" x14ac:dyDescent="0.25">
      <c r="AH1569"/>
    </row>
    <row r="1570" spans="34:34" x14ac:dyDescent="0.25">
      <c r="AH1570"/>
    </row>
    <row r="1571" spans="34:34" x14ac:dyDescent="0.25">
      <c r="AH1571"/>
    </row>
    <row r="1572" spans="34:34" x14ac:dyDescent="0.25">
      <c r="AH1572"/>
    </row>
    <row r="1573" spans="34:34" x14ac:dyDescent="0.25">
      <c r="AH1573"/>
    </row>
    <row r="1574" spans="34:34" x14ac:dyDescent="0.25">
      <c r="AH1574"/>
    </row>
    <row r="1575" spans="34:34" x14ac:dyDescent="0.25">
      <c r="AH1575"/>
    </row>
    <row r="1576" spans="34:34" x14ac:dyDescent="0.25">
      <c r="AH1576"/>
    </row>
    <row r="1577" spans="34:34" x14ac:dyDescent="0.25">
      <c r="AH1577"/>
    </row>
    <row r="1578" spans="34:34" x14ac:dyDescent="0.25">
      <c r="AH1578"/>
    </row>
    <row r="1579" spans="34:34" x14ac:dyDescent="0.25">
      <c r="AH1579"/>
    </row>
    <row r="1580" spans="34:34" x14ac:dyDescent="0.25">
      <c r="AH1580"/>
    </row>
    <row r="1581" spans="34:34" x14ac:dyDescent="0.25">
      <c r="AH1581"/>
    </row>
    <row r="1582" spans="34:34" x14ac:dyDescent="0.25">
      <c r="AH1582"/>
    </row>
    <row r="1583" spans="34:34" x14ac:dyDescent="0.25">
      <c r="AH1583"/>
    </row>
    <row r="1584" spans="34:34" x14ac:dyDescent="0.25">
      <c r="AH1584"/>
    </row>
    <row r="1585" spans="34:34" x14ac:dyDescent="0.25">
      <c r="AH1585"/>
    </row>
    <row r="1586" spans="34:34" x14ac:dyDescent="0.25">
      <c r="AH1586"/>
    </row>
    <row r="1587" spans="34:34" x14ac:dyDescent="0.25">
      <c r="AH1587"/>
    </row>
    <row r="1588" spans="34:34" x14ac:dyDescent="0.25">
      <c r="AH1588"/>
    </row>
    <row r="1589" spans="34:34" x14ac:dyDescent="0.25">
      <c r="AH1589"/>
    </row>
    <row r="1590" spans="34:34" x14ac:dyDescent="0.25">
      <c r="AH1590"/>
    </row>
    <row r="1591" spans="34:34" x14ac:dyDescent="0.25">
      <c r="AH1591"/>
    </row>
    <row r="1592" spans="34:34" x14ac:dyDescent="0.25">
      <c r="AH1592"/>
    </row>
    <row r="1593" spans="34:34" x14ac:dyDescent="0.25">
      <c r="AH1593"/>
    </row>
    <row r="1594" spans="34:34" x14ac:dyDescent="0.25">
      <c r="AH1594"/>
    </row>
    <row r="1595" spans="34:34" x14ac:dyDescent="0.25">
      <c r="AH1595"/>
    </row>
    <row r="1596" spans="34:34" x14ac:dyDescent="0.25">
      <c r="AH1596"/>
    </row>
    <row r="1597" spans="34:34" x14ac:dyDescent="0.25">
      <c r="AH1597"/>
    </row>
    <row r="1598" spans="34:34" x14ac:dyDescent="0.25">
      <c r="AH1598"/>
    </row>
    <row r="1599" spans="34:34" x14ac:dyDescent="0.25">
      <c r="AH1599"/>
    </row>
    <row r="1600" spans="34:34" x14ac:dyDescent="0.25">
      <c r="AH1600"/>
    </row>
    <row r="1601" spans="34:34" x14ac:dyDescent="0.25">
      <c r="AH1601"/>
    </row>
    <row r="1602" spans="34:34" x14ac:dyDescent="0.25">
      <c r="AH1602"/>
    </row>
    <row r="1603" spans="34:34" x14ac:dyDescent="0.25">
      <c r="AH1603"/>
    </row>
    <row r="1604" spans="34:34" x14ac:dyDescent="0.25">
      <c r="AH1604"/>
    </row>
    <row r="1605" spans="34:34" x14ac:dyDescent="0.25">
      <c r="AH1605"/>
    </row>
    <row r="1606" spans="34:34" x14ac:dyDescent="0.25">
      <c r="AH1606"/>
    </row>
    <row r="1607" spans="34:34" x14ac:dyDescent="0.25">
      <c r="AH1607"/>
    </row>
    <row r="1608" spans="34:34" x14ac:dyDescent="0.25">
      <c r="AH1608"/>
    </row>
    <row r="1609" spans="34:34" x14ac:dyDescent="0.25">
      <c r="AH1609"/>
    </row>
    <row r="1610" spans="34:34" x14ac:dyDescent="0.25">
      <c r="AH1610"/>
    </row>
    <row r="1611" spans="34:34" x14ac:dyDescent="0.25">
      <c r="AH1611"/>
    </row>
    <row r="1612" spans="34:34" x14ac:dyDescent="0.25">
      <c r="AH1612"/>
    </row>
    <row r="1613" spans="34:34" x14ac:dyDescent="0.25">
      <c r="AH1613"/>
    </row>
    <row r="1614" spans="34:34" x14ac:dyDescent="0.25">
      <c r="AH1614"/>
    </row>
    <row r="1615" spans="34:34" x14ac:dyDescent="0.25">
      <c r="AH1615"/>
    </row>
    <row r="1616" spans="34:34" x14ac:dyDescent="0.25">
      <c r="AH1616"/>
    </row>
    <row r="1617" spans="34:34" x14ac:dyDescent="0.25">
      <c r="AH1617"/>
    </row>
    <row r="1618" spans="34:34" x14ac:dyDescent="0.25">
      <c r="AH1618"/>
    </row>
    <row r="1619" spans="34:34" x14ac:dyDescent="0.25">
      <c r="AH1619"/>
    </row>
    <row r="1620" spans="34:34" x14ac:dyDescent="0.25">
      <c r="AH1620"/>
    </row>
    <row r="1621" spans="34:34" x14ac:dyDescent="0.25">
      <c r="AH1621"/>
    </row>
    <row r="1622" spans="34:34" x14ac:dyDescent="0.25">
      <c r="AH1622"/>
    </row>
    <row r="1623" spans="34:34" x14ac:dyDescent="0.25">
      <c r="AH1623"/>
    </row>
    <row r="1624" spans="34:34" x14ac:dyDescent="0.25">
      <c r="AH1624"/>
    </row>
    <row r="1625" spans="34:34" x14ac:dyDescent="0.25">
      <c r="AH1625"/>
    </row>
    <row r="1626" spans="34:34" x14ac:dyDescent="0.25">
      <c r="AH1626"/>
    </row>
    <row r="1627" spans="34:34" x14ac:dyDescent="0.25">
      <c r="AH1627"/>
    </row>
    <row r="1628" spans="34:34" x14ac:dyDescent="0.25">
      <c r="AH1628"/>
    </row>
    <row r="1629" spans="34:34" x14ac:dyDescent="0.25">
      <c r="AH1629"/>
    </row>
    <row r="1630" spans="34:34" x14ac:dyDescent="0.25">
      <c r="AH1630"/>
    </row>
    <row r="1631" spans="34:34" x14ac:dyDescent="0.25">
      <c r="AH1631"/>
    </row>
    <row r="1632" spans="34:34" x14ac:dyDescent="0.25">
      <c r="AH1632"/>
    </row>
    <row r="1633" spans="34:34" x14ac:dyDescent="0.25">
      <c r="AH1633"/>
    </row>
    <row r="1634" spans="34:34" x14ac:dyDescent="0.25">
      <c r="AH1634"/>
    </row>
    <row r="1635" spans="34:34" x14ac:dyDescent="0.25">
      <c r="AH1635"/>
    </row>
    <row r="1636" spans="34:34" x14ac:dyDescent="0.25">
      <c r="AH1636"/>
    </row>
    <row r="1637" spans="34:34" x14ac:dyDescent="0.25">
      <c r="AH1637"/>
    </row>
    <row r="1638" spans="34:34" x14ac:dyDescent="0.25">
      <c r="AH1638"/>
    </row>
    <row r="1639" spans="34:34" x14ac:dyDescent="0.25">
      <c r="AH1639"/>
    </row>
    <row r="1640" spans="34:34" x14ac:dyDescent="0.25">
      <c r="AH1640"/>
    </row>
    <row r="1641" spans="34:34" x14ac:dyDescent="0.25">
      <c r="AH1641"/>
    </row>
    <row r="1642" spans="34:34" x14ac:dyDescent="0.25">
      <c r="AH1642"/>
    </row>
    <row r="1643" spans="34:34" x14ac:dyDescent="0.25">
      <c r="AH1643"/>
    </row>
    <row r="1644" spans="34:34" x14ac:dyDescent="0.25">
      <c r="AH1644"/>
    </row>
    <row r="1645" spans="34:34" x14ac:dyDescent="0.25">
      <c r="AH1645"/>
    </row>
    <row r="1646" spans="34:34" x14ac:dyDescent="0.25">
      <c r="AH1646"/>
    </row>
    <row r="1647" spans="34:34" x14ac:dyDescent="0.25">
      <c r="AH1647"/>
    </row>
    <row r="1648" spans="34:34" x14ac:dyDescent="0.25">
      <c r="AH1648"/>
    </row>
    <row r="1649" spans="34:34" x14ac:dyDescent="0.25">
      <c r="AH1649"/>
    </row>
    <row r="1650" spans="34:34" x14ac:dyDescent="0.25">
      <c r="AH1650"/>
    </row>
    <row r="1651" spans="34:34" x14ac:dyDescent="0.25">
      <c r="AH1651"/>
    </row>
    <row r="1652" spans="34:34" x14ac:dyDescent="0.25">
      <c r="AH1652"/>
    </row>
    <row r="1653" spans="34:34" x14ac:dyDescent="0.25">
      <c r="AH1653"/>
    </row>
    <row r="1654" spans="34:34" x14ac:dyDescent="0.25">
      <c r="AH1654"/>
    </row>
    <row r="1655" spans="34:34" x14ac:dyDescent="0.25">
      <c r="AH1655"/>
    </row>
    <row r="1656" spans="34:34" x14ac:dyDescent="0.25">
      <c r="AH1656"/>
    </row>
    <row r="1657" spans="34:34" x14ac:dyDescent="0.25">
      <c r="AH1657"/>
    </row>
    <row r="1658" spans="34:34" x14ac:dyDescent="0.25">
      <c r="AH1658"/>
    </row>
    <row r="1659" spans="34:34" x14ac:dyDescent="0.25">
      <c r="AH1659"/>
    </row>
    <row r="1660" spans="34:34" x14ac:dyDescent="0.25">
      <c r="AH1660"/>
    </row>
    <row r="1661" spans="34:34" x14ac:dyDescent="0.25">
      <c r="AH1661"/>
    </row>
    <row r="1662" spans="34:34" x14ac:dyDescent="0.25">
      <c r="AH1662"/>
    </row>
    <row r="1663" spans="34:34" x14ac:dyDescent="0.25">
      <c r="AH1663"/>
    </row>
    <row r="1664" spans="34:34" x14ac:dyDescent="0.25">
      <c r="AH1664"/>
    </row>
    <row r="1665" spans="34:34" x14ac:dyDescent="0.25">
      <c r="AH1665"/>
    </row>
    <row r="1666" spans="34:34" x14ac:dyDescent="0.25">
      <c r="AH1666"/>
    </row>
    <row r="1667" spans="34:34" x14ac:dyDescent="0.25">
      <c r="AH1667"/>
    </row>
    <row r="1668" spans="34:34" x14ac:dyDescent="0.25">
      <c r="AH1668"/>
    </row>
    <row r="1669" spans="34:34" x14ac:dyDescent="0.25">
      <c r="AH1669"/>
    </row>
    <row r="1670" spans="34:34" x14ac:dyDescent="0.25">
      <c r="AH1670"/>
    </row>
    <row r="1671" spans="34:34" x14ac:dyDescent="0.25">
      <c r="AH1671"/>
    </row>
    <row r="1672" spans="34:34" x14ac:dyDescent="0.25">
      <c r="AH1672"/>
    </row>
    <row r="1673" spans="34:34" x14ac:dyDescent="0.25">
      <c r="AH1673"/>
    </row>
    <row r="1674" spans="34:34" x14ac:dyDescent="0.25">
      <c r="AH1674"/>
    </row>
    <row r="1675" spans="34:34" x14ac:dyDescent="0.25">
      <c r="AH1675"/>
    </row>
    <row r="1676" spans="34:34" x14ac:dyDescent="0.25">
      <c r="AH1676"/>
    </row>
    <row r="1677" spans="34:34" x14ac:dyDescent="0.25">
      <c r="AH1677"/>
    </row>
    <row r="1678" spans="34:34" x14ac:dyDescent="0.25">
      <c r="AH1678"/>
    </row>
    <row r="1679" spans="34:34" x14ac:dyDescent="0.25">
      <c r="AH1679"/>
    </row>
    <row r="1680" spans="34:34" x14ac:dyDescent="0.25">
      <c r="AH1680"/>
    </row>
    <row r="1681" spans="34:34" x14ac:dyDescent="0.25">
      <c r="AH1681"/>
    </row>
    <row r="1682" spans="34:34" x14ac:dyDescent="0.25">
      <c r="AH1682"/>
    </row>
    <row r="1683" spans="34:34" x14ac:dyDescent="0.25">
      <c r="AH1683"/>
    </row>
    <row r="1684" spans="34:34" x14ac:dyDescent="0.25">
      <c r="AH1684"/>
    </row>
    <row r="1685" spans="34:34" x14ac:dyDescent="0.25">
      <c r="AH1685"/>
    </row>
    <row r="1686" spans="34:34" x14ac:dyDescent="0.25">
      <c r="AH1686"/>
    </row>
    <row r="1687" spans="34:34" x14ac:dyDescent="0.25">
      <c r="AH1687"/>
    </row>
    <row r="1688" spans="34:34" x14ac:dyDescent="0.25">
      <c r="AH1688"/>
    </row>
    <row r="1689" spans="34:34" x14ac:dyDescent="0.25">
      <c r="AH1689"/>
    </row>
    <row r="1690" spans="34:34" x14ac:dyDescent="0.25">
      <c r="AH1690"/>
    </row>
    <row r="1691" spans="34:34" x14ac:dyDescent="0.25">
      <c r="AH1691"/>
    </row>
    <row r="1692" spans="34:34" x14ac:dyDescent="0.25">
      <c r="AH1692"/>
    </row>
    <row r="1693" spans="34:34" x14ac:dyDescent="0.25">
      <c r="AH1693"/>
    </row>
    <row r="1694" spans="34:34" x14ac:dyDescent="0.25">
      <c r="AH1694"/>
    </row>
    <row r="1695" spans="34:34" x14ac:dyDescent="0.25">
      <c r="AH1695"/>
    </row>
    <row r="1696" spans="34:34" x14ac:dyDescent="0.25">
      <c r="AH1696"/>
    </row>
    <row r="1697" spans="34:34" x14ac:dyDescent="0.25">
      <c r="AH1697"/>
    </row>
    <row r="1698" spans="34:34" x14ac:dyDescent="0.25">
      <c r="AH1698"/>
    </row>
    <row r="1699" spans="34:34" x14ac:dyDescent="0.25">
      <c r="AH1699"/>
    </row>
    <row r="1700" spans="34:34" x14ac:dyDescent="0.25">
      <c r="AH1700"/>
    </row>
    <row r="1701" spans="34:34" x14ac:dyDescent="0.25">
      <c r="AH1701"/>
    </row>
    <row r="1702" spans="34:34" x14ac:dyDescent="0.25">
      <c r="AH1702"/>
    </row>
    <row r="1703" spans="34:34" x14ac:dyDescent="0.25">
      <c r="AH1703"/>
    </row>
    <row r="1704" spans="34:34" x14ac:dyDescent="0.25">
      <c r="AH1704"/>
    </row>
    <row r="1705" spans="34:34" x14ac:dyDescent="0.25">
      <c r="AH1705"/>
    </row>
    <row r="1706" spans="34:34" x14ac:dyDescent="0.25">
      <c r="AH1706"/>
    </row>
    <row r="1707" spans="34:34" x14ac:dyDescent="0.25">
      <c r="AH1707"/>
    </row>
    <row r="1708" spans="34:34" x14ac:dyDescent="0.25">
      <c r="AH1708"/>
    </row>
    <row r="1709" spans="34:34" x14ac:dyDescent="0.25">
      <c r="AH1709"/>
    </row>
    <row r="1710" spans="34:34" x14ac:dyDescent="0.25">
      <c r="AH1710"/>
    </row>
    <row r="1711" spans="34:34" x14ac:dyDescent="0.25">
      <c r="AH1711"/>
    </row>
    <row r="1712" spans="34:34" x14ac:dyDescent="0.25">
      <c r="AH1712"/>
    </row>
    <row r="1713" spans="34:34" x14ac:dyDescent="0.25">
      <c r="AH1713"/>
    </row>
    <row r="1714" spans="34:34" x14ac:dyDescent="0.25">
      <c r="AH1714"/>
    </row>
    <row r="1715" spans="34:34" x14ac:dyDescent="0.25">
      <c r="AH1715"/>
    </row>
    <row r="1716" spans="34:34" x14ac:dyDescent="0.25">
      <c r="AH1716"/>
    </row>
    <row r="1717" spans="34:34" x14ac:dyDescent="0.25">
      <c r="AH1717"/>
    </row>
    <row r="1718" spans="34:34" x14ac:dyDescent="0.25">
      <c r="AH1718"/>
    </row>
    <row r="1719" spans="34:34" x14ac:dyDescent="0.25">
      <c r="AH1719"/>
    </row>
    <row r="1720" spans="34:34" x14ac:dyDescent="0.25">
      <c r="AH1720"/>
    </row>
    <row r="1721" spans="34:34" x14ac:dyDescent="0.25">
      <c r="AH1721"/>
    </row>
    <row r="1722" spans="34:34" x14ac:dyDescent="0.25">
      <c r="AH1722"/>
    </row>
    <row r="1723" spans="34:34" x14ac:dyDescent="0.25">
      <c r="AH1723"/>
    </row>
    <row r="1724" spans="34:34" x14ac:dyDescent="0.25">
      <c r="AH1724"/>
    </row>
    <row r="1725" spans="34:34" x14ac:dyDescent="0.25">
      <c r="AH1725"/>
    </row>
    <row r="1726" spans="34:34" x14ac:dyDescent="0.25">
      <c r="AH1726"/>
    </row>
    <row r="1727" spans="34:34" x14ac:dyDescent="0.25">
      <c r="AH1727"/>
    </row>
    <row r="1728" spans="34:34" x14ac:dyDescent="0.25">
      <c r="AH1728"/>
    </row>
    <row r="1729" spans="34:34" x14ac:dyDescent="0.25">
      <c r="AH1729"/>
    </row>
    <row r="1730" spans="34:34" x14ac:dyDescent="0.25">
      <c r="AH1730"/>
    </row>
    <row r="1731" spans="34:34" x14ac:dyDescent="0.25">
      <c r="AH1731"/>
    </row>
    <row r="1732" spans="34:34" x14ac:dyDescent="0.25">
      <c r="AH1732"/>
    </row>
    <row r="1733" spans="34:34" x14ac:dyDescent="0.25">
      <c r="AH1733"/>
    </row>
    <row r="1734" spans="34:34" x14ac:dyDescent="0.25">
      <c r="AH1734"/>
    </row>
    <row r="1735" spans="34:34" x14ac:dyDescent="0.25">
      <c r="AH1735"/>
    </row>
    <row r="1736" spans="34:34" x14ac:dyDescent="0.25">
      <c r="AH1736"/>
    </row>
    <row r="1737" spans="34:34" x14ac:dyDescent="0.25">
      <c r="AH1737"/>
    </row>
    <row r="1738" spans="34:34" x14ac:dyDescent="0.25">
      <c r="AH1738"/>
    </row>
    <row r="1739" spans="34:34" x14ac:dyDescent="0.25">
      <c r="AH1739"/>
    </row>
    <row r="1740" spans="34:34" x14ac:dyDescent="0.25">
      <c r="AH1740"/>
    </row>
    <row r="1741" spans="34:34" x14ac:dyDescent="0.25">
      <c r="AH1741"/>
    </row>
    <row r="1742" spans="34:34" x14ac:dyDescent="0.25">
      <c r="AH1742"/>
    </row>
    <row r="1743" spans="34:34" x14ac:dyDescent="0.25">
      <c r="AH1743"/>
    </row>
    <row r="1744" spans="34:34" x14ac:dyDescent="0.25">
      <c r="AH1744"/>
    </row>
    <row r="1745" spans="34:34" x14ac:dyDescent="0.25">
      <c r="AH1745"/>
    </row>
    <row r="1746" spans="34:34" x14ac:dyDescent="0.25">
      <c r="AH1746"/>
    </row>
    <row r="1747" spans="34:34" x14ac:dyDescent="0.25">
      <c r="AH1747"/>
    </row>
    <row r="1748" spans="34:34" x14ac:dyDescent="0.25">
      <c r="AH1748"/>
    </row>
    <row r="1749" spans="34:34" x14ac:dyDescent="0.25">
      <c r="AH1749"/>
    </row>
    <row r="1750" spans="34:34" x14ac:dyDescent="0.25">
      <c r="AH1750"/>
    </row>
    <row r="1751" spans="34:34" x14ac:dyDescent="0.25">
      <c r="AH1751"/>
    </row>
    <row r="1752" spans="34:34" x14ac:dyDescent="0.25">
      <c r="AH1752"/>
    </row>
    <row r="1753" spans="34:34" x14ac:dyDescent="0.25">
      <c r="AH1753"/>
    </row>
    <row r="1754" spans="34:34" x14ac:dyDescent="0.25">
      <c r="AH1754"/>
    </row>
    <row r="1755" spans="34:34" x14ac:dyDescent="0.25">
      <c r="AH1755"/>
    </row>
    <row r="1756" spans="34:34" x14ac:dyDescent="0.25">
      <c r="AH1756"/>
    </row>
    <row r="1757" spans="34:34" x14ac:dyDescent="0.25">
      <c r="AH1757"/>
    </row>
    <row r="1758" spans="34:34" x14ac:dyDescent="0.25">
      <c r="AH1758"/>
    </row>
    <row r="1759" spans="34:34" x14ac:dyDescent="0.25">
      <c r="AH1759"/>
    </row>
    <row r="1760" spans="34:34" x14ac:dyDescent="0.25">
      <c r="AH1760"/>
    </row>
    <row r="1761" spans="34:34" x14ac:dyDescent="0.25">
      <c r="AH1761"/>
    </row>
    <row r="1762" spans="34:34" x14ac:dyDescent="0.25">
      <c r="AH1762"/>
    </row>
    <row r="1763" spans="34:34" x14ac:dyDescent="0.25">
      <c r="AH1763"/>
    </row>
    <row r="1764" spans="34:34" x14ac:dyDescent="0.25">
      <c r="AH1764"/>
    </row>
    <row r="1765" spans="34:34" x14ac:dyDescent="0.25">
      <c r="AH1765"/>
    </row>
    <row r="1766" spans="34:34" x14ac:dyDescent="0.25">
      <c r="AH1766"/>
    </row>
    <row r="1767" spans="34:34" x14ac:dyDescent="0.25">
      <c r="AH1767"/>
    </row>
    <row r="1768" spans="34:34" x14ac:dyDescent="0.25">
      <c r="AH1768"/>
    </row>
    <row r="1769" spans="34:34" x14ac:dyDescent="0.25">
      <c r="AH1769"/>
    </row>
    <row r="1770" spans="34:34" x14ac:dyDescent="0.25">
      <c r="AH1770"/>
    </row>
    <row r="1771" spans="34:34" x14ac:dyDescent="0.25">
      <c r="AH1771"/>
    </row>
    <row r="1772" spans="34:34" x14ac:dyDescent="0.25">
      <c r="AH1772"/>
    </row>
    <row r="1773" spans="34:34" x14ac:dyDescent="0.25">
      <c r="AH1773"/>
    </row>
    <row r="1774" spans="34:34" x14ac:dyDescent="0.25">
      <c r="AH1774"/>
    </row>
    <row r="1775" spans="34:34" x14ac:dyDescent="0.25">
      <c r="AH1775"/>
    </row>
    <row r="1776" spans="34:34" x14ac:dyDescent="0.25">
      <c r="AH1776"/>
    </row>
    <row r="1777" spans="34:34" x14ac:dyDescent="0.25">
      <c r="AH1777"/>
    </row>
    <row r="1778" spans="34:34" x14ac:dyDescent="0.25">
      <c r="AH1778"/>
    </row>
    <row r="1779" spans="34:34" x14ac:dyDescent="0.25">
      <c r="AH1779"/>
    </row>
    <row r="1780" spans="34:34" x14ac:dyDescent="0.25">
      <c r="AH1780"/>
    </row>
    <row r="1781" spans="34:34" x14ac:dyDescent="0.25">
      <c r="AH1781"/>
    </row>
    <row r="1782" spans="34:34" x14ac:dyDescent="0.25">
      <c r="AH1782"/>
    </row>
    <row r="1783" spans="34:34" x14ac:dyDescent="0.25">
      <c r="AH1783"/>
    </row>
    <row r="1784" spans="34:34" x14ac:dyDescent="0.25">
      <c r="AH1784"/>
    </row>
    <row r="1785" spans="34:34" x14ac:dyDescent="0.25">
      <c r="AH1785"/>
    </row>
    <row r="1786" spans="34:34" x14ac:dyDescent="0.25">
      <c r="AH1786"/>
    </row>
    <row r="1787" spans="34:34" x14ac:dyDescent="0.25">
      <c r="AH1787"/>
    </row>
    <row r="1788" spans="34:34" x14ac:dyDescent="0.25">
      <c r="AH1788"/>
    </row>
    <row r="1789" spans="34:34" x14ac:dyDescent="0.25">
      <c r="AH1789"/>
    </row>
    <row r="1790" spans="34:34" x14ac:dyDescent="0.25">
      <c r="AH1790"/>
    </row>
    <row r="1791" spans="34:34" x14ac:dyDescent="0.25">
      <c r="AH1791"/>
    </row>
    <row r="1792" spans="34:34" x14ac:dyDescent="0.25">
      <c r="AH1792"/>
    </row>
    <row r="1793" spans="34:34" x14ac:dyDescent="0.25">
      <c r="AH1793"/>
    </row>
    <row r="1794" spans="34:34" x14ac:dyDescent="0.25">
      <c r="AH1794"/>
    </row>
    <row r="1795" spans="34:34" x14ac:dyDescent="0.25">
      <c r="AH1795"/>
    </row>
    <row r="1796" spans="34:34" x14ac:dyDescent="0.25">
      <c r="AH1796"/>
    </row>
    <row r="1797" spans="34:34" x14ac:dyDescent="0.25">
      <c r="AH1797"/>
    </row>
    <row r="1798" spans="34:34" x14ac:dyDescent="0.25">
      <c r="AH1798"/>
    </row>
    <row r="1799" spans="34:34" x14ac:dyDescent="0.25">
      <c r="AH1799"/>
    </row>
    <row r="1800" spans="34:34" x14ac:dyDescent="0.25">
      <c r="AH1800"/>
    </row>
    <row r="1801" spans="34:34" x14ac:dyDescent="0.25">
      <c r="AH1801"/>
    </row>
    <row r="1802" spans="34:34" x14ac:dyDescent="0.25">
      <c r="AH1802"/>
    </row>
    <row r="1803" spans="34:34" x14ac:dyDescent="0.25">
      <c r="AH1803"/>
    </row>
    <row r="1804" spans="34:34" x14ac:dyDescent="0.25">
      <c r="AH1804"/>
    </row>
    <row r="1805" spans="34:34" x14ac:dyDescent="0.25">
      <c r="AH1805"/>
    </row>
    <row r="1806" spans="34:34" x14ac:dyDescent="0.25">
      <c r="AH1806"/>
    </row>
    <row r="1807" spans="34:34" x14ac:dyDescent="0.25">
      <c r="AH1807"/>
    </row>
    <row r="1808" spans="34:34" x14ac:dyDescent="0.25">
      <c r="AH1808"/>
    </row>
    <row r="1809" spans="34:34" x14ac:dyDescent="0.25">
      <c r="AH1809"/>
    </row>
    <row r="1810" spans="34:34" x14ac:dyDescent="0.25">
      <c r="AH1810"/>
    </row>
    <row r="1811" spans="34:34" x14ac:dyDescent="0.25">
      <c r="AH1811"/>
    </row>
    <row r="1812" spans="34:34" x14ac:dyDescent="0.25">
      <c r="AH1812"/>
    </row>
    <row r="1813" spans="34:34" x14ac:dyDescent="0.25">
      <c r="AH1813"/>
    </row>
    <row r="1814" spans="34:34" x14ac:dyDescent="0.25">
      <c r="AH1814"/>
    </row>
    <row r="1815" spans="34:34" x14ac:dyDescent="0.25">
      <c r="AH1815"/>
    </row>
    <row r="1816" spans="34:34" x14ac:dyDescent="0.25">
      <c r="AH1816"/>
    </row>
    <row r="1817" spans="34:34" x14ac:dyDescent="0.25">
      <c r="AH1817"/>
    </row>
    <row r="1818" spans="34:34" x14ac:dyDescent="0.25">
      <c r="AH1818"/>
    </row>
    <row r="1819" spans="34:34" x14ac:dyDescent="0.25">
      <c r="AH1819"/>
    </row>
    <row r="1820" spans="34:34" x14ac:dyDescent="0.25">
      <c r="AH1820"/>
    </row>
    <row r="1821" spans="34:34" x14ac:dyDescent="0.25">
      <c r="AH1821"/>
    </row>
    <row r="1822" spans="34:34" x14ac:dyDescent="0.25">
      <c r="AH1822"/>
    </row>
    <row r="1823" spans="34:34" x14ac:dyDescent="0.25">
      <c r="AH1823"/>
    </row>
    <row r="1824" spans="34:34" x14ac:dyDescent="0.25">
      <c r="AH1824"/>
    </row>
    <row r="1825" spans="34:34" x14ac:dyDescent="0.25">
      <c r="AH1825"/>
    </row>
    <row r="1826" spans="34:34" x14ac:dyDescent="0.25">
      <c r="AH1826"/>
    </row>
    <row r="1827" spans="34:34" x14ac:dyDescent="0.25">
      <c r="AH1827"/>
    </row>
    <row r="1828" spans="34:34" x14ac:dyDescent="0.25">
      <c r="AH1828"/>
    </row>
    <row r="1829" spans="34:34" x14ac:dyDescent="0.25">
      <c r="AH1829"/>
    </row>
    <row r="1830" spans="34:34" x14ac:dyDescent="0.25">
      <c r="AH1830"/>
    </row>
    <row r="1831" spans="34:34" x14ac:dyDescent="0.25">
      <c r="AH1831"/>
    </row>
    <row r="1832" spans="34:34" x14ac:dyDescent="0.25">
      <c r="AH1832"/>
    </row>
    <row r="1833" spans="34:34" x14ac:dyDescent="0.25">
      <c r="AH1833"/>
    </row>
    <row r="1834" spans="34:34" x14ac:dyDescent="0.25">
      <c r="AH1834"/>
    </row>
    <row r="1835" spans="34:34" x14ac:dyDescent="0.25">
      <c r="AH1835"/>
    </row>
    <row r="1836" spans="34:34" x14ac:dyDescent="0.25">
      <c r="AH1836"/>
    </row>
    <row r="1837" spans="34:34" x14ac:dyDescent="0.25">
      <c r="AH1837"/>
    </row>
    <row r="1838" spans="34:34" x14ac:dyDescent="0.25">
      <c r="AH1838"/>
    </row>
    <row r="1839" spans="34:34" x14ac:dyDescent="0.25">
      <c r="AH1839"/>
    </row>
    <row r="1840" spans="34:34" x14ac:dyDescent="0.25">
      <c r="AH1840"/>
    </row>
    <row r="1841" spans="34:34" x14ac:dyDescent="0.25">
      <c r="AH1841"/>
    </row>
    <row r="1842" spans="34:34" x14ac:dyDescent="0.25">
      <c r="AH1842"/>
    </row>
    <row r="1843" spans="34:34" x14ac:dyDescent="0.25">
      <c r="AH1843"/>
    </row>
    <row r="1844" spans="34:34" x14ac:dyDescent="0.25">
      <c r="AH1844"/>
    </row>
    <row r="1845" spans="34:34" x14ac:dyDescent="0.25">
      <c r="AH1845"/>
    </row>
    <row r="1846" spans="34:34" x14ac:dyDescent="0.25">
      <c r="AH1846"/>
    </row>
    <row r="1847" spans="34:34" x14ac:dyDescent="0.25">
      <c r="AH1847"/>
    </row>
    <row r="1848" spans="34:34" x14ac:dyDescent="0.25">
      <c r="AH1848"/>
    </row>
    <row r="1849" spans="34:34" x14ac:dyDescent="0.25">
      <c r="AH1849"/>
    </row>
    <row r="1850" spans="34:34" x14ac:dyDescent="0.25">
      <c r="AH1850"/>
    </row>
    <row r="1851" spans="34:34" x14ac:dyDescent="0.25">
      <c r="AH1851"/>
    </row>
    <row r="1852" spans="34:34" x14ac:dyDescent="0.25">
      <c r="AH1852"/>
    </row>
    <row r="1853" spans="34:34" x14ac:dyDescent="0.25">
      <c r="AH1853"/>
    </row>
    <row r="1854" spans="34:34" x14ac:dyDescent="0.25">
      <c r="AH1854"/>
    </row>
    <row r="1855" spans="34:34" x14ac:dyDescent="0.25">
      <c r="AH1855"/>
    </row>
    <row r="1856" spans="34:34" x14ac:dyDescent="0.25">
      <c r="AH1856"/>
    </row>
    <row r="1857" spans="34:34" x14ac:dyDescent="0.25">
      <c r="AH1857"/>
    </row>
    <row r="1858" spans="34:34" x14ac:dyDescent="0.25">
      <c r="AH1858"/>
    </row>
    <row r="1859" spans="34:34" x14ac:dyDescent="0.25">
      <c r="AH1859"/>
    </row>
    <row r="1860" spans="34:34" x14ac:dyDescent="0.25">
      <c r="AH1860"/>
    </row>
    <row r="1861" spans="34:34" x14ac:dyDescent="0.25">
      <c r="AH1861"/>
    </row>
    <row r="1862" spans="34:34" x14ac:dyDescent="0.25">
      <c r="AH1862"/>
    </row>
    <row r="1863" spans="34:34" x14ac:dyDescent="0.25">
      <c r="AH1863"/>
    </row>
    <row r="1864" spans="34:34" x14ac:dyDescent="0.25">
      <c r="AH1864"/>
    </row>
    <row r="1865" spans="34:34" x14ac:dyDescent="0.25">
      <c r="AH1865"/>
    </row>
    <row r="1866" spans="34:34" x14ac:dyDescent="0.25">
      <c r="AH1866"/>
    </row>
    <row r="1867" spans="34:34" x14ac:dyDescent="0.25">
      <c r="AH1867"/>
    </row>
    <row r="1868" spans="34:34" x14ac:dyDescent="0.25">
      <c r="AH1868"/>
    </row>
    <row r="1869" spans="34:34" x14ac:dyDescent="0.25">
      <c r="AH1869"/>
    </row>
    <row r="1870" spans="34:34" x14ac:dyDescent="0.25">
      <c r="AH1870"/>
    </row>
    <row r="1871" spans="34:34" x14ac:dyDescent="0.25">
      <c r="AH1871"/>
    </row>
    <row r="1872" spans="34:34" x14ac:dyDescent="0.25">
      <c r="AH1872"/>
    </row>
    <row r="1873" spans="34:34" x14ac:dyDescent="0.25">
      <c r="AH1873"/>
    </row>
    <row r="1874" spans="34:34" x14ac:dyDescent="0.25">
      <c r="AH1874"/>
    </row>
    <row r="1875" spans="34:34" x14ac:dyDescent="0.25">
      <c r="AH1875"/>
    </row>
    <row r="1876" spans="34:34" x14ac:dyDescent="0.25">
      <c r="AH1876"/>
    </row>
    <row r="1877" spans="34:34" x14ac:dyDescent="0.25">
      <c r="AH1877"/>
    </row>
    <row r="1878" spans="34:34" x14ac:dyDescent="0.25">
      <c r="AH1878"/>
    </row>
    <row r="1879" spans="34:34" x14ac:dyDescent="0.25">
      <c r="AH1879"/>
    </row>
    <row r="1880" spans="34:34" x14ac:dyDescent="0.25">
      <c r="AH1880"/>
    </row>
    <row r="1881" spans="34:34" x14ac:dyDescent="0.25">
      <c r="AH1881"/>
    </row>
    <row r="1882" spans="34:34" x14ac:dyDescent="0.25">
      <c r="AH1882"/>
    </row>
    <row r="1883" spans="34:34" x14ac:dyDescent="0.25">
      <c r="AH1883"/>
    </row>
    <row r="1884" spans="34:34" x14ac:dyDescent="0.25">
      <c r="AH1884"/>
    </row>
    <row r="1885" spans="34:34" x14ac:dyDescent="0.25">
      <c r="AH1885"/>
    </row>
    <row r="1886" spans="34:34" x14ac:dyDescent="0.25">
      <c r="AH1886"/>
    </row>
    <row r="1887" spans="34:34" x14ac:dyDescent="0.25">
      <c r="AH1887"/>
    </row>
    <row r="1888" spans="34:34" x14ac:dyDescent="0.25">
      <c r="AH1888"/>
    </row>
    <row r="1889" spans="34:34" x14ac:dyDescent="0.25">
      <c r="AH1889"/>
    </row>
    <row r="1890" spans="34:34" x14ac:dyDescent="0.25">
      <c r="AH1890"/>
    </row>
    <row r="1891" spans="34:34" x14ac:dyDescent="0.25">
      <c r="AH1891"/>
    </row>
    <row r="1892" spans="34:34" x14ac:dyDescent="0.25">
      <c r="AH1892"/>
    </row>
    <row r="1893" spans="34:34" x14ac:dyDescent="0.25">
      <c r="AH1893"/>
    </row>
    <row r="1894" spans="34:34" x14ac:dyDescent="0.25">
      <c r="AH1894"/>
    </row>
    <row r="1895" spans="34:34" x14ac:dyDescent="0.25">
      <c r="AH1895"/>
    </row>
    <row r="1896" spans="34:34" x14ac:dyDescent="0.25">
      <c r="AH1896"/>
    </row>
    <row r="1897" spans="34:34" x14ac:dyDescent="0.25">
      <c r="AH1897"/>
    </row>
    <row r="1898" spans="34:34" x14ac:dyDescent="0.25">
      <c r="AH1898"/>
    </row>
    <row r="1899" spans="34:34" x14ac:dyDescent="0.25">
      <c r="AH1899"/>
    </row>
    <row r="1900" spans="34:34" x14ac:dyDescent="0.25">
      <c r="AH1900"/>
    </row>
    <row r="1901" spans="34:34" x14ac:dyDescent="0.25">
      <c r="AH1901"/>
    </row>
    <row r="1902" spans="34:34" x14ac:dyDescent="0.25">
      <c r="AH1902"/>
    </row>
    <row r="1903" spans="34:34" x14ac:dyDescent="0.25">
      <c r="AH1903"/>
    </row>
    <row r="1904" spans="34:34" x14ac:dyDescent="0.25">
      <c r="AH1904"/>
    </row>
    <row r="1905" spans="34:34" x14ac:dyDescent="0.25">
      <c r="AH1905"/>
    </row>
    <row r="1906" spans="34:34" x14ac:dyDescent="0.25">
      <c r="AH1906"/>
    </row>
    <row r="1907" spans="34:34" x14ac:dyDescent="0.25">
      <c r="AH1907"/>
    </row>
    <row r="1908" spans="34:34" x14ac:dyDescent="0.25">
      <c r="AH1908"/>
    </row>
    <row r="1909" spans="34:34" x14ac:dyDescent="0.25">
      <c r="AH1909"/>
    </row>
    <row r="1910" spans="34:34" x14ac:dyDescent="0.25">
      <c r="AH1910"/>
    </row>
    <row r="1911" spans="34:34" x14ac:dyDescent="0.25">
      <c r="AH1911"/>
    </row>
    <row r="1912" spans="34:34" x14ac:dyDescent="0.25">
      <c r="AH1912"/>
    </row>
    <row r="1913" spans="34:34" x14ac:dyDescent="0.25">
      <c r="AH1913"/>
    </row>
    <row r="1914" spans="34:34" x14ac:dyDescent="0.25">
      <c r="AH1914"/>
    </row>
    <row r="1915" spans="34:34" x14ac:dyDescent="0.25">
      <c r="AH1915"/>
    </row>
    <row r="1916" spans="34:34" x14ac:dyDescent="0.25">
      <c r="AH1916"/>
    </row>
    <row r="1917" spans="34:34" x14ac:dyDescent="0.25">
      <c r="AH1917"/>
    </row>
    <row r="1918" spans="34:34" x14ac:dyDescent="0.25">
      <c r="AH1918"/>
    </row>
    <row r="1919" spans="34:34" x14ac:dyDescent="0.25">
      <c r="AH1919"/>
    </row>
    <row r="1920" spans="34:34" x14ac:dyDescent="0.25">
      <c r="AH1920"/>
    </row>
    <row r="1921" spans="34:34" x14ac:dyDescent="0.25">
      <c r="AH1921"/>
    </row>
    <row r="1922" spans="34:34" x14ac:dyDescent="0.25">
      <c r="AH1922"/>
    </row>
    <row r="1923" spans="34:34" x14ac:dyDescent="0.25">
      <c r="AH1923"/>
    </row>
    <row r="1924" spans="34:34" x14ac:dyDescent="0.25">
      <c r="AH1924"/>
    </row>
    <row r="1925" spans="34:34" x14ac:dyDescent="0.25">
      <c r="AH1925"/>
    </row>
    <row r="1926" spans="34:34" x14ac:dyDescent="0.25">
      <c r="AH1926"/>
    </row>
    <row r="1927" spans="34:34" x14ac:dyDescent="0.25">
      <c r="AH1927"/>
    </row>
    <row r="1928" spans="34:34" x14ac:dyDescent="0.25">
      <c r="AH1928"/>
    </row>
    <row r="1929" spans="34:34" x14ac:dyDescent="0.25">
      <c r="AH1929"/>
    </row>
    <row r="1930" spans="34:34" x14ac:dyDescent="0.25">
      <c r="AH1930"/>
    </row>
    <row r="1931" spans="34:34" x14ac:dyDescent="0.25">
      <c r="AH1931"/>
    </row>
    <row r="1932" spans="34:34" x14ac:dyDescent="0.25">
      <c r="AH1932"/>
    </row>
    <row r="1933" spans="34:34" x14ac:dyDescent="0.25">
      <c r="AH1933"/>
    </row>
    <row r="1934" spans="34:34" x14ac:dyDescent="0.25">
      <c r="AH1934"/>
    </row>
    <row r="1935" spans="34:34" x14ac:dyDescent="0.25">
      <c r="AH1935"/>
    </row>
    <row r="1936" spans="34:34" x14ac:dyDescent="0.25">
      <c r="AH1936"/>
    </row>
    <row r="1937" spans="34:34" x14ac:dyDescent="0.25">
      <c r="AH1937"/>
    </row>
    <row r="1938" spans="34:34" x14ac:dyDescent="0.25">
      <c r="AH1938"/>
    </row>
    <row r="1939" spans="34:34" x14ac:dyDescent="0.25">
      <c r="AH1939"/>
    </row>
    <row r="1940" spans="34:34" x14ac:dyDescent="0.25">
      <c r="AH1940"/>
    </row>
    <row r="1941" spans="34:34" x14ac:dyDescent="0.25">
      <c r="AH1941"/>
    </row>
    <row r="1942" spans="34:34" x14ac:dyDescent="0.25">
      <c r="AH1942"/>
    </row>
    <row r="1943" spans="34:34" x14ac:dyDescent="0.25">
      <c r="AH1943"/>
    </row>
    <row r="1944" spans="34:34" x14ac:dyDescent="0.25">
      <c r="AH1944"/>
    </row>
    <row r="1945" spans="34:34" x14ac:dyDescent="0.25">
      <c r="AH1945"/>
    </row>
    <row r="1946" spans="34:34" x14ac:dyDescent="0.25">
      <c r="AH1946"/>
    </row>
    <row r="1947" spans="34:34" x14ac:dyDescent="0.25">
      <c r="AH1947"/>
    </row>
    <row r="1948" spans="34:34" x14ac:dyDescent="0.25">
      <c r="AH1948"/>
    </row>
    <row r="1949" spans="34:34" x14ac:dyDescent="0.25">
      <c r="AH1949"/>
    </row>
    <row r="1950" spans="34:34" x14ac:dyDescent="0.25">
      <c r="AH1950"/>
    </row>
    <row r="1951" spans="34:34" x14ac:dyDescent="0.25">
      <c r="AH1951"/>
    </row>
    <row r="1952" spans="34:34" x14ac:dyDescent="0.25">
      <c r="AH1952"/>
    </row>
    <row r="1953" spans="34:34" x14ac:dyDescent="0.25">
      <c r="AH1953"/>
    </row>
    <row r="1954" spans="34:34" x14ac:dyDescent="0.25">
      <c r="AH1954"/>
    </row>
    <row r="1955" spans="34:34" x14ac:dyDescent="0.25">
      <c r="AH1955"/>
    </row>
    <row r="1956" spans="34:34" x14ac:dyDescent="0.25">
      <c r="AH1956"/>
    </row>
    <row r="1957" spans="34:34" x14ac:dyDescent="0.25">
      <c r="AH1957"/>
    </row>
    <row r="1958" spans="34:34" x14ac:dyDescent="0.25">
      <c r="AH1958"/>
    </row>
    <row r="1959" spans="34:34" x14ac:dyDescent="0.25">
      <c r="AH1959"/>
    </row>
    <row r="1960" spans="34:34" x14ac:dyDescent="0.25">
      <c r="AH1960"/>
    </row>
    <row r="1961" spans="34:34" x14ac:dyDescent="0.25">
      <c r="AH1961"/>
    </row>
    <row r="1962" spans="34:34" x14ac:dyDescent="0.25">
      <c r="AH1962"/>
    </row>
    <row r="1963" spans="34:34" x14ac:dyDescent="0.25">
      <c r="AH1963"/>
    </row>
    <row r="1964" spans="34:34" x14ac:dyDescent="0.25">
      <c r="AH1964"/>
    </row>
    <row r="1965" spans="34:34" x14ac:dyDescent="0.25">
      <c r="AH1965"/>
    </row>
    <row r="1966" spans="34:34" x14ac:dyDescent="0.25">
      <c r="AH1966"/>
    </row>
    <row r="1967" spans="34:34" x14ac:dyDescent="0.25">
      <c r="AH1967"/>
    </row>
    <row r="1968" spans="34:34" x14ac:dyDescent="0.25">
      <c r="AH1968"/>
    </row>
    <row r="1969" spans="34:34" x14ac:dyDescent="0.25">
      <c r="AH1969"/>
    </row>
    <row r="1970" spans="34:34" x14ac:dyDescent="0.25">
      <c r="AH1970"/>
    </row>
    <row r="1971" spans="34:34" x14ac:dyDescent="0.25">
      <c r="AH1971"/>
    </row>
    <row r="1972" spans="34:34" x14ac:dyDescent="0.25">
      <c r="AH1972"/>
    </row>
    <row r="1973" spans="34:34" x14ac:dyDescent="0.25">
      <c r="AH1973"/>
    </row>
    <row r="1974" spans="34:34" x14ac:dyDescent="0.25">
      <c r="AH1974"/>
    </row>
    <row r="1975" spans="34:34" x14ac:dyDescent="0.25">
      <c r="AH1975"/>
    </row>
    <row r="1976" spans="34:34" x14ac:dyDescent="0.25">
      <c r="AH1976"/>
    </row>
    <row r="1977" spans="34:34" x14ac:dyDescent="0.25">
      <c r="AH1977"/>
    </row>
    <row r="1978" spans="34:34" x14ac:dyDescent="0.25">
      <c r="AH1978"/>
    </row>
    <row r="1979" spans="34:34" x14ac:dyDescent="0.25">
      <c r="AH1979"/>
    </row>
    <row r="1980" spans="34:34" x14ac:dyDescent="0.25">
      <c r="AH1980"/>
    </row>
    <row r="1981" spans="34:34" x14ac:dyDescent="0.25">
      <c r="AH1981"/>
    </row>
    <row r="1982" spans="34:34" x14ac:dyDescent="0.25">
      <c r="AH1982"/>
    </row>
    <row r="1983" spans="34:34" x14ac:dyDescent="0.25">
      <c r="AH1983"/>
    </row>
    <row r="1984" spans="34:34" x14ac:dyDescent="0.25">
      <c r="AH1984"/>
    </row>
    <row r="1985" spans="34:34" x14ac:dyDescent="0.25">
      <c r="AH1985"/>
    </row>
    <row r="1986" spans="34:34" x14ac:dyDescent="0.25">
      <c r="AH1986"/>
    </row>
    <row r="1987" spans="34:34" x14ac:dyDescent="0.25">
      <c r="AH1987"/>
    </row>
    <row r="1988" spans="34:34" x14ac:dyDescent="0.25">
      <c r="AH1988"/>
    </row>
    <row r="1989" spans="34:34" x14ac:dyDescent="0.25">
      <c r="AH1989"/>
    </row>
    <row r="1990" spans="34:34" x14ac:dyDescent="0.25">
      <c r="AH1990"/>
    </row>
    <row r="1991" spans="34:34" x14ac:dyDescent="0.25">
      <c r="AH1991"/>
    </row>
    <row r="1992" spans="34:34" x14ac:dyDescent="0.25">
      <c r="AH1992"/>
    </row>
    <row r="1993" spans="34:34" x14ac:dyDescent="0.25">
      <c r="AH1993"/>
    </row>
    <row r="1994" spans="34:34" x14ac:dyDescent="0.25">
      <c r="AH1994"/>
    </row>
    <row r="1995" spans="34:34" x14ac:dyDescent="0.25">
      <c r="AH1995"/>
    </row>
    <row r="1996" spans="34:34" x14ac:dyDescent="0.25">
      <c r="AH1996"/>
    </row>
    <row r="1997" spans="34:34" x14ac:dyDescent="0.25">
      <c r="AH1997"/>
    </row>
    <row r="1998" spans="34:34" x14ac:dyDescent="0.25">
      <c r="AH1998"/>
    </row>
    <row r="1999" spans="34:34" x14ac:dyDescent="0.25">
      <c r="AH1999"/>
    </row>
    <row r="2000" spans="34:34" x14ac:dyDescent="0.25">
      <c r="AH2000"/>
    </row>
    <row r="2001" spans="34:34" x14ac:dyDescent="0.25">
      <c r="AH2001"/>
    </row>
    <row r="2002" spans="34:34" x14ac:dyDescent="0.25">
      <c r="AH2002"/>
    </row>
    <row r="2003" spans="34:34" x14ac:dyDescent="0.25">
      <c r="AH2003"/>
    </row>
    <row r="2004" spans="34:34" x14ac:dyDescent="0.25">
      <c r="AH2004"/>
    </row>
    <row r="2005" spans="34:34" x14ac:dyDescent="0.25">
      <c r="AH2005"/>
    </row>
    <row r="2006" spans="34:34" x14ac:dyDescent="0.25">
      <c r="AH2006"/>
    </row>
    <row r="2007" spans="34:34" x14ac:dyDescent="0.25">
      <c r="AH2007"/>
    </row>
    <row r="2008" spans="34:34" x14ac:dyDescent="0.25">
      <c r="AH2008"/>
    </row>
    <row r="2009" spans="34:34" x14ac:dyDescent="0.25">
      <c r="AH2009"/>
    </row>
    <row r="2010" spans="34:34" x14ac:dyDescent="0.25">
      <c r="AH2010"/>
    </row>
    <row r="2011" spans="34:34" x14ac:dyDescent="0.25">
      <c r="AH2011"/>
    </row>
    <row r="2012" spans="34:34" x14ac:dyDescent="0.25">
      <c r="AH2012"/>
    </row>
    <row r="2013" spans="34:34" x14ac:dyDescent="0.25">
      <c r="AH2013"/>
    </row>
    <row r="2014" spans="34:34" x14ac:dyDescent="0.25">
      <c r="AH2014"/>
    </row>
    <row r="2015" spans="34:34" x14ac:dyDescent="0.25">
      <c r="AH2015"/>
    </row>
    <row r="2016" spans="34:34" x14ac:dyDescent="0.25">
      <c r="AH2016"/>
    </row>
    <row r="2017" spans="34:34" x14ac:dyDescent="0.25">
      <c r="AH2017"/>
    </row>
    <row r="2018" spans="34:34" x14ac:dyDescent="0.25">
      <c r="AH2018"/>
    </row>
    <row r="2019" spans="34:34" x14ac:dyDescent="0.25">
      <c r="AH2019"/>
    </row>
    <row r="2020" spans="34:34" x14ac:dyDescent="0.25">
      <c r="AH2020"/>
    </row>
    <row r="2021" spans="34:34" x14ac:dyDescent="0.25">
      <c r="AH2021"/>
    </row>
    <row r="2022" spans="34:34" x14ac:dyDescent="0.25">
      <c r="AH2022"/>
    </row>
    <row r="2023" spans="34:34" x14ac:dyDescent="0.25">
      <c r="AH2023"/>
    </row>
    <row r="2024" spans="34:34" x14ac:dyDescent="0.25">
      <c r="AH2024"/>
    </row>
    <row r="2025" spans="34:34" x14ac:dyDescent="0.25">
      <c r="AH2025"/>
    </row>
    <row r="2026" spans="34:34" x14ac:dyDescent="0.25">
      <c r="AH2026"/>
    </row>
    <row r="2027" spans="34:34" x14ac:dyDescent="0.25">
      <c r="AH2027"/>
    </row>
    <row r="2028" spans="34:34" x14ac:dyDescent="0.25">
      <c r="AH2028"/>
    </row>
    <row r="2029" spans="34:34" x14ac:dyDescent="0.25">
      <c r="AH2029"/>
    </row>
    <row r="2030" spans="34:34" x14ac:dyDescent="0.25">
      <c r="AH2030"/>
    </row>
    <row r="2031" spans="34:34" x14ac:dyDescent="0.25">
      <c r="AH2031"/>
    </row>
    <row r="2032" spans="34:34" x14ac:dyDescent="0.25">
      <c r="AH2032"/>
    </row>
    <row r="2033" spans="34:34" x14ac:dyDescent="0.25">
      <c r="AH2033"/>
    </row>
    <row r="2034" spans="34:34" x14ac:dyDescent="0.25">
      <c r="AH2034"/>
    </row>
    <row r="2035" spans="34:34" x14ac:dyDescent="0.25">
      <c r="AH2035"/>
    </row>
    <row r="2036" spans="34:34" x14ac:dyDescent="0.25">
      <c r="AH2036"/>
    </row>
    <row r="2037" spans="34:34" x14ac:dyDescent="0.25">
      <c r="AH2037"/>
    </row>
    <row r="2038" spans="34:34" x14ac:dyDescent="0.25">
      <c r="AH2038"/>
    </row>
    <row r="2039" spans="34:34" x14ac:dyDescent="0.25">
      <c r="AH2039"/>
    </row>
    <row r="2040" spans="34:34" x14ac:dyDescent="0.25">
      <c r="AH2040"/>
    </row>
    <row r="2041" spans="34:34" x14ac:dyDescent="0.25">
      <c r="AH2041"/>
    </row>
    <row r="2042" spans="34:34" x14ac:dyDescent="0.25">
      <c r="AH2042"/>
    </row>
    <row r="2043" spans="34:34" x14ac:dyDescent="0.25">
      <c r="AH2043"/>
    </row>
    <row r="2044" spans="34:34" x14ac:dyDescent="0.25">
      <c r="AH2044"/>
    </row>
    <row r="2045" spans="34:34" x14ac:dyDescent="0.25">
      <c r="AH2045"/>
    </row>
    <row r="2046" spans="34:34" x14ac:dyDescent="0.25">
      <c r="AH2046"/>
    </row>
    <row r="2047" spans="34:34" x14ac:dyDescent="0.25">
      <c r="AH2047"/>
    </row>
    <row r="2048" spans="34:34" x14ac:dyDescent="0.25">
      <c r="AH2048"/>
    </row>
    <row r="2049" spans="34:34" x14ac:dyDescent="0.25">
      <c r="AH2049"/>
    </row>
    <row r="2050" spans="34:34" x14ac:dyDescent="0.25">
      <c r="AH2050"/>
    </row>
    <row r="2051" spans="34:34" x14ac:dyDescent="0.25">
      <c r="AH2051"/>
    </row>
    <row r="2052" spans="34:34" x14ac:dyDescent="0.25">
      <c r="AH2052"/>
    </row>
    <row r="2053" spans="34:34" x14ac:dyDescent="0.25">
      <c r="AH2053"/>
    </row>
    <row r="2054" spans="34:34" x14ac:dyDescent="0.25">
      <c r="AH2054"/>
    </row>
    <row r="2055" spans="34:34" x14ac:dyDescent="0.25">
      <c r="AH2055"/>
    </row>
    <row r="2056" spans="34:34" x14ac:dyDescent="0.25">
      <c r="AH2056"/>
    </row>
    <row r="2057" spans="34:34" x14ac:dyDescent="0.25">
      <c r="AH2057"/>
    </row>
    <row r="2058" spans="34:34" x14ac:dyDescent="0.25">
      <c r="AH2058"/>
    </row>
    <row r="2059" spans="34:34" x14ac:dyDescent="0.25">
      <c r="AH2059"/>
    </row>
    <row r="2060" spans="34:34" x14ac:dyDescent="0.25">
      <c r="AH2060"/>
    </row>
    <row r="2061" spans="34:34" x14ac:dyDescent="0.25">
      <c r="AH2061"/>
    </row>
    <row r="2062" spans="34:34" x14ac:dyDescent="0.25">
      <c r="AH2062"/>
    </row>
    <row r="2063" spans="34:34" x14ac:dyDescent="0.25">
      <c r="AH2063"/>
    </row>
    <row r="2064" spans="34:34" x14ac:dyDescent="0.25">
      <c r="AH2064"/>
    </row>
    <row r="2065" spans="34:34" x14ac:dyDescent="0.25">
      <c r="AH2065"/>
    </row>
    <row r="2066" spans="34:34" x14ac:dyDescent="0.25">
      <c r="AH2066"/>
    </row>
    <row r="2067" spans="34:34" x14ac:dyDescent="0.25">
      <c r="AH2067"/>
    </row>
    <row r="2068" spans="34:34" x14ac:dyDescent="0.25">
      <c r="AH2068"/>
    </row>
    <row r="2069" spans="34:34" x14ac:dyDescent="0.25">
      <c r="AH2069"/>
    </row>
    <row r="2070" spans="34:34" x14ac:dyDescent="0.25">
      <c r="AH2070"/>
    </row>
    <row r="2071" spans="34:34" x14ac:dyDescent="0.25">
      <c r="AH2071"/>
    </row>
    <row r="2072" spans="34:34" x14ac:dyDescent="0.25">
      <c r="AH2072"/>
    </row>
    <row r="2073" spans="34:34" x14ac:dyDescent="0.25">
      <c r="AH2073"/>
    </row>
    <row r="2074" spans="34:34" x14ac:dyDescent="0.25">
      <c r="AH2074"/>
    </row>
    <row r="2075" spans="34:34" x14ac:dyDescent="0.25">
      <c r="AH2075"/>
    </row>
    <row r="2076" spans="34:34" x14ac:dyDescent="0.25">
      <c r="AH2076"/>
    </row>
    <row r="2077" spans="34:34" x14ac:dyDescent="0.25">
      <c r="AH2077"/>
    </row>
    <row r="2078" spans="34:34" x14ac:dyDescent="0.25">
      <c r="AH2078"/>
    </row>
    <row r="2079" spans="34:34" x14ac:dyDescent="0.25">
      <c r="AH2079"/>
    </row>
    <row r="2080" spans="34:34" x14ac:dyDescent="0.25">
      <c r="AH2080"/>
    </row>
    <row r="2081" spans="34:34" x14ac:dyDescent="0.25">
      <c r="AH2081"/>
    </row>
    <row r="2082" spans="34:34" x14ac:dyDescent="0.25">
      <c r="AH2082"/>
    </row>
    <row r="2083" spans="34:34" x14ac:dyDescent="0.25">
      <c r="AH2083"/>
    </row>
    <row r="2084" spans="34:34" x14ac:dyDescent="0.25">
      <c r="AH2084"/>
    </row>
    <row r="2085" spans="34:34" x14ac:dyDescent="0.25">
      <c r="AH2085"/>
    </row>
    <row r="2086" spans="34:34" x14ac:dyDescent="0.25">
      <c r="AH2086"/>
    </row>
    <row r="2087" spans="34:34" x14ac:dyDescent="0.25">
      <c r="AH2087"/>
    </row>
    <row r="2088" spans="34:34" x14ac:dyDescent="0.25">
      <c r="AH2088"/>
    </row>
    <row r="2089" spans="34:34" x14ac:dyDescent="0.25">
      <c r="AH2089"/>
    </row>
    <row r="2090" spans="34:34" x14ac:dyDescent="0.25">
      <c r="AH2090"/>
    </row>
    <row r="2091" spans="34:34" x14ac:dyDescent="0.25">
      <c r="AH2091"/>
    </row>
    <row r="2092" spans="34:34" x14ac:dyDescent="0.25">
      <c r="AH2092"/>
    </row>
    <row r="2093" spans="34:34" x14ac:dyDescent="0.25">
      <c r="AH2093"/>
    </row>
    <row r="2094" spans="34:34" x14ac:dyDescent="0.25">
      <c r="AH2094"/>
    </row>
    <row r="2095" spans="34:34" x14ac:dyDescent="0.25">
      <c r="AH2095"/>
    </row>
    <row r="2096" spans="34:34" x14ac:dyDescent="0.25">
      <c r="AH2096"/>
    </row>
    <row r="2097" spans="34:34" x14ac:dyDescent="0.25">
      <c r="AH2097"/>
    </row>
    <row r="2098" spans="34:34" x14ac:dyDescent="0.25">
      <c r="AH2098"/>
    </row>
    <row r="2099" spans="34:34" x14ac:dyDescent="0.25">
      <c r="AH2099"/>
    </row>
    <row r="2100" spans="34:34" x14ac:dyDescent="0.25">
      <c r="AH2100"/>
    </row>
    <row r="2101" spans="34:34" x14ac:dyDescent="0.25">
      <c r="AH2101"/>
    </row>
    <row r="2102" spans="34:34" x14ac:dyDescent="0.25">
      <c r="AH2102"/>
    </row>
    <row r="2103" spans="34:34" x14ac:dyDescent="0.25">
      <c r="AH2103"/>
    </row>
    <row r="2104" spans="34:34" x14ac:dyDescent="0.25">
      <c r="AH2104"/>
    </row>
    <row r="2105" spans="34:34" x14ac:dyDescent="0.25">
      <c r="AH2105"/>
    </row>
    <row r="2106" spans="34:34" x14ac:dyDescent="0.25">
      <c r="AH2106"/>
    </row>
    <row r="2107" spans="34:34" x14ac:dyDescent="0.25">
      <c r="AH2107"/>
    </row>
    <row r="2108" spans="34:34" x14ac:dyDescent="0.25">
      <c r="AH2108"/>
    </row>
    <row r="2109" spans="34:34" x14ac:dyDescent="0.25">
      <c r="AH2109"/>
    </row>
    <row r="2110" spans="34:34" x14ac:dyDescent="0.25">
      <c r="AH2110"/>
    </row>
    <row r="2111" spans="34:34" x14ac:dyDescent="0.25">
      <c r="AH2111"/>
    </row>
    <row r="2112" spans="34:34" x14ac:dyDescent="0.25">
      <c r="AH2112"/>
    </row>
    <row r="2113" spans="34:34" x14ac:dyDescent="0.25">
      <c r="AH2113"/>
    </row>
    <row r="2114" spans="34:34" x14ac:dyDescent="0.25">
      <c r="AH2114"/>
    </row>
    <row r="2115" spans="34:34" x14ac:dyDescent="0.25">
      <c r="AH2115"/>
    </row>
    <row r="2116" spans="34:34" x14ac:dyDescent="0.25">
      <c r="AH2116"/>
    </row>
    <row r="2117" spans="34:34" x14ac:dyDescent="0.25">
      <c r="AH2117"/>
    </row>
    <row r="2118" spans="34:34" x14ac:dyDescent="0.25">
      <c r="AH2118"/>
    </row>
    <row r="2119" spans="34:34" x14ac:dyDescent="0.25">
      <c r="AH2119"/>
    </row>
    <row r="2120" spans="34:34" x14ac:dyDescent="0.25">
      <c r="AH2120"/>
    </row>
    <row r="2121" spans="34:34" x14ac:dyDescent="0.25">
      <c r="AH2121"/>
    </row>
    <row r="2122" spans="34:34" x14ac:dyDescent="0.25">
      <c r="AH2122"/>
    </row>
    <row r="2123" spans="34:34" x14ac:dyDescent="0.25">
      <c r="AH2123"/>
    </row>
    <row r="2124" spans="34:34" x14ac:dyDescent="0.25">
      <c r="AH2124"/>
    </row>
    <row r="2125" spans="34:34" x14ac:dyDescent="0.25">
      <c r="AH2125"/>
    </row>
    <row r="2126" spans="34:34" x14ac:dyDescent="0.25">
      <c r="AH2126"/>
    </row>
    <row r="2127" spans="34:34" x14ac:dyDescent="0.25">
      <c r="AH2127"/>
    </row>
    <row r="2128" spans="34:34" x14ac:dyDescent="0.25">
      <c r="AH2128"/>
    </row>
    <row r="2129" spans="34:34" x14ac:dyDescent="0.25">
      <c r="AH2129"/>
    </row>
    <row r="2130" spans="34:34" x14ac:dyDescent="0.25">
      <c r="AH2130"/>
    </row>
    <row r="2131" spans="34:34" x14ac:dyDescent="0.25">
      <c r="AH2131"/>
    </row>
    <row r="2132" spans="34:34" x14ac:dyDescent="0.25">
      <c r="AH2132"/>
    </row>
    <row r="2133" spans="34:34" x14ac:dyDescent="0.25">
      <c r="AH2133"/>
    </row>
    <row r="2134" spans="34:34" x14ac:dyDescent="0.25">
      <c r="AH2134"/>
    </row>
    <row r="2135" spans="34:34" x14ac:dyDescent="0.25">
      <c r="AH2135"/>
    </row>
    <row r="2136" spans="34:34" x14ac:dyDescent="0.25">
      <c r="AH2136"/>
    </row>
    <row r="2137" spans="34:34" x14ac:dyDescent="0.25">
      <c r="AH2137"/>
    </row>
    <row r="2138" spans="34:34" x14ac:dyDescent="0.25">
      <c r="AH2138"/>
    </row>
    <row r="2139" spans="34:34" x14ac:dyDescent="0.25">
      <c r="AH2139"/>
    </row>
    <row r="2140" spans="34:34" x14ac:dyDescent="0.25">
      <c r="AH2140"/>
    </row>
    <row r="2141" spans="34:34" x14ac:dyDescent="0.25">
      <c r="AH2141"/>
    </row>
    <row r="2142" spans="34:34" x14ac:dyDescent="0.25">
      <c r="AH2142"/>
    </row>
    <row r="2143" spans="34:34" x14ac:dyDescent="0.25">
      <c r="AH2143"/>
    </row>
    <row r="2144" spans="34:34" x14ac:dyDescent="0.25">
      <c r="AH2144"/>
    </row>
    <row r="2145" spans="34:34" x14ac:dyDescent="0.25">
      <c r="AH2145"/>
    </row>
    <row r="2146" spans="34:34" x14ac:dyDescent="0.25">
      <c r="AH2146"/>
    </row>
    <row r="2147" spans="34:34" x14ac:dyDescent="0.25">
      <c r="AH2147"/>
    </row>
    <row r="2148" spans="34:34" x14ac:dyDescent="0.25">
      <c r="AH2148"/>
    </row>
    <row r="2149" spans="34:34" x14ac:dyDescent="0.25">
      <c r="AH2149"/>
    </row>
    <row r="2150" spans="34:34" x14ac:dyDescent="0.25">
      <c r="AH2150"/>
    </row>
    <row r="2151" spans="34:34" x14ac:dyDescent="0.25">
      <c r="AH2151"/>
    </row>
    <row r="2152" spans="34:34" x14ac:dyDescent="0.25">
      <c r="AH2152"/>
    </row>
    <row r="2153" spans="34:34" x14ac:dyDescent="0.25">
      <c r="AH2153"/>
    </row>
    <row r="2154" spans="34:34" x14ac:dyDescent="0.25">
      <c r="AH2154"/>
    </row>
    <row r="2155" spans="34:34" x14ac:dyDescent="0.25">
      <c r="AH2155"/>
    </row>
    <row r="2156" spans="34:34" x14ac:dyDescent="0.25">
      <c r="AH2156"/>
    </row>
    <row r="2157" spans="34:34" x14ac:dyDescent="0.25">
      <c r="AH2157"/>
    </row>
    <row r="2158" spans="34:34" x14ac:dyDescent="0.25">
      <c r="AH2158"/>
    </row>
    <row r="2159" spans="34:34" x14ac:dyDescent="0.25">
      <c r="AH2159"/>
    </row>
    <row r="2160" spans="34:34" x14ac:dyDescent="0.25">
      <c r="AH2160"/>
    </row>
    <row r="2161" spans="34:34" x14ac:dyDescent="0.25">
      <c r="AH2161"/>
    </row>
    <row r="2162" spans="34:34" x14ac:dyDescent="0.25">
      <c r="AH2162"/>
    </row>
    <row r="2163" spans="34:34" x14ac:dyDescent="0.25">
      <c r="AH2163"/>
    </row>
    <row r="2164" spans="34:34" x14ac:dyDescent="0.25">
      <c r="AH2164"/>
    </row>
    <row r="2165" spans="34:34" x14ac:dyDescent="0.25">
      <c r="AH2165"/>
    </row>
    <row r="2166" spans="34:34" x14ac:dyDescent="0.25">
      <c r="AH2166"/>
    </row>
    <row r="2167" spans="34:34" x14ac:dyDescent="0.25">
      <c r="AH2167"/>
    </row>
    <row r="2168" spans="34:34" x14ac:dyDescent="0.25">
      <c r="AH2168"/>
    </row>
    <row r="2169" spans="34:34" x14ac:dyDescent="0.25">
      <c r="AH2169"/>
    </row>
    <row r="2170" spans="34:34" x14ac:dyDescent="0.25">
      <c r="AH2170"/>
    </row>
    <row r="2171" spans="34:34" x14ac:dyDescent="0.25">
      <c r="AH2171"/>
    </row>
    <row r="2172" spans="34:34" x14ac:dyDescent="0.25">
      <c r="AH2172"/>
    </row>
    <row r="2173" spans="34:34" x14ac:dyDescent="0.25">
      <c r="AH2173"/>
    </row>
    <row r="2174" spans="34:34" x14ac:dyDescent="0.25">
      <c r="AH2174"/>
    </row>
    <row r="2175" spans="34:34" x14ac:dyDescent="0.25">
      <c r="AH2175"/>
    </row>
    <row r="2176" spans="34:34" x14ac:dyDescent="0.25">
      <c r="AH2176"/>
    </row>
    <row r="2177" spans="34:34" x14ac:dyDescent="0.25">
      <c r="AH2177"/>
    </row>
    <row r="2178" spans="34:34" x14ac:dyDescent="0.25">
      <c r="AH2178"/>
    </row>
    <row r="2179" spans="34:34" x14ac:dyDescent="0.25">
      <c r="AH2179"/>
    </row>
    <row r="2180" spans="34:34" x14ac:dyDescent="0.25">
      <c r="AH2180"/>
    </row>
    <row r="2181" spans="34:34" x14ac:dyDescent="0.25">
      <c r="AH2181"/>
    </row>
    <row r="2182" spans="34:34" x14ac:dyDescent="0.25">
      <c r="AH2182"/>
    </row>
    <row r="2183" spans="34:34" x14ac:dyDescent="0.25">
      <c r="AH2183"/>
    </row>
    <row r="2184" spans="34:34" x14ac:dyDescent="0.25">
      <c r="AH2184"/>
    </row>
    <row r="2185" spans="34:34" x14ac:dyDescent="0.25">
      <c r="AH2185"/>
    </row>
    <row r="2186" spans="34:34" x14ac:dyDescent="0.25">
      <c r="AH2186"/>
    </row>
    <row r="2187" spans="34:34" x14ac:dyDescent="0.25">
      <c r="AH2187"/>
    </row>
    <row r="2188" spans="34:34" x14ac:dyDescent="0.25">
      <c r="AH2188"/>
    </row>
    <row r="2189" spans="34:34" x14ac:dyDescent="0.25">
      <c r="AH2189"/>
    </row>
    <row r="2190" spans="34:34" x14ac:dyDescent="0.25">
      <c r="AH2190"/>
    </row>
    <row r="2191" spans="34:34" x14ac:dyDescent="0.25">
      <c r="AH2191"/>
    </row>
    <row r="2192" spans="34:34" x14ac:dyDescent="0.25">
      <c r="AH2192"/>
    </row>
    <row r="2193" spans="34:34" x14ac:dyDescent="0.25">
      <c r="AH2193"/>
    </row>
    <row r="2194" spans="34:34" x14ac:dyDescent="0.25">
      <c r="AH2194"/>
    </row>
    <row r="2195" spans="34:34" x14ac:dyDescent="0.25">
      <c r="AH2195"/>
    </row>
    <row r="2196" spans="34:34" x14ac:dyDescent="0.25">
      <c r="AH2196"/>
    </row>
    <row r="2197" spans="34:34" x14ac:dyDescent="0.25">
      <c r="AH2197"/>
    </row>
    <row r="2198" spans="34:34" x14ac:dyDescent="0.25">
      <c r="AH2198"/>
    </row>
    <row r="2199" spans="34:34" x14ac:dyDescent="0.25">
      <c r="AH2199"/>
    </row>
    <row r="2200" spans="34:34" x14ac:dyDescent="0.25">
      <c r="AH2200"/>
    </row>
    <row r="2201" spans="34:34" x14ac:dyDescent="0.25">
      <c r="AH2201"/>
    </row>
    <row r="2202" spans="34:34" x14ac:dyDescent="0.25">
      <c r="AH2202"/>
    </row>
    <row r="2203" spans="34:34" x14ac:dyDescent="0.25">
      <c r="AH2203"/>
    </row>
    <row r="2204" spans="34:34" x14ac:dyDescent="0.25">
      <c r="AH2204"/>
    </row>
    <row r="2205" spans="34:34" x14ac:dyDescent="0.25">
      <c r="AH2205"/>
    </row>
    <row r="2206" spans="34:34" x14ac:dyDescent="0.25">
      <c r="AH2206"/>
    </row>
    <row r="2207" spans="34:34" x14ac:dyDescent="0.25">
      <c r="AH2207"/>
    </row>
    <row r="2208" spans="34:34" x14ac:dyDescent="0.25">
      <c r="AH2208"/>
    </row>
    <row r="2209" spans="34:34" x14ac:dyDescent="0.25">
      <c r="AH2209"/>
    </row>
    <row r="2210" spans="34:34" x14ac:dyDescent="0.25">
      <c r="AH2210"/>
    </row>
    <row r="2211" spans="34:34" x14ac:dyDescent="0.25">
      <c r="AH2211"/>
    </row>
    <row r="2212" spans="34:34" x14ac:dyDescent="0.25">
      <c r="AH2212"/>
    </row>
    <row r="2213" spans="34:34" x14ac:dyDescent="0.25">
      <c r="AH2213"/>
    </row>
    <row r="2214" spans="34:34" x14ac:dyDescent="0.25">
      <c r="AH2214"/>
    </row>
    <row r="2215" spans="34:34" x14ac:dyDescent="0.25">
      <c r="AH2215"/>
    </row>
    <row r="2216" spans="34:34" x14ac:dyDescent="0.25">
      <c r="AH2216"/>
    </row>
    <row r="2217" spans="34:34" x14ac:dyDescent="0.25">
      <c r="AH2217"/>
    </row>
    <row r="2218" spans="34:34" x14ac:dyDescent="0.25">
      <c r="AH2218"/>
    </row>
    <row r="2219" spans="34:34" x14ac:dyDescent="0.25">
      <c r="AH2219"/>
    </row>
    <row r="2220" spans="34:34" x14ac:dyDescent="0.25">
      <c r="AH2220"/>
    </row>
    <row r="2221" spans="34:34" x14ac:dyDescent="0.25">
      <c r="AH2221"/>
    </row>
    <row r="2222" spans="34:34" x14ac:dyDescent="0.25">
      <c r="AH2222"/>
    </row>
    <row r="2223" spans="34:34" x14ac:dyDescent="0.25">
      <c r="AH2223"/>
    </row>
    <row r="2224" spans="34:34" x14ac:dyDescent="0.25">
      <c r="AH2224"/>
    </row>
    <row r="2225" spans="34:34" x14ac:dyDescent="0.25">
      <c r="AH2225"/>
    </row>
    <row r="2226" spans="34:34" x14ac:dyDescent="0.25">
      <c r="AH2226"/>
    </row>
    <row r="2227" spans="34:34" x14ac:dyDescent="0.25">
      <c r="AH2227"/>
    </row>
    <row r="2228" spans="34:34" x14ac:dyDescent="0.25">
      <c r="AH2228"/>
    </row>
    <row r="2229" spans="34:34" x14ac:dyDescent="0.25">
      <c r="AH2229"/>
    </row>
    <row r="2230" spans="34:34" x14ac:dyDescent="0.25">
      <c r="AH2230"/>
    </row>
    <row r="2231" spans="34:34" x14ac:dyDescent="0.25">
      <c r="AH2231"/>
    </row>
    <row r="2232" spans="34:34" x14ac:dyDescent="0.25">
      <c r="AH2232"/>
    </row>
    <row r="2233" spans="34:34" x14ac:dyDescent="0.25">
      <c r="AH2233"/>
    </row>
    <row r="2234" spans="34:34" x14ac:dyDescent="0.25">
      <c r="AH2234"/>
    </row>
    <row r="2235" spans="34:34" x14ac:dyDescent="0.25">
      <c r="AH2235"/>
    </row>
    <row r="2236" spans="34:34" x14ac:dyDescent="0.25">
      <c r="AH2236"/>
    </row>
    <row r="2237" spans="34:34" x14ac:dyDescent="0.25">
      <c r="AH2237"/>
    </row>
    <row r="2238" spans="34:34" x14ac:dyDescent="0.25">
      <c r="AH2238"/>
    </row>
    <row r="2239" spans="34:34" x14ac:dyDescent="0.25">
      <c r="AH2239"/>
    </row>
    <row r="2240" spans="34:34" x14ac:dyDescent="0.25">
      <c r="AH2240"/>
    </row>
    <row r="2241" spans="34:34" x14ac:dyDescent="0.25">
      <c r="AH2241"/>
    </row>
    <row r="2242" spans="34:34" x14ac:dyDescent="0.25">
      <c r="AH2242"/>
    </row>
    <row r="2243" spans="34:34" x14ac:dyDescent="0.25">
      <c r="AH2243"/>
    </row>
    <row r="2244" spans="34:34" x14ac:dyDescent="0.25">
      <c r="AH2244"/>
    </row>
    <row r="2245" spans="34:34" x14ac:dyDescent="0.25">
      <c r="AH2245"/>
    </row>
    <row r="2246" spans="34:34" x14ac:dyDescent="0.25">
      <c r="AH2246"/>
    </row>
    <row r="2247" spans="34:34" x14ac:dyDescent="0.25">
      <c r="AH2247"/>
    </row>
    <row r="2248" spans="34:34" x14ac:dyDescent="0.25">
      <c r="AH2248"/>
    </row>
    <row r="2249" spans="34:34" x14ac:dyDescent="0.25">
      <c r="AH2249"/>
    </row>
    <row r="2250" spans="34:34" x14ac:dyDescent="0.25">
      <c r="AH2250"/>
    </row>
    <row r="2251" spans="34:34" x14ac:dyDescent="0.25">
      <c r="AH2251"/>
    </row>
    <row r="2252" spans="34:34" x14ac:dyDescent="0.25">
      <c r="AH2252"/>
    </row>
    <row r="2253" spans="34:34" x14ac:dyDescent="0.25">
      <c r="AH2253"/>
    </row>
    <row r="2254" spans="34:34" x14ac:dyDescent="0.25">
      <c r="AH2254"/>
    </row>
    <row r="2255" spans="34:34" x14ac:dyDescent="0.25">
      <c r="AH2255"/>
    </row>
    <row r="2256" spans="34:34" x14ac:dyDescent="0.25">
      <c r="AH2256"/>
    </row>
    <row r="2257" spans="34:34" x14ac:dyDescent="0.25">
      <c r="AH2257"/>
    </row>
    <row r="2258" spans="34:34" x14ac:dyDescent="0.25">
      <c r="AH2258"/>
    </row>
    <row r="2259" spans="34:34" x14ac:dyDescent="0.25">
      <c r="AH2259"/>
    </row>
    <row r="2260" spans="34:34" x14ac:dyDescent="0.25">
      <c r="AH2260"/>
    </row>
    <row r="2261" spans="34:34" x14ac:dyDescent="0.25">
      <c r="AH2261"/>
    </row>
    <row r="2262" spans="34:34" x14ac:dyDescent="0.25">
      <c r="AH2262"/>
    </row>
    <row r="2263" spans="34:34" x14ac:dyDescent="0.25">
      <c r="AH2263"/>
    </row>
    <row r="2264" spans="34:34" x14ac:dyDescent="0.25">
      <c r="AH2264"/>
    </row>
    <row r="2265" spans="34:34" x14ac:dyDescent="0.25">
      <c r="AH2265"/>
    </row>
    <row r="2266" spans="34:34" x14ac:dyDescent="0.25">
      <c r="AH2266"/>
    </row>
    <row r="2267" spans="34:34" x14ac:dyDescent="0.25">
      <c r="AH2267"/>
    </row>
    <row r="2268" spans="34:34" x14ac:dyDescent="0.25">
      <c r="AH2268"/>
    </row>
    <row r="2269" spans="34:34" x14ac:dyDescent="0.25">
      <c r="AH2269"/>
    </row>
    <row r="2270" spans="34:34" x14ac:dyDescent="0.25">
      <c r="AH2270"/>
    </row>
    <row r="2271" spans="34:34" x14ac:dyDescent="0.25">
      <c r="AH2271"/>
    </row>
    <row r="2272" spans="34:34" x14ac:dyDescent="0.25">
      <c r="AH2272"/>
    </row>
    <row r="2273" spans="34:34" x14ac:dyDescent="0.25">
      <c r="AH2273"/>
    </row>
    <row r="2274" spans="34:34" x14ac:dyDescent="0.25">
      <c r="AH2274"/>
    </row>
    <row r="2275" spans="34:34" x14ac:dyDescent="0.25">
      <c r="AH2275"/>
    </row>
    <row r="2276" spans="34:34" x14ac:dyDescent="0.25">
      <c r="AH2276"/>
    </row>
    <row r="2277" spans="34:34" x14ac:dyDescent="0.25">
      <c r="AH2277"/>
    </row>
    <row r="2278" spans="34:34" x14ac:dyDescent="0.25">
      <c r="AH2278"/>
    </row>
    <row r="2279" spans="34:34" x14ac:dyDescent="0.25">
      <c r="AH2279"/>
    </row>
    <row r="2280" spans="34:34" x14ac:dyDescent="0.25">
      <c r="AH2280"/>
    </row>
    <row r="2281" spans="34:34" x14ac:dyDescent="0.25">
      <c r="AH2281"/>
    </row>
    <row r="2282" spans="34:34" x14ac:dyDescent="0.25">
      <c r="AH2282"/>
    </row>
    <row r="2283" spans="34:34" x14ac:dyDescent="0.25">
      <c r="AH2283"/>
    </row>
    <row r="2284" spans="34:34" x14ac:dyDescent="0.25">
      <c r="AH2284"/>
    </row>
    <row r="2285" spans="34:34" x14ac:dyDescent="0.25">
      <c r="AH2285"/>
    </row>
    <row r="2286" spans="34:34" x14ac:dyDescent="0.25">
      <c r="AH2286"/>
    </row>
    <row r="2287" spans="34:34" x14ac:dyDescent="0.25">
      <c r="AH2287"/>
    </row>
    <row r="2288" spans="34:34" x14ac:dyDescent="0.25">
      <c r="AH2288"/>
    </row>
    <row r="2289" spans="34:34" x14ac:dyDescent="0.25">
      <c r="AH2289"/>
    </row>
    <row r="2290" spans="34:34" x14ac:dyDescent="0.25">
      <c r="AH2290"/>
    </row>
    <row r="2291" spans="34:34" x14ac:dyDescent="0.25">
      <c r="AH2291"/>
    </row>
    <row r="2292" spans="34:34" x14ac:dyDescent="0.25">
      <c r="AH2292"/>
    </row>
    <row r="2293" spans="34:34" x14ac:dyDescent="0.25">
      <c r="AH2293"/>
    </row>
    <row r="2294" spans="34:34" x14ac:dyDescent="0.25">
      <c r="AH2294"/>
    </row>
    <row r="2295" spans="34:34" x14ac:dyDescent="0.25">
      <c r="AH2295"/>
    </row>
    <row r="2296" spans="34:34" x14ac:dyDescent="0.25">
      <c r="AH2296"/>
    </row>
    <row r="2297" spans="34:34" x14ac:dyDescent="0.25">
      <c r="AH2297"/>
    </row>
    <row r="2298" spans="34:34" x14ac:dyDescent="0.25">
      <c r="AH2298"/>
    </row>
    <row r="2299" spans="34:34" x14ac:dyDescent="0.25">
      <c r="AH2299"/>
    </row>
    <row r="2300" spans="34:34" x14ac:dyDescent="0.25">
      <c r="AH2300"/>
    </row>
    <row r="2301" spans="34:34" x14ac:dyDescent="0.25">
      <c r="AH2301"/>
    </row>
    <row r="2302" spans="34:34" x14ac:dyDescent="0.25">
      <c r="AH2302"/>
    </row>
    <row r="2303" spans="34:34" x14ac:dyDescent="0.25">
      <c r="AH2303"/>
    </row>
    <row r="2304" spans="34:34" x14ac:dyDescent="0.25">
      <c r="AH2304"/>
    </row>
    <row r="2305" spans="34:34" x14ac:dyDescent="0.25">
      <c r="AH2305"/>
    </row>
    <row r="2306" spans="34:34" x14ac:dyDescent="0.25">
      <c r="AH2306"/>
    </row>
    <row r="2307" spans="34:34" x14ac:dyDescent="0.25">
      <c r="AH2307"/>
    </row>
    <row r="2308" spans="34:34" x14ac:dyDescent="0.25">
      <c r="AH2308"/>
    </row>
    <row r="2309" spans="34:34" x14ac:dyDescent="0.25">
      <c r="AH2309"/>
    </row>
    <row r="2310" spans="34:34" x14ac:dyDescent="0.25">
      <c r="AH2310"/>
    </row>
    <row r="2311" spans="34:34" x14ac:dyDescent="0.25">
      <c r="AH2311"/>
    </row>
    <row r="2312" spans="34:34" x14ac:dyDescent="0.25">
      <c r="AH2312"/>
    </row>
    <row r="2313" spans="34:34" x14ac:dyDescent="0.25">
      <c r="AH2313"/>
    </row>
    <row r="2314" spans="34:34" x14ac:dyDescent="0.25">
      <c r="AH2314"/>
    </row>
    <row r="2315" spans="34:34" x14ac:dyDescent="0.25">
      <c r="AH2315"/>
    </row>
    <row r="2316" spans="34:34" x14ac:dyDescent="0.25">
      <c r="AH2316"/>
    </row>
    <row r="2317" spans="34:34" x14ac:dyDescent="0.25">
      <c r="AH2317"/>
    </row>
    <row r="2318" spans="34:34" x14ac:dyDescent="0.25">
      <c r="AH2318"/>
    </row>
    <row r="2319" spans="34:34" x14ac:dyDescent="0.25">
      <c r="AH2319"/>
    </row>
    <row r="2320" spans="34:34" x14ac:dyDescent="0.25">
      <c r="AH2320"/>
    </row>
    <row r="2321" spans="34:34" x14ac:dyDescent="0.25">
      <c r="AH2321"/>
    </row>
    <row r="2322" spans="34:34" x14ac:dyDescent="0.25">
      <c r="AH2322"/>
    </row>
    <row r="2323" spans="34:34" x14ac:dyDescent="0.25">
      <c r="AH2323"/>
    </row>
    <row r="2324" spans="34:34" x14ac:dyDescent="0.25">
      <c r="AH2324"/>
    </row>
    <row r="2325" spans="34:34" x14ac:dyDescent="0.25">
      <c r="AH2325"/>
    </row>
    <row r="2326" spans="34:34" x14ac:dyDescent="0.25">
      <c r="AH2326"/>
    </row>
    <row r="2327" spans="34:34" x14ac:dyDescent="0.25">
      <c r="AH2327"/>
    </row>
    <row r="2328" spans="34:34" x14ac:dyDescent="0.25">
      <c r="AH2328"/>
    </row>
    <row r="2329" spans="34:34" x14ac:dyDescent="0.25">
      <c r="AH2329"/>
    </row>
    <row r="2330" spans="34:34" x14ac:dyDescent="0.25">
      <c r="AH2330"/>
    </row>
    <row r="2331" spans="34:34" x14ac:dyDescent="0.25">
      <c r="AH2331"/>
    </row>
    <row r="2332" spans="34:34" x14ac:dyDescent="0.25">
      <c r="AH2332"/>
    </row>
    <row r="2333" spans="34:34" x14ac:dyDescent="0.25">
      <c r="AH2333"/>
    </row>
    <row r="2334" spans="34:34" x14ac:dyDescent="0.25">
      <c r="AH2334"/>
    </row>
    <row r="2335" spans="34:34" x14ac:dyDescent="0.25">
      <c r="AH2335"/>
    </row>
    <row r="2336" spans="34:34" x14ac:dyDescent="0.25">
      <c r="AH2336"/>
    </row>
    <row r="2337" spans="34:34" x14ac:dyDescent="0.25">
      <c r="AH2337"/>
    </row>
    <row r="2338" spans="34:34" x14ac:dyDescent="0.25">
      <c r="AH2338"/>
    </row>
    <row r="2339" spans="34:34" x14ac:dyDescent="0.25">
      <c r="AH2339"/>
    </row>
    <row r="2340" spans="34:34" x14ac:dyDescent="0.25">
      <c r="AH2340"/>
    </row>
    <row r="2341" spans="34:34" x14ac:dyDescent="0.25">
      <c r="AH2341"/>
    </row>
    <row r="2342" spans="34:34" x14ac:dyDescent="0.25">
      <c r="AH2342"/>
    </row>
    <row r="2343" spans="34:34" x14ac:dyDescent="0.25">
      <c r="AH2343"/>
    </row>
    <row r="2344" spans="34:34" x14ac:dyDescent="0.25">
      <c r="AH2344"/>
    </row>
    <row r="2345" spans="34:34" x14ac:dyDescent="0.25">
      <c r="AH2345"/>
    </row>
    <row r="2346" spans="34:34" x14ac:dyDescent="0.25">
      <c r="AH2346"/>
    </row>
    <row r="2347" spans="34:34" x14ac:dyDescent="0.25">
      <c r="AH2347"/>
    </row>
    <row r="2348" spans="34:34" x14ac:dyDescent="0.25">
      <c r="AH2348"/>
    </row>
    <row r="2349" spans="34:34" x14ac:dyDescent="0.25">
      <c r="AH2349"/>
    </row>
    <row r="2350" spans="34:34" x14ac:dyDescent="0.25">
      <c r="AH2350"/>
    </row>
    <row r="2351" spans="34:34" x14ac:dyDescent="0.25">
      <c r="AH2351"/>
    </row>
    <row r="2352" spans="34:34" x14ac:dyDescent="0.25">
      <c r="AH2352"/>
    </row>
    <row r="2353" spans="34:34" x14ac:dyDescent="0.25">
      <c r="AH2353"/>
    </row>
    <row r="2354" spans="34:34" x14ac:dyDescent="0.25">
      <c r="AH2354"/>
    </row>
    <row r="2355" spans="34:34" x14ac:dyDescent="0.25">
      <c r="AH2355"/>
    </row>
    <row r="2356" spans="34:34" x14ac:dyDescent="0.25">
      <c r="AH2356"/>
    </row>
    <row r="2357" spans="34:34" x14ac:dyDescent="0.25">
      <c r="AH2357"/>
    </row>
    <row r="2358" spans="34:34" x14ac:dyDescent="0.25">
      <c r="AH2358"/>
    </row>
    <row r="2359" spans="34:34" x14ac:dyDescent="0.25">
      <c r="AH2359"/>
    </row>
    <row r="2360" spans="34:34" x14ac:dyDescent="0.25">
      <c r="AH2360"/>
    </row>
    <row r="2361" spans="34:34" x14ac:dyDescent="0.25">
      <c r="AH2361"/>
    </row>
    <row r="2362" spans="34:34" x14ac:dyDescent="0.25">
      <c r="AH2362"/>
    </row>
    <row r="2363" spans="34:34" x14ac:dyDescent="0.25">
      <c r="AH2363"/>
    </row>
    <row r="2364" spans="34:34" x14ac:dyDescent="0.25">
      <c r="AH2364"/>
    </row>
    <row r="2365" spans="34:34" x14ac:dyDescent="0.25">
      <c r="AH2365"/>
    </row>
    <row r="2366" spans="34:34" x14ac:dyDescent="0.25">
      <c r="AH2366"/>
    </row>
    <row r="2367" spans="34:34" x14ac:dyDescent="0.25">
      <c r="AH2367"/>
    </row>
    <row r="2368" spans="34:34" x14ac:dyDescent="0.25">
      <c r="AH2368"/>
    </row>
    <row r="2369" spans="34:34" x14ac:dyDescent="0.25">
      <c r="AH2369"/>
    </row>
    <row r="2370" spans="34:34" x14ac:dyDescent="0.25">
      <c r="AH2370"/>
    </row>
    <row r="2371" spans="34:34" x14ac:dyDescent="0.25">
      <c r="AH2371"/>
    </row>
    <row r="2372" spans="34:34" x14ac:dyDescent="0.25">
      <c r="AH2372"/>
    </row>
    <row r="2373" spans="34:34" x14ac:dyDescent="0.25">
      <c r="AH2373"/>
    </row>
    <row r="2374" spans="34:34" x14ac:dyDescent="0.25">
      <c r="AH2374"/>
    </row>
    <row r="2375" spans="34:34" x14ac:dyDescent="0.25">
      <c r="AH2375"/>
    </row>
    <row r="2376" spans="34:34" x14ac:dyDescent="0.25">
      <c r="AH2376"/>
    </row>
    <row r="2377" spans="34:34" x14ac:dyDescent="0.25">
      <c r="AH2377"/>
    </row>
    <row r="2378" spans="34:34" x14ac:dyDescent="0.25">
      <c r="AH2378"/>
    </row>
    <row r="2379" spans="34:34" x14ac:dyDescent="0.25">
      <c r="AH2379"/>
    </row>
    <row r="2380" spans="34:34" x14ac:dyDescent="0.25">
      <c r="AH2380"/>
    </row>
    <row r="2381" spans="34:34" x14ac:dyDescent="0.25">
      <c r="AH2381"/>
    </row>
    <row r="2382" spans="34:34" x14ac:dyDescent="0.25">
      <c r="AH2382"/>
    </row>
    <row r="2383" spans="34:34" x14ac:dyDescent="0.25">
      <c r="AH2383"/>
    </row>
    <row r="2384" spans="34:34" x14ac:dyDescent="0.25">
      <c r="AH2384"/>
    </row>
    <row r="2385" spans="34:34" x14ac:dyDescent="0.25">
      <c r="AH2385"/>
    </row>
    <row r="2386" spans="34:34" x14ac:dyDescent="0.25">
      <c r="AH2386"/>
    </row>
    <row r="2387" spans="34:34" x14ac:dyDescent="0.25">
      <c r="AH2387"/>
    </row>
    <row r="2388" spans="34:34" x14ac:dyDescent="0.25">
      <c r="AH2388"/>
    </row>
    <row r="2389" spans="34:34" x14ac:dyDescent="0.25">
      <c r="AH2389"/>
    </row>
    <row r="2390" spans="34:34" x14ac:dyDescent="0.25">
      <c r="AH2390"/>
    </row>
    <row r="2391" spans="34:34" x14ac:dyDescent="0.25">
      <c r="AH2391"/>
    </row>
    <row r="2392" spans="34:34" x14ac:dyDescent="0.25">
      <c r="AH2392"/>
    </row>
    <row r="2393" spans="34:34" x14ac:dyDescent="0.25">
      <c r="AH2393"/>
    </row>
    <row r="2394" spans="34:34" x14ac:dyDescent="0.25">
      <c r="AH2394"/>
    </row>
    <row r="2395" spans="34:34" x14ac:dyDescent="0.25">
      <c r="AH2395"/>
    </row>
    <row r="2396" spans="34:34" x14ac:dyDescent="0.25">
      <c r="AH2396"/>
    </row>
    <row r="2397" spans="34:34" x14ac:dyDescent="0.25">
      <c r="AH2397"/>
    </row>
    <row r="2398" spans="34:34" x14ac:dyDescent="0.25">
      <c r="AH2398"/>
    </row>
    <row r="2399" spans="34:34" x14ac:dyDescent="0.25">
      <c r="AH2399"/>
    </row>
    <row r="2400" spans="34:34" x14ac:dyDescent="0.25">
      <c r="AH2400"/>
    </row>
    <row r="2401" spans="34:34" x14ac:dyDescent="0.25">
      <c r="AH2401"/>
    </row>
    <row r="2402" spans="34:34" x14ac:dyDescent="0.25">
      <c r="AH2402"/>
    </row>
    <row r="2403" spans="34:34" x14ac:dyDescent="0.25">
      <c r="AH2403"/>
    </row>
    <row r="2404" spans="34:34" x14ac:dyDescent="0.25">
      <c r="AH2404"/>
    </row>
    <row r="2405" spans="34:34" x14ac:dyDescent="0.25">
      <c r="AH2405"/>
    </row>
    <row r="2406" spans="34:34" x14ac:dyDescent="0.25">
      <c r="AH2406"/>
    </row>
    <row r="2407" spans="34:34" x14ac:dyDescent="0.25">
      <c r="AH2407"/>
    </row>
    <row r="2408" spans="34:34" x14ac:dyDescent="0.25">
      <c r="AH2408"/>
    </row>
    <row r="2409" spans="34:34" x14ac:dyDescent="0.25">
      <c r="AH2409"/>
    </row>
    <row r="2410" spans="34:34" x14ac:dyDescent="0.25">
      <c r="AH2410"/>
    </row>
    <row r="2411" spans="34:34" x14ac:dyDescent="0.25">
      <c r="AH2411"/>
    </row>
    <row r="2412" spans="34:34" x14ac:dyDescent="0.25">
      <c r="AH2412"/>
    </row>
    <row r="2413" spans="34:34" x14ac:dyDescent="0.25">
      <c r="AH2413"/>
    </row>
    <row r="2414" spans="34:34" x14ac:dyDescent="0.25">
      <c r="AH2414"/>
    </row>
    <row r="2415" spans="34:34" x14ac:dyDescent="0.25">
      <c r="AH2415"/>
    </row>
    <row r="2416" spans="34:34" x14ac:dyDescent="0.25">
      <c r="AH2416"/>
    </row>
    <row r="2417" spans="34:34" x14ac:dyDescent="0.25">
      <c r="AH2417"/>
    </row>
    <row r="2418" spans="34:34" x14ac:dyDescent="0.25">
      <c r="AH2418"/>
    </row>
    <row r="2419" spans="34:34" x14ac:dyDescent="0.25">
      <c r="AH2419"/>
    </row>
    <row r="2420" spans="34:34" x14ac:dyDescent="0.25">
      <c r="AH2420"/>
    </row>
    <row r="2421" spans="34:34" x14ac:dyDescent="0.25">
      <c r="AH2421"/>
    </row>
    <row r="2422" spans="34:34" x14ac:dyDescent="0.25">
      <c r="AH2422"/>
    </row>
    <row r="2423" spans="34:34" x14ac:dyDescent="0.25">
      <c r="AH2423"/>
    </row>
    <row r="2424" spans="34:34" x14ac:dyDescent="0.25">
      <c r="AH2424"/>
    </row>
    <row r="2425" spans="34:34" x14ac:dyDescent="0.25">
      <c r="AH2425"/>
    </row>
    <row r="2426" spans="34:34" x14ac:dyDescent="0.25">
      <c r="AH2426"/>
    </row>
    <row r="2427" spans="34:34" x14ac:dyDescent="0.25">
      <c r="AH2427"/>
    </row>
    <row r="2428" spans="34:34" x14ac:dyDescent="0.25">
      <c r="AH2428"/>
    </row>
    <row r="2429" spans="34:34" x14ac:dyDescent="0.25">
      <c r="AH2429"/>
    </row>
    <row r="2430" spans="34:34" x14ac:dyDescent="0.25">
      <c r="AH2430"/>
    </row>
    <row r="2431" spans="34:34" x14ac:dyDescent="0.25">
      <c r="AH2431"/>
    </row>
    <row r="2432" spans="34:34" x14ac:dyDescent="0.25">
      <c r="AH2432"/>
    </row>
    <row r="2433" spans="34:34" x14ac:dyDescent="0.25">
      <c r="AH2433"/>
    </row>
    <row r="2434" spans="34:34" x14ac:dyDescent="0.25">
      <c r="AH2434"/>
    </row>
    <row r="2435" spans="34:34" x14ac:dyDescent="0.25">
      <c r="AH2435"/>
    </row>
    <row r="2436" spans="34:34" x14ac:dyDescent="0.25">
      <c r="AH2436"/>
    </row>
    <row r="2437" spans="34:34" x14ac:dyDescent="0.25">
      <c r="AH2437"/>
    </row>
    <row r="2438" spans="34:34" x14ac:dyDescent="0.25">
      <c r="AH2438"/>
    </row>
    <row r="2439" spans="34:34" x14ac:dyDescent="0.25">
      <c r="AH2439"/>
    </row>
    <row r="2440" spans="34:34" x14ac:dyDescent="0.25">
      <c r="AH2440"/>
    </row>
    <row r="2441" spans="34:34" x14ac:dyDescent="0.25">
      <c r="AH2441"/>
    </row>
    <row r="2442" spans="34:34" x14ac:dyDescent="0.25">
      <c r="AH2442"/>
    </row>
    <row r="2443" spans="34:34" x14ac:dyDescent="0.25">
      <c r="AH2443"/>
    </row>
    <row r="2444" spans="34:34" x14ac:dyDescent="0.25">
      <c r="AH2444"/>
    </row>
    <row r="2445" spans="34:34" x14ac:dyDescent="0.25">
      <c r="AH2445"/>
    </row>
    <row r="2446" spans="34:34" x14ac:dyDescent="0.25">
      <c r="AH2446"/>
    </row>
    <row r="2447" spans="34:34" x14ac:dyDescent="0.25">
      <c r="AH2447"/>
    </row>
    <row r="2448" spans="34:34" x14ac:dyDescent="0.25">
      <c r="AH2448"/>
    </row>
    <row r="2449" spans="34:34" x14ac:dyDescent="0.25">
      <c r="AH2449"/>
    </row>
    <row r="2450" spans="34:34" x14ac:dyDescent="0.25">
      <c r="AH2450"/>
    </row>
    <row r="2451" spans="34:34" x14ac:dyDescent="0.25">
      <c r="AH2451"/>
    </row>
    <row r="2452" spans="34:34" x14ac:dyDescent="0.25">
      <c r="AH2452"/>
    </row>
    <row r="2453" spans="34:34" x14ac:dyDescent="0.25">
      <c r="AH2453"/>
    </row>
    <row r="2454" spans="34:34" x14ac:dyDescent="0.25">
      <c r="AH2454"/>
    </row>
    <row r="2455" spans="34:34" x14ac:dyDescent="0.25">
      <c r="AH2455"/>
    </row>
    <row r="2456" spans="34:34" x14ac:dyDescent="0.25">
      <c r="AH2456"/>
    </row>
    <row r="2457" spans="34:34" x14ac:dyDescent="0.25">
      <c r="AH2457"/>
    </row>
    <row r="2458" spans="34:34" x14ac:dyDescent="0.25">
      <c r="AH2458"/>
    </row>
    <row r="2459" spans="34:34" x14ac:dyDescent="0.25">
      <c r="AH2459"/>
    </row>
    <row r="2460" spans="34:34" x14ac:dyDescent="0.25">
      <c r="AH2460"/>
    </row>
    <row r="2461" spans="34:34" x14ac:dyDescent="0.25">
      <c r="AH2461"/>
    </row>
    <row r="2462" spans="34:34" x14ac:dyDescent="0.25">
      <c r="AH2462"/>
    </row>
    <row r="2463" spans="34:34" x14ac:dyDescent="0.25">
      <c r="AH2463"/>
    </row>
    <row r="2464" spans="34:34" x14ac:dyDescent="0.25">
      <c r="AH2464"/>
    </row>
    <row r="2465" spans="34:34" x14ac:dyDescent="0.25">
      <c r="AH2465"/>
    </row>
    <row r="2466" spans="34:34" x14ac:dyDescent="0.25">
      <c r="AH2466"/>
    </row>
    <row r="2467" spans="34:34" x14ac:dyDescent="0.25">
      <c r="AH2467"/>
    </row>
    <row r="2468" spans="34:34" x14ac:dyDescent="0.25">
      <c r="AH2468"/>
    </row>
    <row r="2469" spans="34:34" x14ac:dyDescent="0.25">
      <c r="AH2469"/>
    </row>
    <row r="2470" spans="34:34" x14ac:dyDescent="0.25">
      <c r="AH2470"/>
    </row>
    <row r="2471" spans="34:34" x14ac:dyDescent="0.25">
      <c r="AH2471"/>
    </row>
    <row r="2472" spans="34:34" x14ac:dyDescent="0.25">
      <c r="AH2472"/>
    </row>
    <row r="2473" spans="34:34" x14ac:dyDescent="0.25">
      <c r="AH2473"/>
    </row>
    <row r="2474" spans="34:34" x14ac:dyDescent="0.25">
      <c r="AH2474"/>
    </row>
    <row r="2475" spans="34:34" x14ac:dyDescent="0.25">
      <c r="AH2475"/>
    </row>
    <row r="2476" spans="34:34" x14ac:dyDescent="0.25">
      <c r="AH2476"/>
    </row>
    <row r="2477" spans="34:34" x14ac:dyDescent="0.25">
      <c r="AH2477"/>
    </row>
    <row r="2478" spans="34:34" x14ac:dyDescent="0.25">
      <c r="AH2478"/>
    </row>
    <row r="2479" spans="34:34" x14ac:dyDescent="0.25">
      <c r="AH2479"/>
    </row>
    <row r="2480" spans="34:34" x14ac:dyDescent="0.25">
      <c r="AH2480"/>
    </row>
    <row r="2481" spans="34:34" x14ac:dyDescent="0.25">
      <c r="AH2481"/>
    </row>
    <row r="2482" spans="34:34" x14ac:dyDescent="0.25">
      <c r="AH2482"/>
    </row>
    <row r="2483" spans="34:34" x14ac:dyDescent="0.25">
      <c r="AH2483"/>
    </row>
    <row r="2484" spans="34:34" x14ac:dyDescent="0.25">
      <c r="AH2484"/>
    </row>
    <row r="2485" spans="34:34" x14ac:dyDescent="0.25">
      <c r="AH2485"/>
    </row>
    <row r="2486" spans="34:34" x14ac:dyDescent="0.25">
      <c r="AH2486"/>
    </row>
    <row r="2487" spans="34:34" x14ac:dyDescent="0.25">
      <c r="AH2487"/>
    </row>
    <row r="2488" spans="34:34" x14ac:dyDescent="0.25">
      <c r="AH2488"/>
    </row>
    <row r="2489" spans="34:34" x14ac:dyDescent="0.25">
      <c r="AH2489"/>
    </row>
    <row r="2490" spans="34:34" x14ac:dyDescent="0.25">
      <c r="AH2490"/>
    </row>
    <row r="2491" spans="34:34" x14ac:dyDescent="0.25">
      <c r="AH2491"/>
    </row>
    <row r="2492" spans="34:34" x14ac:dyDescent="0.25">
      <c r="AH2492"/>
    </row>
    <row r="2493" spans="34:34" x14ac:dyDescent="0.25">
      <c r="AH2493"/>
    </row>
    <row r="2494" spans="34:34" x14ac:dyDescent="0.25">
      <c r="AH2494"/>
    </row>
    <row r="2495" spans="34:34" x14ac:dyDescent="0.25">
      <c r="AH2495"/>
    </row>
    <row r="2496" spans="34:34" x14ac:dyDescent="0.25">
      <c r="AH2496"/>
    </row>
    <row r="2497" spans="34:34" x14ac:dyDescent="0.25">
      <c r="AH2497"/>
    </row>
    <row r="2498" spans="34:34" x14ac:dyDescent="0.25">
      <c r="AH2498"/>
    </row>
    <row r="2499" spans="34:34" x14ac:dyDescent="0.25">
      <c r="AH2499"/>
    </row>
    <row r="2500" spans="34:34" x14ac:dyDescent="0.25">
      <c r="AH2500"/>
    </row>
    <row r="2501" spans="34:34" x14ac:dyDescent="0.25">
      <c r="AH2501"/>
    </row>
    <row r="2502" spans="34:34" x14ac:dyDescent="0.25">
      <c r="AH2502"/>
    </row>
    <row r="2503" spans="34:34" x14ac:dyDescent="0.25">
      <c r="AH2503"/>
    </row>
    <row r="2504" spans="34:34" x14ac:dyDescent="0.25">
      <c r="AH2504"/>
    </row>
    <row r="2505" spans="34:34" x14ac:dyDescent="0.25">
      <c r="AH2505"/>
    </row>
    <row r="2506" spans="34:34" x14ac:dyDescent="0.25">
      <c r="AH2506"/>
    </row>
    <row r="2507" spans="34:34" x14ac:dyDescent="0.25">
      <c r="AH2507"/>
    </row>
    <row r="2508" spans="34:34" x14ac:dyDescent="0.25">
      <c r="AH2508"/>
    </row>
    <row r="2509" spans="34:34" x14ac:dyDescent="0.25">
      <c r="AH2509"/>
    </row>
    <row r="2510" spans="34:34" x14ac:dyDescent="0.25">
      <c r="AH2510"/>
    </row>
    <row r="2511" spans="34:34" x14ac:dyDescent="0.25">
      <c r="AH2511"/>
    </row>
    <row r="2512" spans="34:34" x14ac:dyDescent="0.25">
      <c r="AH2512"/>
    </row>
    <row r="2513" spans="34:34" x14ac:dyDescent="0.25">
      <c r="AH2513"/>
    </row>
    <row r="2514" spans="34:34" x14ac:dyDescent="0.25">
      <c r="AH2514"/>
    </row>
    <row r="2515" spans="34:34" x14ac:dyDescent="0.25">
      <c r="AH2515"/>
    </row>
    <row r="2516" spans="34:34" x14ac:dyDescent="0.25">
      <c r="AH2516"/>
    </row>
    <row r="2517" spans="34:34" x14ac:dyDescent="0.25">
      <c r="AH2517"/>
    </row>
    <row r="2518" spans="34:34" x14ac:dyDescent="0.25">
      <c r="AH2518"/>
    </row>
    <row r="2519" spans="34:34" x14ac:dyDescent="0.25">
      <c r="AH2519"/>
    </row>
    <row r="2520" spans="34:34" x14ac:dyDescent="0.25">
      <c r="AH2520"/>
    </row>
    <row r="2521" spans="34:34" x14ac:dyDescent="0.25">
      <c r="AH2521"/>
    </row>
    <row r="2522" spans="34:34" x14ac:dyDescent="0.25">
      <c r="AH2522"/>
    </row>
    <row r="2523" spans="34:34" x14ac:dyDescent="0.25">
      <c r="AH2523"/>
    </row>
    <row r="2524" spans="34:34" x14ac:dyDescent="0.25">
      <c r="AH2524"/>
    </row>
    <row r="2525" spans="34:34" x14ac:dyDescent="0.25">
      <c r="AH2525"/>
    </row>
    <row r="2526" spans="34:34" x14ac:dyDescent="0.25">
      <c r="AH2526"/>
    </row>
    <row r="2527" spans="34:34" x14ac:dyDescent="0.25">
      <c r="AH2527"/>
    </row>
    <row r="2528" spans="34:34" x14ac:dyDescent="0.25">
      <c r="AH2528"/>
    </row>
    <row r="2529" spans="34:34" x14ac:dyDescent="0.25">
      <c r="AH2529"/>
    </row>
    <row r="2530" spans="34:34" x14ac:dyDescent="0.25">
      <c r="AH2530"/>
    </row>
    <row r="2531" spans="34:34" x14ac:dyDescent="0.25">
      <c r="AH2531"/>
    </row>
    <row r="2532" spans="34:34" x14ac:dyDescent="0.25">
      <c r="AH2532"/>
    </row>
    <row r="2533" spans="34:34" x14ac:dyDescent="0.25">
      <c r="AH2533"/>
    </row>
    <row r="2534" spans="34:34" x14ac:dyDescent="0.25">
      <c r="AH2534"/>
    </row>
    <row r="2535" spans="34:34" x14ac:dyDescent="0.25">
      <c r="AH2535"/>
    </row>
    <row r="2536" spans="34:34" x14ac:dyDescent="0.25">
      <c r="AH2536"/>
    </row>
    <row r="2537" spans="34:34" x14ac:dyDescent="0.25">
      <c r="AH2537"/>
    </row>
    <row r="2538" spans="34:34" x14ac:dyDescent="0.25">
      <c r="AH2538"/>
    </row>
    <row r="2539" spans="34:34" x14ac:dyDescent="0.25">
      <c r="AH2539"/>
    </row>
    <row r="2540" spans="34:34" x14ac:dyDescent="0.25">
      <c r="AH2540"/>
    </row>
    <row r="2541" spans="34:34" x14ac:dyDescent="0.25">
      <c r="AH2541"/>
    </row>
    <row r="2542" spans="34:34" x14ac:dyDescent="0.25">
      <c r="AH2542"/>
    </row>
    <row r="2543" spans="34:34" x14ac:dyDescent="0.25">
      <c r="AH2543"/>
    </row>
    <row r="2544" spans="34:34" x14ac:dyDescent="0.25">
      <c r="AH2544"/>
    </row>
    <row r="2545" spans="34:34" x14ac:dyDescent="0.25">
      <c r="AH2545"/>
    </row>
    <row r="2546" spans="34:34" x14ac:dyDescent="0.25">
      <c r="AH2546"/>
    </row>
    <row r="2547" spans="34:34" x14ac:dyDescent="0.25">
      <c r="AH2547"/>
    </row>
    <row r="2548" spans="34:34" x14ac:dyDescent="0.25">
      <c r="AH2548"/>
    </row>
    <row r="2549" spans="34:34" x14ac:dyDescent="0.25">
      <c r="AH2549"/>
    </row>
    <row r="2550" spans="34:34" x14ac:dyDescent="0.25">
      <c r="AH2550"/>
    </row>
    <row r="2551" spans="34:34" x14ac:dyDescent="0.25">
      <c r="AH2551"/>
    </row>
    <row r="2552" spans="34:34" x14ac:dyDescent="0.25">
      <c r="AH2552"/>
    </row>
    <row r="2553" spans="34:34" x14ac:dyDescent="0.25">
      <c r="AH2553"/>
    </row>
    <row r="2554" spans="34:34" x14ac:dyDescent="0.25">
      <c r="AH2554"/>
    </row>
    <row r="2555" spans="34:34" x14ac:dyDescent="0.25">
      <c r="AH2555"/>
    </row>
    <row r="2556" spans="34:34" x14ac:dyDescent="0.25">
      <c r="AH2556"/>
    </row>
    <row r="2557" spans="34:34" x14ac:dyDescent="0.25">
      <c r="AH2557"/>
    </row>
    <row r="2558" spans="34:34" x14ac:dyDescent="0.25">
      <c r="AH2558"/>
    </row>
    <row r="2559" spans="34:34" x14ac:dyDescent="0.25">
      <c r="AH2559"/>
    </row>
    <row r="2560" spans="34:34" x14ac:dyDescent="0.25">
      <c r="AH2560"/>
    </row>
    <row r="2561" spans="34:34" x14ac:dyDescent="0.25">
      <c r="AH2561"/>
    </row>
    <row r="2562" spans="34:34" x14ac:dyDescent="0.25">
      <c r="AH2562"/>
    </row>
    <row r="2563" spans="34:34" x14ac:dyDescent="0.25">
      <c r="AH2563"/>
    </row>
    <row r="2564" spans="34:34" x14ac:dyDescent="0.25">
      <c r="AH2564"/>
    </row>
    <row r="2565" spans="34:34" x14ac:dyDescent="0.25">
      <c r="AH2565"/>
    </row>
    <row r="2566" spans="34:34" x14ac:dyDescent="0.25">
      <c r="AH2566"/>
    </row>
    <row r="2567" spans="34:34" x14ac:dyDescent="0.25">
      <c r="AH2567"/>
    </row>
    <row r="2568" spans="34:34" x14ac:dyDescent="0.25">
      <c r="AH2568"/>
    </row>
    <row r="2569" spans="34:34" x14ac:dyDescent="0.25">
      <c r="AH2569"/>
    </row>
    <row r="2570" spans="34:34" x14ac:dyDescent="0.25">
      <c r="AH2570"/>
    </row>
    <row r="2571" spans="34:34" x14ac:dyDescent="0.25">
      <c r="AH2571"/>
    </row>
    <row r="2572" spans="34:34" x14ac:dyDescent="0.25">
      <c r="AH2572"/>
    </row>
    <row r="2573" spans="34:34" x14ac:dyDescent="0.25">
      <c r="AH2573"/>
    </row>
    <row r="2574" spans="34:34" x14ac:dyDescent="0.25">
      <c r="AH2574"/>
    </row>
    <row r="2575" spans="34:34" x14ac:dyDescent="0.25">
      <c r="AH2575"/>
    </row>
    <row r="2576" spans="34:34" x14ac:dyDescent="0.25">
      <c r="AH2576"/>
    </row>
    <row r="2577" spans="34:34" x14ac:dyDescent="0.25">
      <c r="AH2577"/>
    </row>
    <row r="2578" spans="34:34" x14ac:dyDescent="0.25">
      <c r="AH2578"/>
    </row>
    <row r="2579" spans="34:34" x14ac:dyDescent="0.25">
      <c r="AH2579"/>
    </row>
    <row r="2580" spans="34:34" x14ac:dyDescent="0.25">
      <c r="AH2580"/>
    </row>
    <row r="2581" spans="34:34" x14ac:dyDescent="0.25">
      <c r="AH2581"/>
    </row>
    <row r="2582" spans="34:34" x14ac:dyDescent="0.25">
      <c r="AH2582"/>
    </row>
    <row r="2583" spans="34:34" x14ac:dyDescent="0.25">
      <c r="AH2583"/>
    </row>
    <row r="2584" spans="34:34" x14ac:dyDescent="0.25">
      <c r="AH2584"/>
    </row>
    <row r="2585" spans="34:34" x14ac:dyDescent="0.25">
      <c r="AH2585"/>
    </row>
    <row r="2586" spans="34:34" x14ac:dyDescent="0.25">
      <c r="AH2586"/>
    </row>
    <row r="2587" spans="34:34" x14ac:dyDescent="0.25">
      <c r="AH2587"/>
    </row>
    <row r="2588" spans="34:34" x14ac:dyDescent="0.25">
      <c r="AH2588"/>
    </row>
    <row r="2589" spans="34:34" x14ac:dyDescent="0.25">
      <c r="AH2589"/>
    </row>
    <row r="2590" spans="34:34" x14ac:dyDescent="0.25">
      <c r="AH2590"/>
    </row>
    <row r="2591" spans="34:34" x14ac:dyDescent="0.25">
      <c r="AH2591"/>
    </row>
    <row r="2592" spans="34:34" x14ac:dyDescent="0.25">
      <c r="AH2592"/>
    </row>
    <row r="2593" spans="34:34" x14ac:dyDescent="0.25">
      <c r="AH2593"/>
    </row>
    <row r="2594" spans="34:34" x14ac:dyDescent="0.25">
      <c r="AH2594"/>
    </row>
    <row r="2595" spans="34:34" x14ac:dyDescent="0.25">
      <c r="AH2595"/>
    </row>
    <row r="2596" spans="34:34" x14ac:dyDescent="0.25">
      <c r="AH2596"/>
    </row>
    <row r="2597" spans="34:34" x14ac:dyDescent="0.25">
      <c r="AH2597"/>
    </row>
    <row r="2598" spans="34:34" x14ac:dyDescent="0.25">
      <c r="AH2598"/>
    </row>
    <row r="2599" spans="34:34" x14ac:dyDescent="0.25">
      <c r="AH2599"/>
    </row>
    <row r="2600" spans="34:34" x14ac:dyDescent="0.25">
      <c r="AH2600"/>
    </row>
    <row r="2601" spans="34:34" x14ac:dyDescent="0.25">
      <c r="AH2601"/>
    </row>
    <row r="2602" spans="34:34" x14ac:dyDescent="0.25">
      <c r="AH2602"/>
    </row>
    <row r="2603" spans="34:34" x14ac:dyDescent="0.25">
      <c r="AH2603"/>
    </row>
    <row r="2604" spans="34:34" x14ac:dyDescent="0.25">
      <c r="AH2604"/>
    </row>
    <row r="2605" spans="34:34" x14ac:dyDescent="0.25">
      <c r="AH2605"/>
    </row>
    <row r="2606" spans="34:34" x14ac:dyDescent="0.25">
      <c r="AH2606"/>
    </row>
    <row r="2607" spans="34:34" x14ac:dyDescent="0.25">
      <c r="AH2607"/>
    </row>
    <row r="2608" spans="34:34" x14ac:dyDescent="0.25">
      <c r="AH2608"/>
    </row>
    <row r="2609" spans="34:34" x14ac:dyDescent="0.25">
      <c r="AH2609"/>
    </row>
    <row r="2610" spans="34:34" x14ac:dyDescent="0.25">
      <c r="AH2610"/>
    </row>
    <row r="2611" spans="34:34" x14ac:dyDescent="0.25">
      <c r="AH2611"/>
    </row>
    <row r="2612" spans="34:34" x14ac:dyDescent="0.25">
      <c r="AH2612"/>
    </row>
    <row r="2613" spans="34:34" x14ac:dyDescent="0.25">
      <c r="AH2613"/>
    </row>
    <row r="2614" spans="34:34" x14ac:dyDescent="0.25">
      <c r="AH2614"/>
    </row>
    <row r="2615" spans="34:34" x14ac:dyDescent="0.25">
      <c r="AH2615"/>
    </row>
    <row r="2616" spans="34:34" x14ac:dyDescent="0.25">
      <c r="AH2616"/>
    </row>
    <row r="2617" spans="34:34" x14ac:dyDescent="0.25">
      <c r="AH2617"/>
    </row>
    <row r="2618" spans="34:34" x14ac:dyDescent="0.25">
      <c r="AH2618"/>
    </row>
    <row r="2619" spans="34:34" x14ac:dyDescent="0.25">
      <c r="AH2619"/>
    </row>
    <row r="2620" spans="34:34" x14ac:dyDescent="0.25">
      <c r="AH2620"/>
    </row>
    <row r="2621" spans="34:34" x14ac:dyDescent="0.25">
      <c r="AH2621"/>
    </row>
    <row r="2622" spans="34:34" x14ac:dyDescent="0.25">
      <c r="AH2622"/>
    </row>
    <row r="2623" spans="34:34" x14ac:dyDescent="0.25">
      <c r="AH2623"/>
    </row>
    <row r="2624" spans="34:34" x14ac:dyDescent="0.25">
      <c r="AH2624"/>
    </row>
    <row r="2625" spans="34:34" x14ac:dyDescent="0.25">
      <c r="AH2625"/>
    </row>
    <row r="2626" spans="34:34" x14ac:dyDescent="0.25">
      <c r="AH2626"/>
    </row>
    <row r="2627" spans="34:34" x14ac:dyDescent="0.25">
      <c r="AH2627"/>
    </row>
    <row r="2628" spans="34:34" x14ac:dyDescent="0.25">
      <c r="AH2628"/>
    </row>
    <row r="2629" spans="34:34" x14ac:dyDescent="0.25">
      <c r="AH2629"/>
    </row>
    <row r="2630" spans="34:34" x14ac:dyDescent="0.25">
      <c r="AH2630"/>
    </row>
    <row r="2631" spans="34:34" x14ac:dyDescent="0.25">
      <c r="AH2631"/>
    </row>
    <row r="2632" spans="34:34" x14ac:dyDescent="0.25">
      <c r="AH2632"/>
    </row>
    <row r="2633" spans="34:34" x14ac:dyDescent="0.25">
      <c r="AH2633"/>
    </row>
    <row r="2634" spans="34:34" x14ac:dyDescent="0.25">
      <c r="AH2634"/>
    </row>
    <row r="2635" spans="34:34" x14ac:dyDescent="0.25">
      <c r="AH2635"/>
    </row>
    <row r="2636" spans="34:34" x14ac:dyDescent="0.25">
      <c r="AH2636"/>
    </row>
    <row r="2637" spans="34:34" x14ac:dyDescent="0.25">
      <c r="AH2637"/>
    </row>
    <row r="2638" spans="34:34" x14ac:dyDescent="0.25">
      <c r="AH2638"/>
    </row>
    <row r="2639" spans="34:34" x14ac:dyDescent="0.25">
      <c r="AH2639"/>
    </row>
    <row r="2640" spans="34:34" x14ac:dyDescent="0.25">
      <c r="AH2640"/>
    </row>
    <row r="2641" spans="34:34" x14ac:dyDescent="0.25">
      <c r="AH2641"/>
    </row>
    <row r="2642" spans="34:34" x14ac:dyDescent="0.25">
      <c r="AH2642"/>
    </row>
    <row r="2643" spans="34:34" x14ac:dyDescent="0.25">
      <c r="AH2643"/>
    </row>
    <row r="2644" spans="34:34" x14ac:dyDescent="0.25">
      <c r="AH2644"/>
    </row>
    <row r="2645" spans="34:34" x14ac:dyDescent="0.25">
      <c r="AH2645"/>
    </row>
    <row r="2646" spans="34:34" x14ac:dyDescent="0.25">
      <c r="AH2646"/>
    </row>
    <row r="2647" spans="34:34" x14ac:dyDescent="0.25">
      <c r="AH2647"/>
    </row>
    <row r="2648" spans="34:34" x14ac:dyDescent="0.25">
      <c r="AH2648"/>
    </row>
    <row r="2649" spans="34:34" x14ac:dyDescent="0.25">
      <c r="AH2649"/>
    </row>
    <row r="2650" spans="34:34" x14ac:dyDescent="0.25">
      <c r="AH2650"/>
    </row>
    <row r="2651" spans="34:34" x14ac:dyDescent="0.25">
      <c r="AH2651"/>
    </row>
    <row r="2652" spans="34:34" x14ac:dyDescent="0.25">
      <c r="AH2652"/>
    </row>
    <row r="2653" spans="34:34" x14ac:dyDescent="0.25">
      <c r="AH2653"/>
    </row>
    <row r="2654" spans="34:34" x14ac:dyDescent="0.25">
      <c r="AH2654"/>
    </row>
    <row r="2655" spans="34:34" x14ac:dyDescent="0.25">
      <c r="AH2655"/>
    </row>
    <row r="2656" spans="34:34" x14ac:dyDescent="0.25">
      <c r="AH2656"/>
    </row>
    <row r="2657" spans="34:34" x14ac:dyDescent="0.25">
      <c r="AH2657"/>
    </row>
    <row r="2658" spans="34:34" x14ac:dyDescent="0.25">
      <c r="AH2658"/>
    </row>
    <row r="2659" spans="34:34" x14ac:dyDescent="0.25">
      <c r="AH2659"/>
    </row>
    <row r="2660" spans="34:34" x14ac:dyDescent="0.25">
      <c r="AH2660"/>
    </row>
    <row r="2661" spans="34:34" x14ac:dyDescent="0.25">
      <c r="AH2661"/>
    </row>
    <row r="2662" spans="34:34" x14ac:dyDescent="0.25">
      <c r="AH2662"/>
    </row>
    <row r="2663" spans="34:34" x14ac:dyDescent="0.25">
      <c r="AH2663"/>
    </row>
    <row r="2664" spans="34:34" x14ac:dyDescent="0.25">
      <c r="AH2664"/>
    </row>
    <row r="2665" spans="34:34" x14ac:dyDescent="0.25">
      <c r="AH2665"/>
    </row>
    <row r="2666" spans="34:34" x14ac:dyDescent="0.25">
      <c r="AH2666"/>
    </row>
    <row r="2667" spans="34:34" x14ac:dyDescent="0.25">
      <c r="AH2667"/>
    </row>
    <row r="2668" spans="34:34" x14ac:dyDescent="0.25">
      <c r="AH2668"/>
    </row>
    <row r="2669" spans="34:34" x14ac:dyDescent="0.25">
      <c r="AH2669"/>
    </row>
    <row r="2670" spans="34:34" x14ac:dyDescent="0.25">
      <c r="AH2670"/>
    </row>
    <row r="2671" spans="34:34" x14ac:dyDescent="0.25">
      <c r="AH2671"/>
    </row>
    <row r="2672" spans="34:34" x14ac:dyDescent="0.25">
      <c r="AH2672"/>
    </row>
    <row r="2673" spans="34:34" x14ac:dyDescent="0.25">
      <c r="AH2673"/>
    </row>
    <row r="2674" spans="34:34" x14ac:dyDescent="0.25">
      <c r="AH2674"/>
    </row>
    <row r="2675" spans="34:34" x14ac:dyDescent="0.25">
      <c r="AH2675"/>
    </row>
    <row r="2676" spans="34:34" x14ac:dyDescent="0.25">
      <c r="AH2676"/>
    </row>
    <row r="2677" spans="34:34" x14ac:dyDescent="0.25">
      <c r="AH2677"/>
    </row>
    <row r="2678" spans="34:34" x14ac:dyDescent="0.25">
      <c r="AH2678"/>
    </row>
    <row r="2679" spans="34:34" x14ac:dyDescent="0.25">
      <c r="AH2679"/>
    </row>
    <row r="2680" spans="34:34" x14ac:dyDescent="0.25">
      <c r="AH2680"/>
    </row>
    <row r="2681" spans="34:34" x14ac:dyDescent="0.25">
      <c r="AH2681"/>
    </row>
    <row r="2682" spans="34:34" x14ac:dyDescent="0.25">
      <c r="AH2682"/>
    </row>
    <row r="2683" spans="34:34" x14ac:dyDescent="0.25">
      <c r="AH2683"/>
    </row>
    <row r="2684" spans="34:34" x14ac:dyDescent="0.25">
      <c r="AH2684"/>
    </row>
    <row r="2685" spans="34:34" x14ac:dyDescent="0.25">
      <c r="AH2685"/>
    </row>
    <row r="2686" spans="34:34" x14ac:dyDescent="0.25">
      <c r="AH2686"/>
    </row>
    <row r="2687" spans="34:34" x14ac:dyDescent="0.25">
      <c r="AH2687"/>
    </row>
    <row r="2688" spans="34:34" x14ac:dyDescent="0.25">
      <c r="AH2688"/>
    </row>
    <row r="2689" spans="34:34" x14ac:dyDescent="0.25">
      <c r="AH2689"/>
    </row>
    <row r="2690" spans="34:34" x14ac:dyDescent="0.25">
      <c r="AH2690"/>
    </row>
    <row r="2691" spans="34:34" x14ac:dyDescent="0.25">
      <c r="AH2691"/>
    </row>
    <row r="2692" spans="34:34" x14ac:dyDescent="0.25">
      <c r="AH2692"/>
    </row>
    <row r="2693" spans="34:34" x14ac:dyDescent="0.25">
      <c r="AH2693"/>
    </row>
    <row r="2694" spans="34:34" x14ac:dyDescent="0.25">
      <c r="AH2694"/>
    </row>
    <row r="2695" spans="34:34" x14ac:dyDescent="0.25">
      <c r="AH2695"/>
    </row>
    <row r="2696" spans="34:34" x14ac:dyDescent="0.25">
      <c r="AH2696"/>
    </row>
    <row r="2697" spans="34:34" x14ac:dyDescent="0.25">
      <c r="AH2697"/>
    </row>
    <row r="2698" spans="34:34" x14ac:dyDescent="0.25">
      <c r="AH2698"/>
    </row>
    <row r="2699" spans="34:34" x14ac:dyDescent="0.25">
      <c r="AH2699"/>
    </row>
    <row r="2700" spans="34:34" x14ac:dyDescent="0.25">
      <c r="AH2700"/>
    </row>
    <row r="2701" spans="34:34" x14ac:dyDescent="0.25">
      <c r="AH2701"/>
    </row>
    <row r="2702" spans="34:34" x14ac:dyDescent="0.25">
      <c r="AH2702"/>
    </row>
    <row r="2703" spans="34:34" x14ac:dyDescent="0.25">
      <c r="AH2703"/>
    </row>
    <row r="2704" spans="34:34" x14ac:dyDescent="0.25">
      <c r="AH2704"/>
    </row>
    <row r="2705" spans="34:34" x14ac:dyDescent="0.25">
      <c r="AH2705"/>
    </row>
    <row r="2706" spans="34:34" x14ac:dyDescent="0.25">
      <c r="AH2706"/>
    </row>
    <row r="2707" spans="34:34" x14ac:dyDescent="0.25">
      <c r="AH2707"/>
    </row>
    <row r="2708" spans="34:34" x14ac:dyDescent="0.25">
      <c r="AH2708"/>
    </row>
    <row r="2709" spans="34:34" x14ac:dyDescent="0.25">
      <c r="AH2709"/>
    </row>
    <row r="2710" spans="34:34" x14ac:dyDescent="0.25">
      <c r="AH2710"/>
    </row>
    <row r="2711" spans="34:34" x14ac:dyDescent="0.25">
      <c r="AH2711"/>
    </row>
    <row r="2712" spans="34:34" x14ac:dyDescent="0.25">
      <c r="AH2712"/>
    </row>
    <row r="2713" spans="34:34" x14ac:dyDescent="0.25">
      <c r="AH2713"/>
    </row>
    <row r="2714" spans="34:34" x14ac:dyDescent="0.25">
      <c r="AH2714"/>
    </row>
    <row r="2715" spans="34:34" x14ac:dyDescent="0.25">
      <c r="AH2715"/>
    </row>
    <row r="2716" spans="34:34" x14ac:dyDescent="0.25">
      <c r="AH2716"/>
    </row>
    <row r="2717" spans="34:34" x14ac:dyDescent="0.25">
      <c r="AH2717"/>
    </row>
    <row r="2718" spans="34:34" x14ac:dyDescent="0.25">
      <c r="AH2718"/>
    </row>
    <row r="2719" spans="34:34" x14ac:dyDescent="0.25">
      <c r="AH2719"/>
    </row>
    <row r="2720" spans="34:34" x14ac:dyDescent="0.25">
      <c r="AH2720"/>
    </row>
    <row r="2721" spans="34:34" x14ac:dyDescent="0.25">
      <c r="AH2721"/>
    </row>
    <row r="2722" spans="34:34" x14ac:dyDescent="0.25">
      <c r="AH2722"/>
    </row>
    <row r="2723" spans="34:34" x14ac:dyDescent="0.25">
      <c r="AH2723"/>
    </row>
    <row r="2724" spans="34:34" x14ac:dyDescent="0.25">
      <c r="AH2724"/>
    </row>
    <row r="2725" spans="34:34" x14ac:dyDescent="0.25">
      <c r="AH2725"/>
    </row>
    <row r="2726" spans="34:34" x14ac:dyDescent="0.25">
      <c r="AH2726"/>
    </row>
    <row r="2727" spans="34:34" x14ac:dyDescent="0.25">
      <c r="AH2727"/>
    </row>
    <row r="2728" spans="34:34" x14ac:dyDescent="0.25">
      <c r="AH2728"/>
    </row>
    <row r="2729" spans="34:34" x14ac:dyDescent="0.25">
      <c r="AH2729"/>
    </row>
    <row r="2730" spans="34:34" x14ac:dyDescent="0.25">
      <c r="AH2730"/>
    </row>
    <row r="2731" spans="34:34" x14ac:dyDescent="0.25">
      <c r="AH2731"/>
    </row>
    <row r="2732" spans="34:34" x14ac:dyDescent="0.25">
      <c r="AH2732"/>
    </row>
    <row r="2733" spans="34:34" x14ac:dyDescent="0.25">
      <c r="AH2733"/>
    </row>
    <row r="2734" spans="34:34" x14ac:dyDescent="0.25">
      <c r="AH2734"/>
    </row>
    <row r="2735" spans="34:34" x14ac:dyDescent="0.25">
      <c r="AH2735"/>
    </row>
    <row r="2736" spans="34:34" x14ac:dyDescent="0.25">
      <c r="AH2736"/>
    </row>
    <row r="2737" spans="34:34" x14ac:dyDescent="0.25">
      <c r="AH2737"/>
    </row>
    <row r="2738" spans="34:34" x14ac:dyDescent="0.25">
      <c r="AH2738"/>
    </row>
    <row r="2739" spans="34:34" x14ac:dyDescent="0.25">
      <c r="AH2739"/>
    </row>
    <row r="2740" spans="34:34" x14ac:dyDescent="0.25">
      <c r="AH2740"/>
    </row>
    <row r="2741" spans="34:34" x14ac:dyDescent="0.25">
      <c r="AH2741"/>
    </row>
    <row r="2742" spans="34:34" x14ac:dyDescent="0.25">
      <c r="AH2742"/>
    </row>
    <row r="2743" spans="34:34" x14ac:dyDescent="0.25">
      <c r="AH2743"/>
    </row>
    <row r="2744" spans="34:34" x14ac:dyDescent="0.25">
      <c r="AH2744"/>
    </row>
    <row r="2745" spans="34:34" x14ac:dyDescent="0.25">
      <c r="AH2745"/>
    </row>
    <row r="2746" spans="34:34" x14ac:dyDescent="0.25">
      <c r="AH2746"/>
    </row>
    <row r="2747" spans="34:34" x14ac:dyDescent="0.25">
      <c r="AH2747"/>
    </row>
    <row r="2748" spans="34:34" x14ac:dyDescent="0.25">
      <c r="AH2748"/>
    </row>
    <row r="2749" spans="34:34" x14ac:dyDescent="0.25">
      <c r="AH2749"/>
    </row>
    <row r="2750" spans="34:34" x14ac:dyDescent="0.25">
      <c r="AH2750"/>
    </row>
    <row r="2751" spans="34:34" x14ac:dyDescent="0.25">
      <c r="AH2751"/>
    </row>
    <row r="2752" spans="34:34" x14ac:dyDescent="0.25">
      <c r="AH2752"/>
    </row>
    <row r="2753" spans="34:34" x14ac:dyDescent="0.25">
      <c r="AH2753"/>
    </row>
    <row r="2754" spans="34:34" x14ac:dyDescent="0.25">
      <c r="AH2754"/>
    </row>
    <row r="2755" spans="34:34" x14ac:dyDescent="0.25">
      <c r="AH2755"/>
    </row>
    <row r="2756" spans="34:34" x14ac:dyDescent="0.25">
      <c r="AH2756"/>
    </row>
    <row r="2757" spans="34:34" x14ac:dyDescent="0.25">
      <c r="AH2757"/>
    </row>
    <row r="2758" spans="34:34" x14ac:dyDescent="0.25">
      <c r="AH2758"/>
    </row>
    <row r="2759" spans="34:34" x14ac:dyDescent="0.25">
      <c r="AH2759"/>
    </row>
    <row r="2760" spans="34:34" x14ac:dyDescent="0.25">
      <c r="AH2760"/>
    </row>
    <row r="2761" spans="34:34" x14ac:dyDescent="0.25">
      <c r="AH2761"/>
    </row>
    <row r="2762" spans="34:34" x14ac:dyDescent="0.25">
      <c r="AH2762"/>
    </row>
    <row r="2763" spans="34:34" x14ac:dyDescent="0.25">
      <c r="AH2763"/>
    </row>
    <row r="2764" spans="34:34" x14ac:dyDescent="0.25">
      <c r="AH2764"/>
    </row>
    <row r="2765" spans="34:34" x14ac:dyDescent="0.25">
      <c r="AH2765"/>
    </row>
    <row r="2766" spans="34:34" x14ac:dyDescent="0.25">
      <c r="AH2766"/>
    </row>
    <row r="2767" spans="34:34" x14ac:dyDescent="0.25">
      <c r="AH2767"/>
    </row>
    <row r="2768" spans="34:34" x14ac:dyDescent="0.25">
      <c r="AH2768"/>
    </row>
    <row r="2769" spans="34:34" x14ac:dyDescent="0.25">
      <c r="AH2769"/>
    </row>
    <row r="2770" spans="34:34" x14ac:dyDescent="0.25">
      <c r="AH2770"/>
    </row>
    <row r="2771" spans="34:34" x14ac:dyDescent="0.25">
      <c r="AH2771"/>
    </row>
    <row r="2772" spans="34:34" x14ac:dyDescent="0.25">
      <c r="AH2772"/>
    </row>
    <row r="2773" spans="34:34" x14ac:dyDescent="0.25">
      <c r="AH2773"/>
    </row>
    <row r="2774" spans="34:34" x14ac:dyDescent="0.25">
      <c r="AH2774"/>
    </row>
    <row r="2775" spans="34:34" x14ac:dyDescent="0.25">
      <c r="AH2775"/>
    </row>
    <row r="2776" spans="34:34" x14ac:dyDescent="0.25">
      <c r="AH2776"/>
    </row>
    <row r="2777" spans="34:34" x14ac:dyDescent="0.25">
      <c r="AH2777"/>
    </row>
    <row r="2778" spans="34:34" x14ac:dyDescent="0.25">
      <c r="AH2778"/>
    </row>
    <row r="2779" spans="34:34" x14ac:dyDescent="0.25">
      <c r="AH2779"/>
    </row>
    <row r="2780" spans="34:34" x14ac:dyDescent="0.25">
      <c r="AH2780"/>
    </row>
    <row r="2781" spans="34:34" x14ac:dyDescent="0.25">
      <c r="AH2781"/>
    </row>
    <row r="2782" spans="34:34" x14ac:dyDescent="0.25">
      <c r="AH2782"/>
    </row>
    <row r="2783" spans="34:34" x14ac:dyDescent="0.25">
      <c r="AH2783"/>
    </row>
    <row r="2784" spans="34:34" x14ac:dyDescent="0.25">
      <c r="AH2784"/>
    </row>
    <row r="2785" spans="34:34" x14ac:dyDescent="0.25">
      <c r="AH2785"/>
    </row>
    <row r="2786" spans="34:34" x14ac:dyDescent="0.25">
      <c r="AH2786"/>
    </row>
    <row r="2787" spans="34:34" x14ac:dyDescent="0.25">
      <c r="AH2787"/>
    </row>
    <row r="2788" spans="34:34" x14ac:dyDescent="0.25">
      <c r="AH2788"/>
    </row>
    <row r="2789" spans="34:34" x14ac:dyDescent="0.25">
      <c r="AH2789"/>
    </row>
    <row r="2790" spans="34:34" x14ac:dyDescent="0.25">
      <c r="AH2790"/>
    </row>
    <row r="2791" spans="34:34" x14ac:dyDescent="0.25">
      <c r="AH2791"/>
    </row>
    <row r="2792" spans="34:34" x14ac:dyDescent="0.25">
      <c r="AH2792"/>
    </row>
    <row r="2793" spans="34:34" x14ac:dyDescent="0.25">
      <c r="AH2793"/>
    </row>
    <row r="2794" spans="34:34" x14ac:dyDescent="0.25">
      <c r="AH2794"/>
    </row>
    <row r="2795" spans="34:34" x14ac:dyDescent="0.25">
      <c r="AH2795"/>
    </row>
    <row r="2796" spans="34:34" x14ac:dyDescent="0.25">
      <c r="AH2796"/>
    </row>
    <row r="2797" spans="34:34" x14ac:dyDescent="0.25">
      <c r="AH2797"/>
    </row>
    <row r="2798" spans="34:34" x14ac:dyDescent="0.25">
      <c r="AH2798"/>
    </row>
    <row r="2799" spans="34:34" x14ac:dyDescent="0.25">
      <c r="AH2799"/>
    </row>
    <row r="2800" spans="34:34" x14ac:dyDescent="0.25">
      <c r="AH2800"/>
    </row>
    <row r="2801" spans="34:34" x14ac:dyDescent="0.25">
      <c r="AH2801"/>
    </row>
    <row r="2802" spans="34:34" x14ac:dyDescent="0.25">
      <c r="AH2802"/>
    </row>
    <row r="2803" spans="34:34" x14ac:dyDescent="0.25">
      <c r="AH2803"/>
    </row>
    <row r="2804" spans="34:34" x14ac:dyDescent="0.25">
      <c r="AH2804"/>
    </row>
    <row r="2805" spans="34:34" x14ac:dyDescent="0.25">
      <c r="AH2805"/>
    </row>
    <row r="2806" spans="34:34" x14ac:dyDescent="0.25">
      <c r="AH2806"/>
    </row>
    <row r="2807" spans="34:34" x14ac:dyDescent="0.25">
      <c r="AH2807"/>
    </row>
    <row r="2808" spans="34:34" x14ac:dyDescent="0.25">
      <c r="AH2808"/>
    </row>
    <row r="2809" spans="34:34" x14ac:dyDescent="0.25">
      <c r="AH2809"/>
    </row>
    <row r="2810" spans="34:34" x14ac:dyDescent="0.25">
      <c r="AH2810"/>
    </row>
    <row r="2811" spans="34:34" x14ac:dyDescent="0.25">
      <c r="AH2811"/>
    </row>
    <row r="2812" spans="34:34" x14ac:dyDescent="0.25">
      <c r="AH2812"/>
    </row>
    <row r="2813" spans="34:34" x14ac:dyDescent="0.25">
      <c r="AH2813"/>
    </row>
    <row r="2814" spans="34:34" x14ac:dyDescent="0.25">
      <c r="AH2814"/>
    </row>
    <row r="2815" spans="34:34" x14ac:dyDescent="0.25">
      <c r="AH2815"/>
    </row>
    <row r="2816" spans="34:34" x14ac:dyDescent="0.25">
      <c r="AH2816"/>
    </row>
    <row r="2817" spans="34:34" x14ac:dyDescent="0.25">
      <c r="AH2817"/>
    </row>
    <row r="2818" spans="34:34" x14ac:dyDescent="0.25">
      <c r="AH2818"/>
    </row>
    <row r="2819" spans="34:34" x14ac:dyDescent="0.25">
      <c r="AH2819"/>
    </row>
    <row r="2820" spans="34:34" x14ac:dyDescent="0.25">
      <c r="AH2820"/>
    </row>
    <row r="2821" spans="34:34" x14ac:dyDescent="0.25">
      <c r="AH2821"/>
    </row>
    <row r="2822" spans="34:34" x14ac:dyDescent="0.25">
      <c r="AH2822"/>
    </row>
    <row r="2823" spans="34:34" x14ac:dyDescent="0.25">
      <c r="AH2823"/>
    </row>
    <row r="2824" spans="34:34" x14ac:dyDescent="0.25">
      <c r="AH2824"/>
    </row>
    <row r="2825" spans="34:34" x14ac:dyDescent="0.25">
      <c r="AH2825"/>
    </row>
    <row r="2826" spans="34:34" x14ac:dyDescent="0.25">
      <c r="AH2826"/>
    </row>
    <row r="2827" spans="34:34" x14ac:dyDescent="0.25">
      <c r="AH2827"/>
    </row>
    <row r="2828" spans="34:34" x14ac:dyDescent="0.25">
      <c r="AH2828"/>
    </row>
    <row r="2829" spans="34:34" x14ac:dyDescent="0.25">
      <c r="AH2829"/>
    </row>
    <row r="2830" spans="34:34" x14ac:dyDescent="0.25">
      <c r="AH2830"/>
    </row>
    <row r="2831" spans="34:34" x14ac:dyDescent="0.25">
      <c r="AH2831"/>
    </row>
    <row r="2832" spans="34:34" x14ac:dyDescent="0.25">
      <c r="AH2832"/>
    </row>
    <row r="2833" spans="34:34" x14ac:dyDescent="0.25">
      <c r="AH2833"/>
    </row>
    <row r="2834" spans="34:34" x14ac:dyDescent="0.25">
      <c r="AH2834"/>
    </row>
    <row r="2835" spans="34:34" x14ac:dyDescent="0.25">
      <c r="AH2835"/>
    </row>
    <row r="2836" spans="34:34" x14ac:dyDescent="0.25">
      <c r="AH2836"/>
    </row>
    <row r="2837" spans="34:34" x14ac:dyDescent="0.25">
      <c r="AH2837"/>
    </row>
    <row r="2838" spans="34:34" x14ac:dyDescent="0.25">
      <c r="AH2838"/>
    </row>
    <row r="2839" spans="34:34" x14ac:dyDescent="0.25">
      <c r="AH2839"/>
    </row>
    <row r="2840" spans="34:34" x14ac:dyDescent="0.25">
      <c r="AH2840"/>
    </row>
    <row r="2841" spans="34:34" x14ac:dyDescent="0.25">
      <c r="AH2841"/>
    </row>
    <row r="2842" spans="34:34" x14ac:dyDescent="0.25">
      <c r="AH2842"/>
    </row>
    <row r="2843" spans="34:34" x14ac:dyDescent="0.25">
      <c r="AH2843"/>
    </row>
    <row r="2844" spans="34:34" x14ac:dyDescent="0.25">
      <c r="AH2844"/>
    </row>
    <row r="2845" spans="34:34" x14ac:dyDescent="0.25">
      <c r="AH2845"/>
    </row>
    <row r="2846" spans="34:34" x14ac:dyDescent="0.25">
      <c r="AH2846"/>
    </row>
    <row r="2847" spans="34:34" x14ac:dyDescent="0.25">
      <c r="AH2847"/>
    </row>
    <row r="2848" spans="34:34" x14ac:dyDescent="0.25">
      <c r="AH2848"/>
    </row>
    <row r="2849" spans="34:34" x14ac:dyDescent="0.25">
      <c r="AH2849"/>
    </row>
    <row r="2850" spans="34:34" x14ac:dyDescent="0.25">
      <c r="AH2850"/>
    </row>
    <row r="2851" spans="34:34" x14ac:dyDescent="0.25">
      <c r="AH2851"/>
    </row>
    <row r="2852" spans="34:34" x14ac:dyDescent="0.25">
      <c r="AH2852"/>
    </row>
    <row r="2853" spans="34:34" x14ac:dyDescent="0.25">
      <c r="AH2853"/>
    </row>
    <row r="2854" spans="34:34" x14ac:dyDescent="0.25">
      <c r="AH2854"/>
    </row>
    <row r="2855" spans="34:34" x14ac:dyDescent="0.25">
      <c r="AH2855"/>
    </row>
    <row r="2856" spans="34:34" x14ac:dyDescent="0.25">
      <c r="AH2856"/>
    </row>
    <row r="2857" spans="34:34" x14ac:dyDescent="0.25">
      <c r="AH2857"/>
    </row>
    <row r="2858" spans="34:34" x14ac:dyDescent="0.25">
      <c r="AH2858"/>
    </row>
    <row r="2859" spans="34:34" x14ac:dyDescent="0.25">
      <c r="AH2859"/>
    </row>
    <row r="2860" spans="34:34" x14ac:dyDescent="0.25">
      <c r="AH2860"/>
    </row>
    <row r="2861" spans="34:34" x14ac:dyDescent="0.25">
      <c r="AH2861"/>
    </row>
    <row r="2862" spans="34:34" x14ac:dyDescent="0.25">
      <c r="AH2862"/>
    </row>
    <row r="2863" spans="34:34" x14ac:dyDescent="0.25">
      <c r="AH2863"/>
    </row>
    <row r="2864" spans="34:34" x14ac:dyDescent="0.25">
      <c r="AH2864"/>
    </row>
    <row r="2865" spans="34:34" x14ac:dyDescent="0.25">
      <c r="AH2865"/>
    </row>
    <row r="2866" spans="34:34" x14ac:dyDescent="0.25">
      <c r="AH2866"/>
    </row>
    <row r="2867" spans="34:34" x14ac:dyDescent="0.25">
      <c r="AH2867"/>
    </row>
    <row r="2868" spans="34:34" x14ac:dyDescent="0.25">
      <c r="AH2868"/>
    </row>
    <row r="2869" spans="34:34" x14ac:dyDescent="0.25">
      <c r="AH2869"/>
    </row>
    <row r="2870" spans="34:34" x14ac:dyDescent="0.25">
      <c r="AH2870"/>
    </row>
    <row r="2871" spans="34:34" x14ac:dyDescent="0.25">
      <c r="AH2871"/>
    </row>
    <row r="2872" spans="34:34" x14ac:dyDescent="0.25">
      <c r="AH2872"/>
    </row>
    <row r="2873" spans="34:34" x14ac:dyDescent="0.25">
      <c r="AH2873"/>
    </row>
    <row r="2874" spans="34:34" x14ac:dyDescent="0.25">
      <c r="AH2874"/>
    </row>
    <row r="2875" spans="34:34" x14ac:dyDescent="0.25">
      <c r="AH2875"/>
    </row>
    <row r="2876" spans="34:34" x14ac:dyDescent="0.25">
      <c r="AH2876"/>
    </row>
    <row r="2877" spans="34:34" x14ac:dyDescent="0.25">
      <c r="AH2877"/>
    </row>
    <row r="2878" spans="34:34" x14ac:dyDescent="0.25">
      <c r="AH2878"/>
    </row>
    <row r="2879" spans="34:34" x14ac:dyDescent="0.25">
      <c r="AH2879"/>
    </row>
    <row r="2880" spans="34:34" x14ac:dyDescent="0.25">
      <c r="AH2880"/>
    </row>
    <row r="2881" spans="34:34" x14ac:dyDescent="0.25">
      <c r="AH2881"/>
    </row>
    <row r="2882" spans="34:34" x14ac:dyDescent="0.25">
      <c r="AH2882"/>
    </row>
    <row r="2883" spans="34:34" x14ac:dyDescent="0.25">
      <c r="AH2883"/>
    </row>
    <row r="2884" spans="34:34" x14ac:dyDescent="0.25">
      <c r="AH2884"/>
    </row>
    <row r="2885" spans="34:34" x14ac:dyDescent="0.25">
      <c r="AH2885"/>
    </row>
    <row r="2886" spans="34:34" x14ac:dyDescent="0.25">
      <c r="AH2886"/>
    </row>
    <row r="2887" spans="34:34" x14ac:dyDescent="0.25">
      <c r="AH2887"/>
    </row>
    <row r="2888" spans="34:34" x14ac:dyDescent="0.25">
      <c r="AH2888"/>
    </row>
    <row r="2889" spans="34:34" x14ac:dyDescent="0.25">
      <c r="AH2889"/>
    </row>
    <row r="2890" spans="34:34" x14ac:dyDescent="0.25">
      <c r="AH2890"/>
    </row>
    <row r="2891" spans="34:34" x14ac:dyDescent="0.25">
      <c r="AH2891"/>
    </row>
    <row r="2892" spans="34:34" x14ac:dyDescent="0.25">
      <c r="AH2892"/>
    </row>
    <row r="2893" spans="34:34" x14ac:dyDescent="0.25">
      <c r="AH2893"/>
    </row>
    <row r="2894" spans="34:34" x14ac:dyDescent="0.25">
      <c r="AH2894"/>
    </row>
    <row r="2895" spans="34:34" x14ac:dyDescent="0.25">
      <c r="AH2895"/>
    </row>
    <row r="2896" spans="34:34" x14ac:dyDescent="0.25">
      <c r="AH2896"/>
    </row>
    <row r="2897" spans="34:34" x14ac:dyDescent="0.25">
      <c r="AH2897"/>
    </row>
    <row r="2898" spans="34:34" x14ac:dyDescent="0.25">
      <c r="AH2898"/>
    </row>
    <row r="2899" spans="34:34" x14ac:dyDescent="0.25">
      <c r="AH2899"/>
    </row>
    <row r="2900" spans="34:34" x14ac:dyDescent="0.25">
      <c r="AH2900"/>
    </row>
    <row r="2901" spans="34:34" x14ac:dyDescent="0.25">
      <c r="AH2901"/>
    </row>
    <row r="2902" spans="34:34" x14ac:dyDescent="0.25">
      <c r="AH2902"/>
    </row>
    <row r="2903" spans="34:34" x14ac:dyDescent="0.25">
      <c r="AH2903"/>
    </row>
    <row r="2904" spans="34:34" x14ac:dyDescent="0.25">
      <c r="AH2904"/>
    </row>
    <row r="2905" spans="34:34" x14ac:dyDescent="0.25">
      <c r="AH2905"/>
    </row>
    <row r="2906" spans="34:34" x14ac:dyDescent="0.25">
      <c r="AH2906"/>
    </row>
    <row r="2907" spans="34:34" x14ac:dyDescent="0.25">
      <c r="AH2907"/>
    </row>
    <row r="2908" spans="34:34" x14ac:dyDescent="0.25">
      <c r="AH2908"/>
    </row>
    <row r="2909" spans="34:34" x14ac:dyDescent="0.25">
      <c r="AH2909"/>
    </row>
    <row r="2910" spans="34:34" x14ac:dyDescent="0.25">
      <c r="AH2910"/>
    </row>
    <row r="2911" spans="34:34" x14ac:dyDescent="0.25">
      <c r="AH2911"/>
    </row>
    <row r="2912" spans="34:34" x14ac:dyDescent="0.25">
      <c r="AH2912"/>
    </row>
    <row r="2913" spans="34:34" x14ac:dyDescent="0.25">
      <c r="AH2913"/>
    </row>
    <row r="2914" spans="34:34" x14ac:dyDescent="0.25">
      <c r="AH2914"/>
    </row>
    <row r="2915" spans="34:34" x14ac:dyDescent="0.25">
      <c r="AH2915"/>
    </row>
    <row r="2916" spans="34:34" x14ac:dyDescent="0.25">
      <c r="AH2916"/>
    </row>
    <row r="2917" spans="34:34" x14ac:dyDescent="0.25">
      <c r="AH2917"/>
    </row>
    <row r="2918" spans="34:34" x14ac:dyDescent="0.25">
      <c r="AH2918"/>
    </row>
    <row r="2919" spans="34:34" x14ac:dyDescent="0.25">
      <c r="AH2919"/>
    </row>
    <row r="2920" spans="34:34" x14ac:dyDescent="0.25">
      <c r="AH2920"/>
    </row>
    <row r="2921" spans="34:34" x14ac:dyDescent="0.25">
      <c r="AH2921"/>
    </row>
    <row r="2922" spans="34:34" x14ac:dyDescent="0.25">
      <c r="AH2922"/>
    </row>
    <row r="2923" spans="34:34" x14ac:dyDescent="0.25">
      <c r="AH2923"/>
    </row>
    <row r="2924" spans="34:34" x14ac:dyDescent="0.25">
      <c r="AH2924"/>
    </row>
    <row r="2925" spans="34:34" x14ac:dyDescent="0.25">
      <c r="AH2925"/>
    </row>
    <row r="2926" spans="34:34" x14ac:dyDescent="0.25">
      <c r="AH2926"/>
    </row>
    <row r="2927" spans="34:34" x14ac:dyDescent="0.25">
      <c r="AH2927"/>
    </row>
    <row r="2928" spans="34:34" x14ac:dyDescent="0.25">
      <c r="AH2928"/>
    </row>
    <row r="2929" spans="34:34" x14ac:dyDescent="0.25">
      <c r="AH2929"/>
    </row>
    <row r="2930" spans="34:34" x14ac:dyDescent="0.25">
      <c r="AH2930"/>
    </row>
    <row r="2931" spans="34:34" x14ac:dyDescent="0.25">
      <c r="AH2931"/>
    </row>
    <row r="2932" spans="34:34" x14ac:dyDescent="0.25">
      <c r="AH2932"/>
    </row>
    <row r="2933" spans="34:34" x14ac:dyDescent="0.25">
      <c r="AH2933"/>
    </row>
    <row r="2934" spans="34:34" x14ac:dyDescent="0.25">
      <c r="AH2934"/>
    </row>
    <row r="2935" spans="34:34" x14ac:dyDescent="0.25">
      <c r="AH2935"/>
    </row>
    <row r="2936" spans="34:34" x14ac:dyDescent="0.25">
      <c r="AH2936"/>
    </row>
    <row r="2937" spans="34:34" x14ac:dyDescent="0.25">
      <c r="AH2937"/>
    </row>
    <row r="2938" spans="34:34" x14ac:dyDescent="0.25">
      <c r="AH2938"/>
    </row>
    <row r="2939" spans="34:34" x14ac:dyDescent="0.25">
      <c r="AH2939"/>
    </row>
    <row r="2940" spans="34:34" x14ac:dyDescent="0.25">
      <c r="AH2940"/>
    </row>
    <row r="2941" spans="34:34" x14ac:dyDescent="0.25">
      <c r="AH2941"/>
    </row>
    <row r="2942" spans="34:34" x14ac:dyDescent="0.25">
      <c r="AH2942"/>
    </row>
    <row r="2943" spans="34:34" x14ac:dyDescent="0.25">
      <c r="AH2943"/>
    </row>
    <row r="2944" spans="34:34" x14ac:dyDescent="0.25">
      <c r="AH2944"/>
    </row>
    <row r="2945" spans="34:34" x14ac:dyDescent="0.25">
      <c r="AH2945"/>
    </row>
    <row r="2946" spans="34:34" x14ac:dyDescent="0.25">
      <c r="AH2946"/>
    </row>
    <row r="2947" spans="34:34" x14ac:dyDescent="0.25">
      <c r="AH2947"/>
    </row>
    <row r="2948" spans="34:34" x14ac:dyDescent="0.25">
      <c r="AH2948"/>
    </row>
    <row r="2949" spans="34:34" x14ac:dyDescent="0.25">
      <c r="AH2949"/>
    </row>
    <row r="2950" spans="34:34" x14ac:dyDescent="0.25">
      <c r="AH2950"/>
    </row>
    <row r="2951" spans="34:34" x14ac:dyDescent="0.25">
      <c r="AH2951"/>
    </row>
    <row r="2952" spans="34:34" x14ac:dyDescent="0.25">
      <c r="AH2952"/>
    </row>
    <row r="2953" spans="34:34" x14ac:dyDescent="0.25">
      <c r="AH2953"/>
    </row>
    <row r="2954" spans="34:34" x14ac:dyDescent="0.25">
      <c r="AH2954"/>
    </row>
    <row r="2955" spans="34:34" x14ac:dyDescent="0.25">
      <c r="AH2955"/>
    </row>
    <row r="2956" spans="34:34" x14ac:dyDescent="0.25">
      <c r="AH2956"/>
    </row>
    <row r="2957" spans="34:34" x14ac:dyDescent="0.25">
      <c r="AH2957"/>
    </row>
    <row r="2958" spans="34:34" x14ac:dyDescent="0.25">
      <c r="AH2958"/>
    </row>
    <row r="2959" spans="34:34" x14ac:dyDescent="0.25">
      <c r="AH2959"/>
    </row>
    <row r="2960" spans="34:34" x14ac:dyDescent="0.25">
      <c r="AH2960"/>
    </row>
    <row r="2961" spans="34:34" x14ac:dyDescent="0.25">
      <c r="AH2961"/>
    </row>
    <row r="2962" spans="34:34" x14ac:dyDescent="0.25">
      <c r="AH2962"/>
    </row>
    <row r="2963" spans="34:34" x14ac:dyDescent="0.25">
      <c r="AH2963"/>
    </row>
    <row r="2964" spans="34:34" x14ac:dyDescent="0.25">
      <c r="AH2964"/>
    </row>
    <row r="2965" spans="34:34" x14ac:dyDescent="0.25">
      <c r="AH2965"/>
    </row>
    <row r="2966" spans="34:34" x14ac:dyDescent="0.25">
      <c r="AH2966"/>
    </row>
    <row r="2967" spans="34:34" x14ac:dyDescent="0.25">
      <c r="AH2967"/>
    </row>
    <row r="2968" spans="34:34" x14ac:dyDescent="0.25">
      <c r="AH2968"/>
    </row>
    <row r="2969" spans="34:34" x14ac:dyDescent="0.25">
      <c r="AH2969"/>
    </row>
    <row r="2970" spans="34:34" x14ac:dyDescent="0.25">
      <c r="AH2970"/>
    </row>
    <row r="2971" spans="34:34" x14ac:dyDescent="0.25">
      <c r="AH2971"/>
    </row>
    <row r="2972" spans="34:34" x14ac:dyDescent="0.25">
      <c r="AH2972"/>
    </row>
    <row r="2973" spans="34:34" x14ac:dyDescent="0.25">
      <c r="AH2973"/>
    </row>
    <row r="2974" spans="34:34" x14ac:dyDescent="0.25">
      <c r="AH2974"/>
    </row>
    <row r="2975" spans="34:34" x14ac:dyDescent="0.25">
      <c r="AH2975"/>
    </row>
    <row r="2976" spans="34:34" x14ac:dyDescent="0.25">
      <c r="AH2976"/>
    </row>
    <row r="2977" spans="34:34" x14ac:dyDescent="0.25">
      <c r="AH2977"/>
    </row>
    <row r="2978" spans="34:34" x14ac:dyDescent="0.25">
      <c r="AH2978"/>
    </row>
    <row r="2979" spans="34:34" x14ac:dyDescent="0.25">
      <c r="AH2979"/>
    </row>
    <row r="2980" spans="34:34" x14ac:dyDescent="0.25">
      <c r="AH2980"/>
    </row>
    <row r="2981" spans="34:34" x14ac:dyDescent="0.25">
      <c r="AH2981"/>
    </row>
    <row r="2982" spans="34:34" x14ac:dyDescent="0.25">
      <c r="AH2982"/>
    </row>
    <row r="2983" spans="34:34" x14ac:dyDescent="0.25">
      <c r="AH2983"/>
    </row>
    <row r="2984" spans="34:34" x14ac:dyDescent="0.25">
      <c r="AH2984"/>
    </row>
    <row r="2985" spans="34:34" x14ac:dyDescent="0.25">
      <c r="AH2985"/>
    </row>
    <row r="2986" spans="34:34" x14ac:dyDescent="0.25">
      <c r="AH2986"/>
    </row>
    <row r="2987" spans="34:34" x14ac:dyDescent="0.25">
      <c r="AH2987"/>
    </row>
    <row r="2988" spans="34:34" x14ac:dyDescent="0.25">
      <c r="AH2988"/>
    </row>
    <row r="2989" spans="34:34" x14ac:dyDescent="0.25">
      <c r="AH2989"/>
    </row>
    <row r="2990" spans="34:34" x14ac:dyDescent="0.25">
      <c r="AH2990"/>
    </row>
    <row r="2991" spans="34:34" x14ac:dyDescent="0.25">
      <c r="AH2991"/>
    </row>
    <row r="2992" spans="34:34" x14ac:dyDescent="0.25">
      <c r="AH2992"/>
    </row>
    <row r="2993" spans="34:34" x14ac:dyDescent="0.25">
      <c r="AH2993"/>
    </row>
    <row r="2994" spans="34:34" x14ac:dyDescent="0.25">
      <c r="AH2994"/>
    </row>
    <row r="2995" spans="34:34" x14ac:dyDescent="0.25">
      <c r="AH2995"/>
    </row>
    <row r="2996" spans="34:34" x14ac:dyDescent="0.25">
      <c r="AH2996"/>
    </row>
    <row r="2997" spans="34:34" x14ac:dyDescent="0.25">
      <c r="AH2997"/>
    </row>
    <row r="2998" spans="34:34" x14ac:dyDescent="0.25">
      <c r="AH2998"/>
    </row>
    <row r="2999" spans="34:34" x14ac:dyDescent="0.25">
      <c r="AH2999"/>
    </row>
    <row r="3000" spans="34:34" x14ac:dyDescent="0.25">
      <c r="AH3000"/>
    </row>
    <row r="3001" spans="34:34" x14ac:dyDescent="0.25">
      <c r="AH3001"/>
    </row>
    <row r="3002" spans="34:34" x14ac:dyDescent="0.25">
      <c r="AH3002"/>
    </row>
    <row r="3003" spans="34:34" x14ac:dyDescent="0.25">
      <c r="AH3003"/>
    </row>
    <row r="3004" spans="34:34" x14ac:dyDescent="0.25">
      <c r="AH3004"/>
    </row>
    <row r="3005" spans="34:34" x14ac:dyDescent="0.25">
      <c r="AH3005"/>
    </row>
    <row r="3006" spans="34:34" x14ac:dyDescent="0.25">
      <c r="AH3006"/>
    </row>
    <row r="3007" spans="34:34" x14ac:dyDescent="0.25">
      <c r="AH3007"/>
    </row>
    <row r="3008" spans="34:34" x14ac:dyDescent="0.25">
      <c r="AH3008"/>
    </row>
    <row r="3009" spans="34:34" x14ac:dyDescent="0.25">
      <c r="AH3009"/>
    </row>
    <row r="3010" spans="34:34" x14ac:dyDescent="0.25">
      <c r="AH3010"/>
    </row>
    <row r="3011" spans="34:34" x14ac:dyDescent="0.25">
      <c r="AH3011"/>
    </row>
    <row r="3012" spans="34:34" x14ac:dyDescent="0.25">
      <c r="AH3012"/>
    </row>
    <row r="3013" spans="34:34" x14ac:dyDescent="0.25">
      <c r="AH3013"/>
    </row>
    <row r="3014" spans="34:34" x14ac:dyDescent="0.25">
      <c r="AH3014"/>
    </row>
    <row r="3015" spans="34:34" x14ac:dyDescent="0.25">
      <c r="AH3015"/>
    </row>
    <row r="3016" spans="34:34" x14ac:dyDescent="0.25">
      <c r="AH3016"/>
    </row>
    <row r="3017" spans="34:34" x14ac:dyDescent="0.25">
      <c r="AH3017"/>
    </row>
    <row r="3018" spans="34:34" x14ac:dyDescent="0.25">
      <c r="AH3018"/>
    </row>
    <row r="3019" spans="34:34" x14ac:dyDescent="0.25">
      <c r="AH3019"/>
    </row>
    <row r="3020" spans="34:34" x14ac:dyDescent="0.25">
      <c r="AH3020"/>
    </row>
    <row r="3021" spans="34:34" x14ac:dyDescent="0.25">
      <c r="AH3021"/>
    </row>
    <row r="3022" spans="34:34" x14ac:dyDescent="0.25">
      <c r="AH3022"/>
    </row>
    <row r="3023" spans="34:34" x14ac:dyDescent="0.25">
      <c r="AH3023"/>
    </row>
    <row r="3024" spans="34:34" x14ac:dyDescent="0.25">
      <c r="AH3024"/>
    </row>
    <row r="3025" spans="34:34" x14ac:dyDescent="0.25">
      <c r="AH3025"/>
    </row>
    <row r="3026" spans="34:34" x14ac:dyDescent="0.25">
      <c r="AH3026"/>
    </row>
    <row r="3027" spans="34:34" x14ac:dyDescent="0.25">
      <c r="AH3027"/>
    </row>
    <row r="3028" spans="34:34" x14ac:dyDescent="0.25">
      <c r="AH3028"/>
    </row>
    <row r="3029" spans="34:34" x14ac:dyDescent="0.25">
      <c r="AH3029"/>
    </row>
    <row r="3030" spans="34:34" x14ac:dyDescent="0.25">
      <c r="AH3030"/>
    </row>
    <row r="3031" spans="34:34" x14ac:dyDescent="0.25">
      <c r="AH3031"/>
    </row>
    <row r="3032" spans="34:34" x14ac:dyDescent="0.25">
      <c r="AH3032"/>
    </row>
    <row r="3033" spans="34:34" x14ac:dyDescent="0.25">
      <c r="AH3033"/>
    </row>
    <row r="3034" spans="34:34" x14ac:dyDescent="0.25">
      <c r="AH3034"/>
    </row>
    <row r="3035" spans="34:34" x14ac:dyDescent="0.25">
      <c r="AH3035"/>
    </row>
    <row r="3036" spans="34:34" x14ac:dyDescent="0.25">
      <c r="AH3036"/>
    </row>
    <row r="3037" spans="34:34" x14ac:dyDescent="0.25">
      <c r="AH3037"/>
    </row>
    <row r="3038" spans="34:34" x14ac:dyDescent="0.25">
      <c r="AH3038"/>
    </row>
    <row r="3039" spans="34:34" x14ac:dyDescent="0.25">
      <c r="AH3039"/>
    </row>
    <row r="3040" spans="34:34" x14ac:dyDescent="0.25">
      <c r="AH3040"/>
    </row>
    <row r="3041" spans="34:34" x14ac:dyDescent="0.25">
      <c r="AH3041"/>
    </row>
    <row r="3042" spans="34:34" x14ac:dyDescent="0.25">
      <c r="AH3042"/>
    </row>
    <row r="3043" spans="34:34" x14ac:dyDescent="0.25">
      <c r="AH3043"/>
    </row>
    <row r="3044" spans="34:34" x14ac:dyDescent="0.25">
      <c r="AH3044"/>
    </row>
    <row r="3045" spans="34:34" x14ac:dyDescent="0.25">
      <c r="AH3045"/>
    </row>
    <row r="3046" spans="34:34" x14ac:dyDescent="0.25">
      <c r="AH3046"/>
    </row>
    <row r="3047" spans="34:34" x14ac:dyDescent="0.25">
      <c r="AH3047"/>
    </row>
    <row r="3048" spans="34:34" x14ac:dyDescent="0.25">
      <c r="AH3048"/>
    </row>
    <row r="3049" spans="34:34" x14ac:dyDescent="0.25">
      <c r="AH3049"/>
    </row>
    <row r="3050" spans="34:34" x14ac:dyDescent="0.25">
      <c r="AH3050"/>
    </row>
    <row r="3051" spans="34:34" x14ac:dyDescent="0.25">
      <c r="AH3051"/>
    </row>
    <row r="3052" spans="34:34" x14ac:dyDescent="0.25">
      <c r="AH3052"/>
    </row>
    <row r="3053" spans="34:34" x14ac:dyDescent="0.25">
      <c r="AH3053"/>
    </row>
    <row r="3054" spans="34:34" x14ac:dyDescent="0.25">
      <c r="AH3054"/>
    </row>
    <row r="3055" spans="34:34" x14ac:dyDescent="0.25">
      <c r="AH3055"/>
    </row>
    <row r="3056" spans="34:34" x14ac:dyDescent="0.25">
      <c r="AH3056"/>
    </row>
    <row r="3057" spans="34:34" x14ac:dyDescent="0.25">
      <c r="AH3057"/>
    </row>
    <row r="3058" spans="34:34" x14ac:dyDescent="0.25">
      <c r="AH3058"/>
    </row>
    <row r="3059" spans="34:34" x14ac:dyDescent="0.25">
      <c r="AH3059"/>
    </row>
    <row r="3060" spans="34:34" x14ac:dyDescent="0.25">
      <c r="AH3060"/>
    </row>
    <row r="3061" spans="34:34" x14ac:dyDescent="0.25">
      <c r="AH3061"/>
    </row>
    <row r="3062" spans="34:34" x14ac:dyDescent="0.25">
      <c r="AH3062"/>
    </row>
    <row r="3063" spans="34:34" x14ac:dyDescent="0.25">
      <c r="AH3063"/>
    </row>
    <row r="3064" spans="34:34" x14ac:dyDescent="0.25">
      <c r="AH3064"/>
    </row>
    <row r="3065" spans="34:34" x14ac:dyDescent="0.25">
      <c r="AH3065"/>
    </row>
    <row r="3066" spans="34:34" x14ac:dyDescent="0.25">
      <c r="AH3066"/>
    </row>
    <row r="3067" spans="34:34" x14ac:dyDescent="0.25">
      <c r="AH3067"/>
    </row>
    <row r="3068" spans="34:34" x14ac:dyDescent="0.25">
      <c r="AH3068"/>
    </row>
    <row r="3069" spans="34:34" x14ac:dyDescent="0.25">
      <c r="AH3069"/>
    </row>
    <row r="3070" spans="34:34" x14ac:dyDescent="0.25">
      <c r="AH3070"/>
    </row>
    <row r="3071" spans="34:34" x14ac:dyDescent="0.25">
      <c r="AH3071"/>
    </row>
    <row r="3072" spans="34:34" x14ac:dyDescent="0.25">
      <c r="AH3072"/>
    </row>
    <row r="3073" spans="34:34" x14ac:dyDescent="0.25">
      <c r="AH3073"/>
    </row>
    <row r="3074" spans="34:34" x14ac:dyDescent="0.25">
      <c r="AH3074"/>
    </row>
    <row r="3075" spans="34:34" x14ac:dyDescent="0.25">
      <c r="AH3075"/>
    </row>
    <row r="3076" spans="34:34" x14ac:dyDescent="0.25">
      <c r="AH3076"/>
    </row>
    <row r="3077" spans="34:34" x14ac:dyDescent="0.25">
      <c r="AH3077"/>
    </row>
    <row r="3078" spans="34:34" x14ac:dyDescent="0.25">
      <c r="AH3078"/>
    </row>
    <row r="3079" spans="34:34" x14ac:dyDescent="0.25">
      <c r="AH3079"/>
    </row>
    <row r="3080" spans="34:34" x14ac:dyDescent="0.25">
      <c r="AH3080"/>
    </row>
    <row r="3081" spans="34:34" x14ac:dyDescent="0.25">
      <c r="AH3081"/>
    </row>
    <row r="3082" spans="34:34" x14ac:dyDescent="0.25">
      <c r="AH3082"/>
    </row>
    <row r="3083" spans="34:34" x14ac:dyDescent="0.25">
      <c r="AH3083"/>
    </row>
    <row r="3084" spans="34:34" x14ac:dyDescent="0.25">
      <c r="AH3084"/>
    </row>
    <row r="3085" spans="34:34" x14ac:dyDescent="0.25">
      <c r="AH3085"/>
    </row>
    <row r="3086" spans="34:34" x14ac:dyDescent="0.25">
      <c r="AH3086"/>
    </row>
    <row r="3087" spans="34:34" x14ac:dyDescent="0.25">
      <c r="AH3087"/>
    </row>
    <row r="3088" spans="34:34" x14ac:dyDescent="0.25">
      <c r="AH3088"/>
    </row>
    <row r="3089" spans="34:34" x14ac:dyDescent="0.25">
      <c r="AH3089"/>
    </row>
    <row r="3090" spans="34:34" x14ac:dyDescent="0.25">
      <c r="AH3090"/>
    </row>
    <row r="3091" spans="34:34" x14ac:dyDescent="0.25">
      <c r="AH3091"/>
    </row>
    <row r="3092" spans="34:34" x14ac:dyDescent="0.25">
      <c r="AH3092"/>
    </row>
    <row r="3093" spans="34:34" x14ac:dyDescent="0.25">
      <c r="AH3093"/>
    </row>
    <row r="3094" spans="34:34" x14ac:dyDescent="0.25">
      <c r="AH3094"/>
    </row>
    <row r="3095" spans="34:34" x14ac:dyDescent="0.25">
      <c r="AH3095"/>
    </row>
    <row r="3096" spans="34:34" x14ac:dyDescent="0.25">
      <c r="AH3096"/>
    </row>
    <row r="3097" spans="34:34" x14ac:dyDescent="0.25">
      <c r="AH3097"/>
    </row>
    <row r="3098" spans="34:34" x14ac:dyDescent="0.25">
      <c r="AH3098"/>
    </row>
    <row r="3099" spans="34:34" x14ac:dyDescent="0.25">
      <c r="AH3099"/>
    </row>
    <row r="3100" spans="34:34" x14ac:dyDescent="0.25">
      <c r="AH3100"/>
    </row>
    <row r="3101" spans="34:34" x14ac:dyDescent="0.25">
      <c r="AH3101"/>
    </row>
    <row r="3102" spans="34:34" x14ac:dyDescent="0.25">
      <c r="AH3102"/>
    </row>
    <row r="3103" spans="34:34" x14ac:dyDescent="0.25">
      <c r="AH3103"/>
    </row>
    <row r="3104" spans="34:34" x14ac:dyDescent="0.25">
      <c r="AH3104"/>
    </row>
    <row r="3105" spans="34:34" x14ac:dyDescent="0.25">
      <c r="AH3105"/>
    </row>
    <row r="3106" spans="34:34" x14ac:dyDescent="0.25">
      <c r="AH3106"/>
    </row>
    <row r="3107" spans="34:34" x14ac:dyDescent="0.25">
      <c r="AH3107"/>
    </row>
    <row r="3108" spans="34:34" x14ac:dyDescent="0.25">
      <c r="AH3108"/>
    </row>
    <row r="3109" spans="34:34" x14ac:dyDescent="0.25">
      <c r="AH3109"/>
    </row>
    <row r="3110" spans="34:34" x14ac:dyDescent="0.25">
      <c r="AH3110"/>
    </row>
    <row r="3111" spans="34:34" x14ac:dyDescent="0.25">
      <c r="AH3111"/>
    </row>
    <row r="3112" spans="34:34" x14ac:dyDescent="0.25">
      <c r="AH3112"/>
    </row>
    <row r="3113" spans="34:34" x14ac:dyDescent="0.25">
      <c r="AH3113"/>
    </row>
    <row r="3114" spans="34:34" x14ac:dyDescent="0.25">
      <c r="AH3114"/>
    </row>
    <row r="3115" spans="34:34" x14ac:dyDescent="0.25">
      <c r="AH3115"/>
    </row>
    <row r="3116" spans="34:34" x14ac:dyDescent="0.25">
      <c r="AH3116"/>
    </row>
    <row r="3117" spans="34:34" x14ac:dyDescent="0.25">
      <c r="AH3117"/>
    </row>
    <row r="3118" spans="34:34" x14ac:dyDescent="0.25">
      <c r="AH3118"/>
    </row>
    <row r="3119" spans="34:34" x14ac:dyDescent="0.25">
      <c r="AH3119"/>
    </row>
    <row r="3120" spans="34:34" x14ac:dyDescent="0.25">
      <c r="AH3120"/>
    </row>
    <row r="3121" spans="34:34" x14ac:dyDescent="0.25">
      <c r="AH3121"/>
    </row>
    <row r="3122" spans="34:34" x14ac:dyDescent="0.25">
      <c r="AH3122"/>
    </row>
    <row r="3123" spans="34:34" x14ac:dyDescent="0.25">
      <c r="AH3123"/>
    </row>
    <row r="3124" spans="34:34" x14ac:dyDescent="0.25">
      <c r="AH3124"/>
    </row>
    <row r="3125" spans="34:34" x14ac:dyDescent="0.25">
      <c r="AH3125"/>
    </row>
    <row r="3126" spans="34:34" x14ac:dyDescent="0.25">
      <c r="AH3126"/>
    </row>
    <row r="3127" spans="34:34" x14ac:dyDescent="0.25">
      <c r="AH3127"/>
    </row>
    <row r="3128" spans="34:34" x14ac:dyDescent="0.25">
      <c r="AH3128"/>
    </row>
    <row r="3129" spans="34:34" x14ac:dyDescent="0.25">
      <c r="AH3129"/>
    </row>
    <row r="3130" spans="34:34" x14ac:dyDescent="0.25">
      <c r="AH3130"/>
    </row>
    <row r="3131" spans="34:34" x14ac:dyDescent="0.25">
      <c r="AH3131"/>
    </row>
    <row r="3132" spans="34:34" x14ac:dyDescent="0.25">
      <c r="AH3132"/>
    </row>
    <row r="3133" spans="34:34" x14ac:dyDescent="0.25">
      <c r="AH3133"/>
    </row>
    <row r="3134" spans="34:34" x14ac:dyDescent="0.25">
      <c r="AH3134"/>
    </row>
    <row r="3135" spans="34:34" x14ac:dyDescent="0.25">
      <c r="AH3135"/>
    </row>
    <row r="3136" spans="34:34" x14ac:dyDescent="0.25">
      <c r="AH3136"/>
    </row>
    <row r="3137" spans="34:34" x14ac:dyDescent="0.25">
      <c r="AH3137"/>
    </row>
    <row r="3138" spans="34:34" x14ac:dyDescent="0.25">
      <c r="AH3138"/>
    </row>
    <row r="3139" spans="34:34" x14ac:dyDescent="0.25">
      <c r="AH3139"/>
    </row>
    <row r="3140" spans="34:34" x14ac:dyDescent="0.25">
      <c r="AH3140"/>
    </row>
    <row r="3141" spans="34:34" x14ac:dyDescent="0.25">
      <c r="AH3141"/>
    </row>
    <row r="3142" spans="34:34" x14ac:dyDescent="0.25">
      <c r="AH3142"/>
    </row>
    <row r="3143" spans="34:34" x14ac:dyDescent="0.25">
      <c r="AH3143"/>
    </row>
    <row r="3144" spans="34:34" x14ac:dyDescent="0.25">
      <c r="AH3144"/>
    </row>
    <row r="3145" spans="34:34" x14ac:dyDescent="0.25">
      <c r="AH3145"/>
    </row>
    <row r="3146" spans="34:34" x14ac:dyDescent="0.25">
      <c r="AH3146"/>
    </row>
    <row r="3147" spans="34:34" x14ac:dyDescent="0.25">
      <c r="AH3147"/>
    </row>
    <row r="3148" spans="34:34" x14ac:dyDescent="0.25">
      <c r="AH3148"/>
    </row>
    <row r="3149" spans="34:34" x14ac:dyDescent="0.25">
      <c r="AH3149"/>
    </row>
    <row r="3150" spans="34:34" x14ac:dyDescent="0.25">
      <c r="AH3150"/>
    </row>
    <row r="3151" spans="34:34" x14ac:dyDescent="0.25">
      <c r="AH3151"/>
    </row>
    <row r="3152" spans="34:34" x14ac:dyDescent="0.25">
      <c r="AH3152"/>
    </row>
    <row r="3153" spans="34:34" x14ac:dyDescent="0.25">
      <c r="AH3153"/>
    </row>
    <row r="3154" spans="34:34" x14ac:dyDescent="0.25">
      <c r="AH3154"/>
    </row>
    <row r="3155" spans="34:34" x14ac:dyDescent="0.25">
      <c r="AH3155"/>
    </row>
    <row r="3156" spans="34:34" x14ac:dyDescent="0.25">
      <c r="AH3156"/>
    </row>
    <row r="3157" spans="34:34" x14ac:dyDescent="0.25">
      <c r="AH3157"/>
    </row>
    <row r="3158" spans="34:34" x14ac:dyDescent="0.25">
      <c r="AH3158"/>
    </row>
    <row r="3159" spans="34:34" x14ac:dyDescent="0.25">
      <c r="AH3159"/>
    </row>
    <row r="3160" spans="34:34" x14ac:dyDescent="0.25">
      <c r="AH3160"/>
    </row>
    <row r="3161" spans="34:34" x14ac:dyDescent="0.25">
      <c r="AH3161"/>
    </row>
    <row r="3162" spans="34:34" x14ac:dyDescent="0.25">
      <c r="AH3162"/>
    </row>
    <row r="3163" spans="34:34" x14ac:dyDescent="0.25">
      <c r="AH3163"/>
    </row>
    <row r="3164" spans="34:34" x14ac:dyDescent="0.25">
      <c r="AH3164"/>
    </row>
    <row r="3165" spans="34:34" x14ac:dyDescent="0.25">
      <c r="AH3165"/>
    </row>
    <row r="3166" spans="34:34" x14ac:dyDescent="0.25">
      <c r="AH3166"/>
    </row>
    <row r="3167" spans="34:34" x14ac:dyDescent="0.25">
      <c r="AH3167"/>
    </row>
    <row r="3168" spans="34:34" x14ac:dyDescent="0.25">
      <c r="AH3168"/>
    </row>
    <row r="3169" spans="34:34" x14ac:dyDescent="0.25">
      <c r="AH3169"/>
    </row>
    <row r="3170" spans="34:34" x14ac:dyDescent="0.25">
      <c r="AH3170"/>
    </row>
    <row r="3171" spans="34:34" x14ac:dyDescent="0.25">
      <c r="AH3171"/>
    </row>
    <row r="3172" spans="34:34" x14ac:dyDescent="0.25">
      <c r="AH3172"/>
    </row>
    <row r="3173" spans="34:34" x14ac:dyDescent="0.25">
      <c r="AH3173"/>
    </row>
    <row r="3174" spans="34:34" x14ac:dyDescent="0.25">
      <c r="AH3174"/>
    </row>
    <row r="3175" spans="34:34" x14ac:dyDescent="0.25">
      <c r="AH3175"/>
    </row>
    <row r="3176" spans="34:34" x14ac:dyDescent="0.25">
      <c r="AH3176"/>
    </row>
    <row r="3177" spans="34:34" x14ac:dyDescent="0.25">
      <c r="AH3177"/>
    </row>
    <row r="3178" spans="34:34" x14ac:dyDescent="0.25">
      <c r="AH3178"/>
    </row>
    <row r="3179" spans="34:34" x14ac:dyDescent="0.25">
      <c r="AH3179"/>
    </row>
    <row r="3180" spans="34:34" x14ac:dyDescent="0.25">
      <c r="AH3180"/>
    </row>
    <row r="3181" spans="34:34" x14ac:dyDescent="0.25">
      <c r="AH3181"/>
    </row>
    <row r="3182" spans="34:34" x14ac:dyDescent="0.25">
      <c r="AH3182"/>
    </row>
    <row r="3183" spans="34:34" x14ac:dyDescent="0.25">
      <c r="AH3183"/>
    </row>
    <row r="3184" spans="34:34" x14ac:dyDescent="0.25">
      <c r="AH3184"/>
    </row>
    <row r="3185" spans="34:34" x14ac:dyDescent="0.25">
      <c r="AH3185"/>
    </row>
    <row r="3186" spans="34:34" x14ac:dyDescent="0.25">
      <c r="AH3186"/>
    </row>
    <row r="3187" spans="34:34" x14ac:dyDescent="0.25">
      <c r="AH3187"/>
    </row>
    <row r="3188" spans="34:34" x14ac:dyDescent="0.25">
      <c r="AH3188"/>
    </row>
    <row r="3189" spans="34:34" x14ac:dyDescent="0.25">
      <c r="AH3189"/>
    </row>
    <row r="3190" spans="34:34" x14ac:dyDescent="0.25">
      <c r="AH3190"/>
    </row>
    <row r="3191" spans="34:34" x14ac:dyDescent="0.25">
      <c r="AH3191"/>
    </row>
    <row r="3192" spans="34:34" x14ac:dyDescent="0.25">
      <c r="AH3192"/>
    </row>
    <row r="3193" spans="34:34" x14ac:dyDescent="0.25">
      <c r="AH3193"/>
    </row>
    <row r="3194" spans="34:34" x14ac:dyDescent="0.25">
      <c r="AH3194"/>
    </row>
    <row r="3195" spans="34:34" x14ac:dyDescent="0.25">
      <c r="AH3195"/>
    </row>
    <row r="3196" spans="34:34" x14ac:dyDescent="0.25">
      <c r="AH3196"/>
    </row>
    <row r="3197" spans="34:34" x14ac:dyDescent="0.25">
      <c r="AH3197"/>
    </row>
    <row r="3198" spans="34:34" x14ac:dyDescent="0.25">
      <c r="AH3198"/>
    </row>
    <row r="3199" spans="34:34" x14ac:dyDescent="0.25">
      <c r="AH3199"/>
    </row>
    <row r="3200" spans="34:34" x14ac:dyDescent="0.25">
      <c r="AH3200"/>
    </row>
    <row r="3201" spans="34:34" x14ac:dyDescent="0.25">
      <c r="AH3201"/>
    </row>
    <row r="3202" spans="34:34" x14ac:dyDescent="0.25">
      <c r="AH3202"/>
    </row>
    <row r="3203" spans="34:34" x14ac:dyDescent="0.25">
      <c r="AH3203"/>
    </row>
    <row r="3204" spans="34:34" x14ac:dyDescent="0.25">
      <c r="AH3204"/>
    </row>
    <row r="3205" spans="34:34" x14ac:dyDescent="0.25">
      <c r="AH3205"/>
    </row>
    <row r="3206" spans="34:34" x14ac:dyDescent="0.25">
      <c r="AH3206"/>
    </row>
    <row r="3207" spans="34:34" x14ac:dyDescent="0.25">
      <c r="AH3207"/>
    </row>
    <row r="3208" spans="34:34" x14ac:dyDescent="0.25">
      <c r="AH3208"/>
    </row>
    <row r="3209" spans="34:34" x14ac:dyDescent="0.25">
      <c r="AH3209"/>
    </row>
    <row r="3210" spans="34:34" x14ac:dyDescent="0.25">
      <c r="AH3210"/>
    </row>
    <row r="3211" spans="34:34" x14ac:dyDescent="0.25">
      <c r="AH3211"/>
    </row>
    <row r="3212" spans="34:34" x14ac:dyDescent="0.25">
      <c r="AH3212"/>
    </row>
    <row r="3213" spans="34:34" x14ac:dyDescent="0.25">
      <c r="AH3213"/>
    </row>
    <row r="3214" spans="34:34" x14ac:dyDescent="0.25">
      <c r="AH3214"/>
    </row>
    <row r="3215" spans="34:34" x14ac:dyDescent="0.25">
      <c r="AH3215"/>
    </row>
    <row r="3216" spans="34:34" x14ac:dyDescent="0.25">
      <c r="AH3216"/>
    </row>
    <row r="3217" spans="34:34" x14ac:dyDescent="0.25">
      <c r="AH3217"/>
    </row>
    <row r="3218" spans="34:34" x14ac:dyDescent="0.25">
      <c r="AH3218"/>
    </row>
    <row r="3219" spans="34:34" x14ac:dyDescent="0.25">
      <c r="AH3219"/>
    </row>
    <row r="3220" spans="34:34" x14ac:dyDescent="0.25">
      <c r="AH3220"/>
    </row>
    <row r="3221" spans="34:34" x14ac:dyDescent="0.25">
      <c r="AH3221"/>
    </row>
    <row r="3222" spans="34:34" x14ac:dyDescent="0.25">
      <c r="AH3222"/>
    </row>
    <row r="3223" spans="34:34" x14ac:dyDescent="0.25">
      <c r="AH3223"/>
    </row>
    <row r="3224" spans="34:34" x14ac:dyDescent="0.25">
      <c r="AH3224"/>
    </row>
    <row r="3225" spans="34:34" x14ac:dyDescent="0.25">
      <c r="AH3225"/>
    </row>
    <row r="3226" spans="34:34" x14ac:dyDescent="0.25">
      <c r="AH3226"/>
    </row>
    <row r="3227" spans="34:34" x14ac:dyDescent="0.25">
      <c r="AH3227"/>
    </row>
    <row r="3228" spans="34:34" x14ac:dyDescent="0.25">
      <c r="AH3228"/>
    </row>
    <row r="3229" spans="34:34" x14ac:dyDescent="0.25">
      <c r="AH3229"/>
    </row>
    <row r="3230" spans="34:34" x14ac:dyDescent="0.25">
      <c r="AH3230"/>
    </row>
    <row r="3231" spans="34:34" x14ac:dyDescent="0.25">
      <c r="AH3231"/>
    </row>
    <row r="3232" spans="34:34" x14ac:dyDescent="0.25">
      <c r="AH3232"/>
    </row>
    <row r="3233" spans="34:34" x14ac:dyDescent="0.25">
      <c r="AH3233"/>
    </row>
    <row r="3234" spans="34:34" x14ac:dyDescent="0.25">
      <c r="AH3234"/>
    </row>
    <row r="3235" spans="34:34" x14ac:dyDescent="0.25">
      <c r="AH3235"/>
    </row>
    <row r="3236" spans="34:34" x14ac:dyDescent="0.25">
      <c r="AH3236"/>
    </row>
    <row r="3237" spans="34:34" x14ac:dyDescent="0.25">
      <c r="AH3237"/>
    </row>
    <row r="3238" spans="34:34" x14ac:dyDescent="0.25">
      <c r="AH3238"/>
    </row>
    <row r="3239" spans="34:34" x14ac:dyDescent="0.25">
      <c r="AH3239"/>
    </row>
    <row r="3240" spans="34:34" x14ac:dyDescent="0.25">
      <c r="AH3240"/>
    </row>
    <row r="3241" spans="34:34" x14ac:dyDescent="0.25">
      <c r="AH3241"/>
    </row>
    <row r="3242" spans="34:34" x14ac:dyDescent="0.25">
      <c r="AH3242"/>
    </row>
    <row r="3243" spans="34:34" x14ac:dyDescent="0.25">
      <c r="AH3243"/>
    </row>
    <row r="3244" spans="34:34" x14ac:dyDescent="0.25">
      <c r="AH3244"/>
    </row>
    <row r="3245" spans="34:34" x14ac:dyDescent="0.25">
      <c r="AH3245"/>
    </row>
    <row r="3246" spans="34:34" x14ac:dyDescent="0.25">
      <c r="AH3246"/>
    </row>
    <row r="3247" spans="34:34" x14ac:dyDescent="0.25">
      <c r="AH3247"/>
    </row>
    <row r="3248" spans="34:34" x14ac:dyDescent="0.25">
      <c r="AH3248"/>
    </row>
    <row r="3249" spans="34:34" x14ac:dyDescent="0.25">
      <c r="AH3249"/>
    </row>
    <row r="3250" spans="34:34" x14ac:dyDescent="0.25">
      <c r="AH3250"/>
    </row>
    <row r="3251" spans="34:34" x14ac:dyDescent="0.25">
      <c r="AH3251"/>
    </row>
    <row r="3252" spans="34:34" x14ac:dyDescent="0.25">
      <c r="AH3252"/>
    </row>
    <row r="3253" spans="34:34" x14ac:dyDescent="0.25">
      <c r="AH3253"/>
    </row>
    <row r="3254" spans="34:34" x14ac:dyDescent="0.25">
      <c r="AH3254"/>
    </row>
    <row r="3255" spans="34:34" x14ac:dyDescent="0.25">
      <c r="AH3255"/>
    </row>
    <row r="3256" spans="34:34" x14ac:dyDescent="0.25">
      <c r="AH3256"/>
    </row>
    <row r="3257" spans="34:34" x14ac:dyDescent="0.25">
      <c r="AH3257"/>
    </row>
    <row r="3258" spans="34:34" x14ac:dyDescent="0.25">
      <c r="AH3258"/>
    </row>
    <row r="3259" spans="34:34" x14ac:dyDescent="0.25">
      <c r="AH3259"/>
    </row>
    <row r="3260" spans="34:34" x14ac:dyDescent="0.25">
      <c r="AH3260"/>
    </row>
    <row r="3261" spans="34:34" x14ac:dyDescent="0.25">
      <c r="AH3261"/>
    </row>
    <row r="3262" spans="34:34" x14ac:dyDescent="0.25">
      <c r="AH3262"/>
    </row>
    <row r="3263" spans="34:34" x14ac:dyDescent="0.25">
      <c r="AH3263"/>
    </row>
    <row r="3264" spans="34:34" x14ac:dyDescent="0.25">
      <c r="AH3264"/>
    </row>
    <row r="3265" spans="34:34" x14ac:dyDescent="0.25">
      <c r="AH3265"/>
    </row>
    <row r="3266" spans="34:34" x14ac:dyDescent="0.25">
      <c r="AH3266"/>
    </row>
    <row r="3267" spans="34:34" x14ac:dyDescent="0.25">
      <c r="AH3267"/>
    </row>
    <row r="3268" spans="34:34" x14ac:dyDescent="0.25">
      <c r="AH3268"/>
    </row>
    <row r="3269" spans="34:34" x14ac:dyDescent="0.25">
      <c r="AH3269"/>
    </row>
    <row r="3270" spans="34:34" x14ac:dyDescent="0.25">
      <c r="AH3270"/>
    </row>
    <row r="3271" spans="34:34" x14ac:dyDescent="0.25">
      <c r="AH3271"/>
    </row>
    <row r="3272" spans="34:34" x14ac:dyDescent="0.25">
      <c r="AH3272"/>
    </row>
    <row r="3273" spans="34:34" x14ac:dyDescent="0.25">
      <c r="AH3273"/>
    </row>
    <row r="3274" spans="34:34" x14ac:dyDescent="0.25">
      <c r="AH3274"/>
    </row>
    <row r="3275" spans="34:34" x14ac:dyDescent="0.25">
      <c r="AH3275"/>
    </row>
    <row r="3276" spans="34:34" x14ac:dyDescent="0.25">
      <c r="AH3276"/>
    </row>
    <row r="3277" spans="34:34" x14ac:dyDescent="0.25">
      <c r="AH3277"/>
    </row>
    <row r="3278" spans="34:34" x14ac:dyDescent="0.25">
      <c r="AH3278"/>
    </row>
    <row r="3279" spans="34:34" x14ac:dyDescent="0.25">
      <c r="AH3279"/>
    </row>
    <row r="3280" spans="34:34" x14ac:dyDescent="0.25">
      <c r="AH3280"/>
    </row>
    <row r="3281" spans="34:34" x14ac:dyDescent="0.25">
      <c r="AH3281"/>
    </row>
    <row r="3282" spans="34:34" x14ac:dyDescent="0.25">
      <c r="AH3282"/>
    </row>
    <row r="3283" spans="34:34" x14ac:dyDescent="0.25">
      <c r="AH3283"/>
    </row>
    <row r="3284" spans="34:34" x14ac:dyDescent="0.25">
      <c r="AH3284"/>
    </row>
    <row r="3285" spans="34:34" x14ac:dyDescent="0.25">
      <c r="AH3285"/>
    </row>
    <row r="3286" spans="34:34" x14ac:dyDescent="0.25">
      <c r="AH3286"/>
    </row>
    <row r="3287" spans="34:34" x14ac:dyDescent="0.25">
      <c r="AH3287"/>
    </row>
    <row r="3288" spans="34:34" x14ac:dyDescent="0.25">
      <c r="AH3288"/>
    </row>
    <row r="3289" spans="34:34" x14ac:dyDescent="0.25">
      <c r="AH3289"/>
    </row>
    <row r="3290" spans="34:34" x14ac:dyDescent="0.25">
      <c r="AH3290"/>
    </row>
    <row r="3291" spans="34:34" x14ac:dyDescent="0.25">
      <c r="AH3291"/>
    </row>
    <row r="3292" spans="34:34" x14ac:dyDescent="0.25">
      <c r="AH3292"/>
    </row>
    <row r="3293" spans="34:34" x14ac:dyDescent="0.25">
      <c r="AH3293"/>
    </row>
    <row r="3294" spans="34:34" x14ac:dyDescent="0.25">
      <c r="AH3294"/>
    </row>
    <row r="3295" spans="34:34" x14ac:dyDescent="0.25">
      <c r="AH3295"/>
    </row>
    <row r="3296" spans="34:34" x14ac:dyDescent="0.25">
      <c r="AH3296"/>
    </row>
    <row r="3297" spans="34:34" x14ac:dyDescent="0.25">
      <c r="AH3297"/>
    </row>
    <row r="3298" spans="34:34" x14ac:dyDescent="0.25">
      <c r="AH3298"/>
    </row>
    <row r="3299" spans="34:34" x14ac:dyDescent="0.25">
      <c r="AH3299"/>
    </row>
    <row r="3300" spans="34:34" x14ac:dyDescent="0.25">
      <c r="AH3300"/>
    </row>
    <row r="3301" spans="34:34" x14ac:dyDescent="0.25">
      <c r="AH3301"/>
    </row>
    <row r="3302" spans="34:34" x14ac:dyDescent="0.25">
      <c r="AH3302"/>
    </row>
    <row r="3303" spans="34:34" x14ac:dyDescent="0.25">
      <c r="AH3303"/>
    </row>
    <row r="3304" spans="34:34" x14ac:dyDescent="0.25">
      <c r="AH3304"/>
    </row>
    <row r="3305" spans="34:34" x14ac:dyDescent="0.25">
      <c r="AH3305"/>
    </row>
    <row r="3306" spans="34:34" x14ac:dyDescent="0.25">
      <c r="AH3306"/>
    </row>
    <row r="3307" spans="34:34" x14ac:dyDescent="0.25">
      <c r="AH3307"/>
    </row>
    <row r="3308" spans="34:34" x14ac:dyDescent="0.25">
      <c r="AH3308"/>
    </row>
    <row r="3309" spans="34:34" x14ac:dyDescent="0.25">
      <c r="AH3309"/>
    </row>
    <row r="3310" spans="34:34" x14ac:dyDescent="0.25">
      <c r="AH3310"/>
    </row>
    <row r="3311" spans="34:34" x14ac:dyDescent="0.25">
      <c r="AH3311"/>
    </row>
    <row r="3312" spans="34:34" x14ac:dyDescent="0.25">
      <c r="AH3312"/>
    </row>
    <row r="3313" spans="34:34" x14ac:dyDescent="0.25">
      <c r="AH3313"/>
    </row>
    <row r="3314" spans="34:34" x14ac:dyDescent="0.25">
      <c r="AH3314"/>
    </row>
    <row r="3315" spans="34:34" x14ac:dyDescent="0.25">
      <c r="AH3315"/>
    </row>
    <row r="3316" spans="34:34" x14ac:dyDescent="0.25">
      <c r="AH3316"/>
    </row>
    <row r="3317" spans="34:34" x14ac:dyDescent="0.25">
      <c r="AH3317"/>
    </row>
    <row r="3318" spans="34:34" x14ac:dyDescent="0.25">
      <c r="AH3318"/>
    </row>
    <row r="3319" spans="34:34" x14ac:dyDescent="0.25">
      <c r="AH3319"/>
    </row>
    <row r="3320" spans="34:34" x14ac:dyDescent="0.25">
      <c r="AH3320"/>
    </row>
    <row r="3321" spans="34:34" x14ac:dyDescent="0.25">
      <c r="AH3321"/>
    </row>
    <row r="3322" spans="34:34" x14ac:dyDescent="0.25">
      <c r="AH3322"/>
    </row>
    <row r="3323" spans="34:34" x14ac:dyDescent="0.25">
      <c r="AH3323"/>
    </row>
    <row r="3324" spans="34:34" x14ac:dyDescent="0.25">
      <c r="AH3324"/>
    </row>
    <row r="3325" spans="34:34" x14ac:dyDescent="0.25">
      <c r="AH3325"/>
    </row>
    <row r="3326" spans="34:34" x14ac:dyDescent="0.25">
      <c r="AH3326"/>
    </row>
    <row r="3327" spans="34:34" x14ac:dyDescent="0.25">
      <c r="AH3327"/>
    </row>
    <row r="3328" spans="34:34" x14ac:dyDescent="0.25">
      <c r="AH3328"/>
    </row>
    <row r="3329" spans="34:34" x14ac:dyDescent="0.25">
      <c r="AH3329"/>
    </row>
    <row r="3330" spans="34:34" x14ac:dyDescent="0.25">
      <c r="AH3330"/>
    </row>
    <row r="3331" spans="34:34" x14ac:dyDescent="0.25">
      <c r="AH3331"/>
    </row>
    <row r="3332" spans="34:34" x14ac:dyDescent="0.25">
      <c r="AH3332"/>
    </row>
    <row r="3333" spans="34:34" x14ac:dyDescent="0.25">
      <c r="AH3333"/>
    </row>
    <row r="3334" spans="34:34" x14ac:dyDescent="0.25">
      <c r="AH3334"/>
    </row>
    <row r="3335" spans="34:34" x14ac:dyDescent="0.25">
      <c r="AH3335"/>
    </row>
    <row r="3336" spans="34:34" x14ac:dyDescent="0.25">
      <c r="AH3336"/>
    </row>
    <row r="3337" spans="34:34" x14ac:dyDescent="0.25">
      <c r="AH3337"/>
    </row>
    <row r="3338" spans="34:34" x14ac:dyDescent="0.25">
      <c r="AH3338"/>
    </row>
    <row r="3339" spans="34:34" x14ac:dyDescent="0.25">
      <c r="AH3339"/>
    </row>
    <row r="3340" spans="34:34" x14ac:dyDescent="0.25">
      <c r="AH3340"/>
    </row>
    <row r="3341" spans="34:34" x14ac:dyDescent="0.25">
      <c r="AH3341"/>
    </row>
    <row r="3342" spans="34:34" x14ac:dyDescent="0.25">
      <c r="AH3342"/>
    </row>
    <row r="3343" spans="34:34" x14ac:dyDescent="0.25">
      <c r="AH3343"/>
    </row>
    <row r="3344" spans="34:34" x14ac:dyDescent="0.25">
      <c r="AH3344"/>
    </row>
    <row r="3345" spans="34:34" x14ac:dyDescent="0.25">
      <c r="AH3345"/>
    </row>
    <row r="3346" spans="34:34" x14ac:dyDescent="0.25">
      <c r="AH3346"/>
    </row>
    <row r="3347" spans="34:34" x14ac:dyDescent="0.25">
      <c r="AH3347"/>
    </row>
    <row r="3348" spans="34:34" x14ac:dyDescent="0.25">
      <c r="AH3348"/>
    </row>
    <row r="3349" spans="34:34" x14ac:dyDescent="0.25">
      <c r="AH3349"/>
    </row>
    <row r="3350" spans="34:34" x14ac:dyDescent="0.25">
      <c r="AH3350"/>
    </row>
    <row r="3351" spans="34:34" x14ac:dyDescent="0.25">
      <c r="AH3351"/>
    </row>
    <row r="3352" spans="34:34" x14ac:dyDescent="0.25">
      <c r="AH3352"/>
    </row>
    <row r="3353" spans="34:34" x14ac:dyDescent="0.25">
      <c r="AH3353"/>
    </row>
    <row r="3354" spans="34:34" x14ac:dyDescent="0.25">
      <c r="AH3354"/>
    </row>
    <row r="3355" spans="34:34" x14ac:dyDescent="0.25">
      <c r="AH3355"/>
    </row>
    <row r="3356" spans="34:34" x14ac:dyDescent="0.25">
      <c r="AH3356"/>
    </row>
    <row r="3357" spans="34:34" x14ac:dyDescent="0.25">
      <c r="AH3357"/>
    </row>
    <row r="3358" spans="34:34" x14ac:dyDescent="0.25">
      <c r="AH3358"/>
    </row>
    <row r="3359" spans="34:34" x14ac:dyDescent="0.25">
      <c r="AH3359"/>
    </row>
    <row r="3360" spans="34:34" x14ac:dyDescent="0.25">
      <c r="AH3360"/>
    </row>
    <row r="3361" spans="34:34" x14ac:dyDescent="0.25">
      <c r="AH3361"/>
    </row>
    <row r="3362" spans="34:34" x14ac:dyDescent="0.25">
      <c r="AH3362"/>
    </row>
    <row r="3363" spans="34:34" x14ac:dyDescent="0.25">
      <c r="AH3363"/>
    </row>
    <row r="3364" spans="34:34" x14ac:dyDescent="0.25">
      <c r="AH3364"/>
    </row>
    <row r="3365" spans="34:34" x14ac:dyDescent="0.25">
      <c r="AH3365"/>
    </row>
    <row r="3366" spans="34:34" x14ac:dyDescent="0.25">
      <c r="AH3366"/>
    </row>
    <row r="3367" spans="34:34" x14ac:dyDescent="0.25">
      <c r="AH3367"/>
    </row>
    <row r="3368" spans="34:34" x14ac:dyDescent="0.25">
      <c r="AH3368"/>
    </row>
    <row r="3369" spans="34:34" x14ac:dyDescent="0.25">
      <c r="AH3369"/>
    </row>
    <row r="3370" spans="34:34" x14ac:dyDescent="0.25">
      <c r="AH3370"/>
    </row>
    <row r="3371" spans="34:34" x14ac:dyDescent="0.25">
      <c r="AH3371"/>
    </row>
    <row r="3372" spans="34:34" x14ac:dyDescent="0.25">
      <c r="AH3372"/>
    </row>
    <row r="3373" spans="34:34" x14ac:dyDescent="0.25">
      <c r="AH3373"/>
    </row>
    <row r="3374" spans="34:34" x14ac:dyDescent="0.25">
      <c r="AH3374"/>
    </row>
    <row r="3375" spans="34:34" x14ac:dyDescent="0.25">
      <c r="AH3375"/>
    </row>
    <row r="3376" spans="34:34" x14ac:dyDescent="0.25">
      <c r="AH3376"/>
    </row>
    <row r="3377" spans="34:34" x14ac:dyDescent="0.25">
      <c r="AH3377"/>
    </row>
    <row r="3378" spans="34:34" x14ac:dyDescent="0.25">
      <c r="AH3378"/>
    </row>
    <row r="3379" spans="34:34" x14ac:dyDescent="0.25">
      <c r="AH3379"/>
    </row>
    <row r="3380" spans="34:34" x14ac:dyDescent="0.25">
      <c r="AH3380"/>
    </row>
    <row r="3381" spans="34:34" x14ac:dyDescent="0.25">
      <c r="AH3381"/>
    </row>
    <row r="3382" spans="34:34" x14ac:dyDescent="0.25">
      <c r="AH3382"/>
    </row>
    <row r="3383" spans="34:34" x14ac:dyDescent="0.25">
      <c r="AH3383"/>
    </row>
    <row r="3384" spans="34:34" x14ac:dyDescent="0.25">
      <c r="AH3384"/>
    </row>
    <row r="3385" spans="34:34" x14ac:dyDescent="0.25">
      <c r="AH3385"/>
    </row>
    <row r="3386" spans="34:34" x14ac:dyDescent="0.25">
      <c r="AH3386"/>
    </row>
    <row r="3387" spans="34:34" x14ac:dyDescent="0.25">
      <c r="AH3387"/>
    </row>
    <row r="3388" spans="34:34" x14ac:dyDescent="0.25">
      <c r="AH3388"/>
    </row>
    <row r="3389" spans="34:34" x14ac:dyDescent="0.25">
      <c r="AH3389"/>
    </row>
    <row r="3390" spans="34:34" x14ac:dyDescent="0.25">
      <c r="AH3390"/>
    </row>
    <row r="3391" spans="34:34" x14ac:dyDescent="0.25">
      <c r="AH3391"/>
    </row>
    <row r="3392" spans="34:34" x14ac:dyDescent="0.25">
      <c r="AH3392"/>
    </row>
    <row r="3393" spans="34:34" x14ac:dyDescent="0.25">
      <c r="AH3393"/>
    </row>
    <row r="3394" spans="34:34" x14ac:dyDescent="0.25">
      <c r="AH3394"/>
    </row>
    <row r="3395" spans="34:34" x14ac:dyDescent="0.25">
      <c r="AH3395"/>
    </row>
    <row r="3396" spans="34:34" x14ac:dyDescent="0.25">
      <c r="AH3396"/>
    </row>
    <row r="3397" spans="34:34" x14ac:dyDescent="0.25">
      <c r="AH3397"/>
    </row>
    <row r="3398" spans="34:34" x14ac:dyDescent="0.25">
      <c r="AH3398"/>
    </row>
    <row r="3399" spans="34:34" x14ac:dyDescent="0.25">
      <c r="AH3399"/>
    </row>
    <row r="3400" spans="34:34" x14ac:dyDescent="0.25">
      <c r="AH3400"/>
    </row>
    <row r="3401" spans="34:34" x14ac:dyDescent="0.25">
      <c r="AH3401"/>
    </row>
    <row r="3402" spans="34:34" x14ac:dyDescent="0.25">
      <c r="AH3402"/>
    </row>
    <row r="3403" spans="34:34" x14ac:dyDescent="0.25">
      <c r="AH3403"/>
    </row>
    <row r="3404" spans="34:34" x14ac:dyDescent="0.25">
      <c r="AH3404"/>
    </row>
    <row r="3405" spans="34:34" x14ac:dyDescent="0.25">
      <c r="AH3405"/>
    </row>
    <row r="3406" spans="34:34" x14ac:dyDescent="0.25">
      <c r="AH3406"/>
    </row>
    <row r="3407" spans="34:34" x14ac:dyDescent="0.25">
      <c r="AH3407"/>
    </row>
    <row r="3408" spans="34:34" x14ac:dyDescent="0.25">
      <c r="AH3408"/>
    </row>
    <row r="3409" spans="34:34" x14ac:dyDescent="0.25">
      <c r="AH3409"/>
    </row>
    <row r="3410" spans="34:34" x14ac:dyDescent="0.25">
      <c r="AH3410"/>
    </row>
    <row r="3411" spans="34:34" x14ac:dyDescent="0.25">
      <c r="AH3411"/>
    </row>
    <row r="3412" spans="34:34" x14ac:dyDescent="0.25">
      <c r="AH3412"/>
    </row>
    <row r="3413" spans="34:34" x14ac:dyDescent="0.25">
      <c r="AH3413"/>
    </row>
    <row r="3414" spans="34:34" x14ac:dyDescent="0.25">
      <c r="AH3414"/>
    </row>
    <row r="3415" spans="34:34" x14ac:dyDescent="0.25">
      <c r="AH3415"/>
    </row>
    <row r="3416" spans="34:34" x14ac:dyDescent="0.25">
      <c r="AH3416"/>
    </row>
    <row r="3417" spans="34:34" x14ac:dyDescent="0.25">
      <c r="AH3417"/>
    </row>
    <row r="3418" spans="34:34" x14ac:dyDescent="0.25">
      <c r="AH3418"/>
    </row>
    <row r="3419" spans="34:34" x14ac:dyDescent="0.25">
      <c r="AH3419"/>
    </row>
    <row r="3420" spans="34:34" x14ac:dyDescent="0.25">
      <c r="AH3420"/>
    </row>
    <row r="3421" spans="34:34" x14ac:dyDescent="0.25">
      <c r="AH3421"/>
    </row>
    <row r="3422" spans="34:34" x14ac:dyDescent="0.25">
      <c r="AH3422"/>
    </row>
    <row r="3423" spans="34:34" x14ac:dyDescent="0.25">
      <c r="AH3423"/>
    </row>
    <row r="3424" spans="34:34" x14ac:dyDescent="0.25">
      <c r="AH3424"/>
    </row>
    <row r="3425" spans="34:34" x14ac:dyDescent="0.25">
      <c r="AH3425"/>
    </row>
    <row r="3426" spans="34:34" x14ac:dyDescent="0.25">
      <c r="AH3426"/>
    </row>
    <row r="3427" spans="34:34" x14ac:dyDescent="0.25">
      <c r="AH3427"/>
    </row>
    <row r="3428" spans="34:34" x14ac:dyDescent="0.25">
      <c r="AH3428"/>
    </row>
    <row r="3429" spans="34:34" x14ac:dyDescent="0.25">
      <c r="AH3429"/>
    </row>
    <row r="3430" spans="34:34" x14ac:dyDescent="0.25">
      <c r="AH3430"/>
    </row>
    <row r="3431" spans="34:34" x14ac:dyDescent="0.25">
      <c r="AH3431"/>
    </row>
    <row r="3432" spans="34:34" x14ac:dyDescent="0.25">
      <c r="AH3432"/>
    </row>
    <row r="3433" spans="34:34" x14ac:dyDescent="0.25">
      <c r="AH3433"/>
    </row>
    <row r="3434" spans="34:34" x14ac:dyDescent="0.25">
      <c r="AH3434"/>
    </row>
    <row r="3435" spans="34:34" x14ac:dyDescent="0.25">
      <c r="AH3435"/>
    </row>
    <row r="3436" spans="34:34" x14ac:dyDescent="0.25">
      <c r="AH3436"/>
    </row>
    <row r="3437" spans="34:34" x14ac:dyDescent="0.25">
      <c r="AH3437"/>
    </row>
    <row r="3438" spans="34:34" x14ac:dyDescent="0.25">
      <c r="AH3438"/>
    </row>
    <row r="3439" spans="34:34" x14ac:dyDescent="0.25">
      <c r="AH3439"/>
    </row>
    <row r="3440" spans="34:34" x14ac:dyDescent="0.25">
      <c r="AH3440"/>
    </row>
    <row r="3441" spans="34:34" x14ac:dyDescent="0.25">
      <c r="AH3441"/>
    </row>
    <row r="3442" spans="34:34" x14ac:dyDescent="0.25">
      <c r="AH3442"/>
    </row>
    <row r="3443" spans="34:34" x14ac:dyDescent="0.25">
      <c r="AH3443"/>
    </row>
    <row r="3444" spans="34:34" x14ac:dyDescent="0.25">
      <c r="AH3444"/>
    </row>
    <row r="3445" spans="34:34" x14ac:dyDescent="0.25">
      <c r="AH3445"/>
    </row>
    <row r="3446" spans="34:34" x14ac:dyDescent="0.25">
      <c r="AH3446"/>
    </row>
    <row r="3447" spans="34:34" x14ac:dyDescent="0.25">
      <c r="AH3447"/>
    </row>
    <row r="3448" spans="34:34" x14ac:dyDescent="0.25">
      <c r="AH3448"/>
    </row>
    <row r="3449" spans="34:34" x14ac:dyDescent="0.25">
      <c r="AH3449"/>
    </row>
    <row r="3450" spans="34:34" x14ac:dyDescent="0.25">
      <c r="AH3450"/>
    </row>
    <row r="3451" spans="34:34" x14ac:dyDescent="0.25">
      <c r="AH3451"/>
    </row>
    <row r="3452" spans="34:34" x14ac:dyDescent="0.25">
      <c r="AH3452"/>
    </row>
    <row r="3453" spans="34:34" x14ac:dyDescent="0.25">
      <c r="AH3453"/>
    </row>
    <row r="3454" spans="34:34" x14ac:dyDescent="0.25">
      <c r="AH3454"/>
    </row>
    <row r="3455" spans="34:34" x14ac:dyDescent="0.25">
      <c r="AH3455"/>
    </row>
    <row r="3456" spans="34:34" x14ac:dyDescent="0.25">
      <c r="AH3456"/>
    </row>
    <row r="3457" spans="34:34" x14ac:dyDescent="0.25">
      <c r="AH3457"/>
    </row>
    <row r="3458" spans="34:34" x14ac:dyDescent="0.25">
      <c r="AH3458"/>
    </row>
    <row r="3459" spans="34:34" x14ac:dyDescent="0.25">
      <c r="AH3459"/>
    </row>
    <row r="3460" spans="34:34" x14ac:dyDescent="0.25">
      <c r="AH3460"/>
    </row>
    <row r="3461" spans="34:34" x14ac:dyDescent="0.25">
      <c r="AH3461"/>
    </row>
    <row r="3462" spans="34:34" x14ac:dyDescent="0.25">
      <c r="AH3462"/>
    </row>
    <row r="3463" spans="34:34" x14ac:dyDescent="0.25">
      <c r="AH3463"/>
    </row>
    <row r="3464" spans="34:34" x14ac:dyDescent="0.25">
      <c r="AH3464"/>
    </row>
    <row r="3465" spans="34:34" x14ac:dyDescent="0.25">
      <c r="AH3465"/>
    </row>
    <row r="3466" spans="34:34" x14ac:dyDescent="0.25">
      <c r="AH3466"/>
    </row>
    <row r="3467" spans="34:34" x14ac:dyDescent="0.25">
      <c r="AH3467"/>
    </row>
    <row r="3468" spans="34:34" x14ac:dyDescent="0.25">
      <c r="AH3468"/>
    </row>
    <row r="3469" spans="34:34" x14ac:dyDescent="0.25">
      <c r="AH3469"/>
    </row>
    <row r="3470" spans="34:34" x14ac:dyDescent="0.25">
      <c r="AH3470"/>
    </row>
    <row r="3471" spans="34:34" x14ac:dyDescent="0.25">
      <c r="AH3471"/>
    </row>
    <row r="3472" spans="34:34" x14ac:dyDescent="0.25">
      <c r="AH3472"/>
    </row>
    <row r="3473" spans="34:34" x14ac:dyDescent="0.25">
      <c r="AH3473"/>
    </row>
    <row r="3474" spans="34:34" x14ac:dyDescent="0.25">
      <c r="AH3474"/>
    </row>
    <row r="3475" spans="34:34" x14ac:dyDescent="0.25">
      <c r="AH3475"/>
    </row>
    <row r="3476" spans="34:34" x14ac:dyDescent="0.25">
      <c r="AH3476"/>
    </row>
    <row r="3477" spans="34:34" x14ac:dyDescent="0.25">
      <c r="AH3477"/>
    </row>
    <row r="3478" spans="34:34" x14ac:dyDescent="0.25">
      <c r="AH3478"/>
    </row>
    <row r="3479" spans="34:34" x14ac:dyDescent="0.25">
      <c r="AH3479"/>
    </row>
    <row r="3480" spans="34:34" x14ac:dyDescent="0.25">
      <c r="AH3480"/>
    </row>
    <row r="3481" spans="34:34" x14ac:dyDescent="0.25">
      <c r="AH3481"/>
    </row>
    <row r="3482" spans="34:34" x14ac:dyDescent="0.25">
      <c r="AH3482"/>
    </row>
    <row r="3483" spans="34:34" x14ac:dyDescent="0.25">
      <c r="AH3483"/>
    </row>
    <row r="3484" spans="34:34" x14ac:dyDescent="0.25">
      <c r="AH3484"/>
    </row>
    <row r="3485" spans="34:34" x14ac:dyDescent="0.25">
      <c r="AH3485"/>
    </row>
    <row r="3486" spans="34:34" x14ac:dyDescent="0.25">
      <c r="AH3486"/>
    </row>
    <row r="3487" spans="34:34" x14ac:dyDescent="0.25">
      <c r="AH3487"/>
    </row>
    <row r="3488" spans="34:34" x14ac:dyDescent="0.25">
      <c r="AH3488"/>
    </row>
    <row r="3489" spans="34:34" x14ac:dyDescent="0.25">
      <c r="AH3489"/>
    </row>
    <row r="3490" spans="34:34" x14ac:dyDescent="0.25">
      <c r="AH3490"/>
    </row>
    <row r="3491" spans="34:34" x14ac:dyDescent="0.25">
      <c r="AH3491"/>
    </row>
    <row r="3492" spans="34:34" x14ac:dyDescent="0.25">
      <c r="AH3492"/>
    </row>
    <row r="3493" spans="34:34" x14ac:dyDescent="0.25">
      <c r="AH3493"/>
    </row>
    <row r="3500" spans="34:34" x14ac:dyDescent="0.25">
      <c r="AH3500"/>
    </row>
  </sheetData>
  <pageMargins left="0.7" right="0.7" top="0.75" bottom="0.75" header="0.3" footer="0.3"/>
  <pageSetup orientation="portrait" horizontalDpi="1200" verticalDpi="1200" r:id="rId1"/>
  <ignoredErrors>
    <ignoredError sqref="AF2:AF201"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7138D-493E-44A2-B766-473FC7F77BBD}">
  <sheetPr>
    <outlinePr summaryRight="0"/>
  </sheetPr>
  <dimension ref="A1:AY3500"/>
  <sheetViews>
    <sheetView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7" customWidth="1"/>
    <col min="9" max="10" width="15.7109375" customWidth="1"/>
    <col min="11" max="11" width="15.7109375" style="37" customWidth="1" collapsed="1"/>
    <col min="12" max="13" width="15.7109375" hidden="1" customWidth="1" outlineLevel="1"/>
    <col min="14" max="14" width="15.7109375" style="37" hidden="1" customWidth="1" outlineLevel="1"/>
    <col min="15" max="16" width="15.7109375" hidden="1" customWidth="1" outlineLevel="1"/>
    <col min="17" max="17" width="15.7109375" style="38" hidden="1" customWidth="1" outlineLevel="1"/>
    <col min="18" max="19" width="15.7109375" hidden="1" customWidth="1" outlineLevel="1"/>
    <col min="20" max="20" width="15.7109375" style="37" hidden="1" customWidth="1" outlineLevel="1"/>
    <col min="21" max="22" width="15.7109375" hidden="1" customWidth="1" outlineLevel="1"/>
    <col min="23" max="23" width="15.7109375" style="37" hidden="1" customWidth="1" outlineLevel="1"/>
    <col min="24" max="25" width="15.7109375" hidden="1" customWidth="1" outlineLevel="1"/>
    <col min="26" max="26" width="15.7109375" style="37" hidden="1" customWidth="1" outlineLevel="1"/>
    <col min="27" max="28" width="15.7109375" hidden="1" customWidth="1" outlineLevel="1"/>
    <col min="29" max="29" width="15.7109375" style="37" hidden="1" customWidth="1" outlineLevel="1"/>
    <col min="30" max="31" width="15.7109375" hidden="1" customWidth="1" outlineLevel="1"/>
    <col min="32" max="32" width="15.7109375" style="37" hidden="1" customWidth="1" outlineLevel="1"/>
    <col min="33" max="34" width="15.7109375" hidden="1" customWidth="1" outlineLevel="1"/>
    <col min="35" max="35" width="15.7109375" style="37" hidden="1" customWidth="1" outlineLevel="1"/>
    <col min="36" max="37" width="15.7109375" hidden="1" customWidth="1" outlineLevel="1"/>
    <col min="38" max="38" width="15.7109375" style="37" hidden="1" customWidth="1" outlineLevel="1"/>
    <col min="39" max="40" width="15.7109375" customWidth="1"/>
    <col min="44" max="48" width="15.7109375" customWidth="1"/>
    <col min="49" max="49" width="10.85546875" bestFit="1" customWidth="1"/>
    <col min="50" max="50" width="10.85546875" style="33" customWidth="1"/>
    <col min="51" max="51" width="15.7109375" style="34"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9" customFormat="1" ht="189.95" customHeight="1" x14ac:dyDescent="0.25">
      <c r="A1" s="29" t="s">
        <v>649</v>
      </c>
      <c r="B1" s="29" t="s">
        <v>716</v>
      </c>
      <c r="C1" s="29" t="s">
        <v>717</v>
      </c>
      <c r="D1" s="29" t="s">
        <v>689</v>
      </c>
      <c r="E1" s="29" t="s">
        <v>690</v>
      </c>
      <c r="F1" s="29" t="s">
        <v>693</v>
      </c>
      <c r="G1" s="29" t="s">
        <v>720</v>
      </c>
      <c r="H1" s="35" t="s">
        <v>721</v>
      </c>
      <c r="I1" s="29" t="s">
        <v>694</v>
      </c>
      <c r="J1" s="29" t="s">
        <v>722</v>
      </c>
      <c r="K1" s="35" t="s">
        <v>723</v>
      </c>
      <c r="L1" s="29" t="s">
        <v>695</v>
      </c>
      <c r="M1" s="29" t="s">
        <v>724</v>
      </c>
      <c r="N1" s="35" t="s">
        <v>725</v>
      </c>
      <c r="O1" s="29" t="s">
        <v>696</v>
      </c>
      <c r="P1" s="29" t="s">
        <v>707</v>
      </c>
      <c r="Q1" s="36" t="s">
        <v>726</v>
      </c>
      <c r="R1" s="29" t="s">
        <v>697</v>
      </c>
      <c r="S1" s="29" t="s">
        <v>708</v>
      </c>
      <c r="T1" s="35" t="s">
        <v>727</v>
      </c>
      <c r="U1" s="29" t="s">
        <v>698</v>
      </c>
      <c r="V1" s="29" t="s">
        <v>709</v>
      </c>
      <c r="W1" s="35" t="s">
        <v>728</v>
      </c>
      <c r="X1" s="29" t="s">
        <v>699</v>
      </c>
      <c r="Y1" s="29" t="s">
        <v>710</v>
      </c>
      <c r="Z1" s="35" t="s">
        <v>733</v>
      </c>
      <c r="AA1" s="29" t="s">
        <v>701</v>
      </c>
      <c r="AB1" s="29" t="s">
        <v>711</v>
      </c>
      <c r="AC1" s="35" t="s">
        <v>732</v>
      </c>
      <c r="AD1" s="29" t="s">
        <v>703</v>
      </c>
      <c r="AE1" s="29" t="s">
        <v>712</v>
      </c>
      <c r="AF1" s="35" t="s">
        <v>730</v>
      </c>
      <c r="AG1" s="29" t="s">
        <v>704</v>
      </c>
      <c r="AH1" s="29" t="s">
        <v>713</v>
      </c>
      <c r="AI1" s="35" t="s">
        <v>731</v>
      </c>
      <c r="AJ1" s="29" t="s">
        <v>705</v>
      </c>
      <c r="AK1" s="29" t="s">
        <v>714</v>
      </c>
      <c r="AL1" s="35" t="s">
        <v>734</v>
      </c>
      <c r="AM1" s="29" t="s">
        <v>715</v>
      </c>
      <c r="AN1" s="31" t="s">
        <v>643</v>
      </c>
    </row>
    <row r="2" spans="1:51" x14ac:dyDescent="0.25">
      <c r="A2" t="s">
        <v>616</v>
      </c>
      <c r="B2" t="s">
        <v>256</v>
      </c>
      <c r="C2" t="s">
        <v>466</v>
      </c>
      <c r="D2" t="s">
        <v>544</v>
      </c>
      <c r="E2" s="32">
        <v>64.033333333333331</v>
      </c>
      <c r="F2" s="32">
        <v>226.96055555555557</v>
      </c>
      <c r="G2" s="32">
        <v>51.506111111111103</v>
      </c>
      <c r="H2" s="37">
        <v>0.22693860166597715</v>
      </c>
      <c r="I2" s="32">
        <v>217.69666666666666</v>
      </c>
      <c r="J2" s="32">
        <v>46.61999999999999</v>
      </c>
      <c r="K2" s="37">
        <v>0.21415118896323626</v>
      </c>
      <c r="L2" s="32">
        <v>37.620555555555548</v>
      </c>
      <c r="M2" s="32">
        <v>0.49166666666666664</v>
      </c>
      <c r="N2" s="37">
        <v>1.3069096386431769E-2</v>
      </c>
      <c r="O2" s="32">
        <v>32.751111111111101</v>
      </c>
      <c r="P2" s="32">
        <v>0</v>
      </c>
      <c r="Q2" s="37">
        <v>0</v>
      </c>
      <c r="R2" s="32">
        <v>0.49166666666666664</v>
      </c>
      <c r="S2" s="32">
        <v>0.49166666666666664</v>
      </c>
      <c r="T2" s="37">
        <v>1</v>
      </c>
      <c r="U2" s="32">
        <v>4.3777777777777782</v>
      </c>
      <c r="V2" s="32">
        <v>0</v>
      </c>
      <c r="W2" s="37">
        <v>0</v>
      </c>
      <c r="X2" s="32">
        <v>46.913888888888899</v>
      </c>
      <c r="Y2" s="32">
        <v>0.76944444444444449</v>
      </c>
      <c r="Z2" s="37">
        <v>1.6401207886790215E-2</v>
      </c>
      <c r="AA2" s="32">
        <v>4.3944444444444448</v>
      </c>
      <c r="AB2" s="32">
        <v>4.3944444444444448</v>
      </c>
      <c r="AC2" s="37">
        <v>1</v>
      </c>
      <c r="AD2" s="32">
        <v>138.03166666666667</v>
      </c>
      <c r="AE2" s="32">
        <v>45.850555555555545</v>
      </c>
      <c r="AF2" s="37">
        <v>0.33217417903299157</v>
      </c>
      <c r="AG2" s="32">
        <v>0</v>
      </c>
      <c r="AH2" s="32">
        <v>0</v>
      </c>
      <c r="AI2" s="37" t="s">
        <v>729</v>
      </c>
      <c r="AJ2" s="32">
        <v>0</v>
      </c>
      <c r="AK2" s="32">
        <v>0</v>
      </c>
      <c r="AL2" s="37" t="s">
        <v>729</v>
      </c>
      <c r="AM2" t="s">
        <v>55</v>
      </c>
      <c r="AN2" s="34">
        <v>4</v>
      </c>
      <c r="AX2"/>
      <c r="AY2"/>
    </row>
    <row r="3" spans="1:51" x14ac:dyDescent="0.25">
      <c r="A3" t="s">
        <v>616</v>
      </c>
      <c r="B3" t="s">
        <v>278</v>
      </c>
      <c r="C3" t="s">
        <v>406</v>
      </c>
      <c r="D3" t="s">
        <v>522</v>
      </c>
      <c r="E3" s="32">
        <v>45.7</v>
      </c>
      <c r="F3" s="32">
        <v>120.14388888888888</v>
      </c>
      <c r="G3" s="32">
        <v>0</v>
      </c>
      <c r="H3" s="37">
        <v>0</v>
      </c>
      <c r="I3" s="32">
        <v>113.97444444444444</v>
      </c>
      <c r="J3" s="32">
        <v>0</v>
      </c>
      <c r="K3" s="37">
        <v>0</v>
      </c>
      <c r="L3" s="32">
        <v>15.835555555555556</v>
      </c>
      <c r="M3" s="32">
        <v>0</v>
      </c>
      <c r="N3" s="37">
        <v>0</v>
      </c>
      <c r="O3" s="32">
        <v>11.041111111111112</v>
      </c>
      <c r="P3" s="32">
        <v>0</v>
      </c>
      <c r="Q3" s="37">
        <v>0</v>
      </c>
      <c r="R3" s="32">
        <v>0.53333333333333333</v>
      </c>
      <c r="S3" s="32">
        <v>0</v>
      </c>
      <c r="T3" s="37">
        <v>0</v>
      </c>
      <c r="U3" s="32">
        <v>4.2611111111111111</v>
      </c>
      <c r="V3" s="32">
        <v>0</v>
      </c>
      <c r="W3" s="37">
        <v>0</v>
      </c>
      <c r="X3" s="32">
        <v>25.830555555555556</v>
      </c>
      <c r="Y3" s="32">
        <v>0</v>
      </c>
      <c r="Z3" s="37">
        <v>0</v>
      </c>
      <c r="AA3" s="32">
        <v>1.375</v>
      </c>
      <c r="AB3" s="32">
        <v>0</v>
      </c>
      <c r="AC3" s="37">
        <v>0</v>
      </c>
      <c r="AD3" s="32">
        <v>77.102777777777774</v>
      </c>
      <c r="AE3" s="32">
        <v>0</v>
      </c>
      <c r="AF3" s="37">
        <v>0</v>
      </c>
      <c r="AG3" s="32">
        <v>0</v>
      </c>
      <c r="AH3" s="32">
        <v>0</v>
      </c>
      <c r="AI3" s="37" t="s">
        <v>729</v>
      </c>
      <c r="AJ3" s="32">
        <v>0</v>
      </c>
      <c r="AK3" s="32">
        <v>0</v>
      </c>
      <c r="AL3" s="37" t="s">
        <v>729</v>
      </c>
      <c r="AM3" t="s">
        <v>77</v>
      </c>
      <c r="AN3" s="34">
        <v>4</v>
      </c>
      <c r="AX3"/>
      <c r="AY3"/>
    </row>
    <row r="4" spans="1:51" x14ac:dyDescent="0.25">
      <c r="A4" t="s">
        <v>616</v>
      </c>
      <c r="B4" t="s">
        <v>363</v>
      </c>
      <c r="C4" t="s">
        <v>475</v>
      </c>
      <c r="D4" t="s">
        <v>533</v>
      </c>
      <c r="E4" s="32">
        <v>52.588888888888889</v>
      </c>
      <c r="F4" s="32">
        <v>217.83788888888887</v>
      </c>
      <c r="G4" s="32">
        <v>9.4295555555555559</v>
      </c>
      <c r="H4" s="37">
        <v>4.3287031487737319E-2</v>
      </c>
      <c r="I4" s="32">
        <v>200.92399999999998</v>
      </c>
      <c r="J4" s="32">
        <v>9.4295555555555559</v>
      </c>
      <c r="K4" s="37">
        <v>4.6930956757557866E-2</v>
      </c>
      <c r="L4" s="32">
        <v>50.791666666666664</v>
      </c>
      <c r="M4" s="32">
        <v>0</v>
      </c>
      <c r="N4" s="37">
        <v>0</v>
      </c>
      <c r="O4" s="32">
        <v>33.87777777777778</v>
      </c>
      <c r="P4" s="32">
        <v>0</v>
      </c>
      <c r="Q4" s="37">
        <v>0</v>
      </c>
      <c r="R4" s="32">
        <v>11.05</v>
      </c>
      <c r="S4" s="32">
        <v>0</v>
      </c>
      <c r="T4" s="37">
        <v>0</v>
      </c>
      <c r="U4" s="32">
        <v>5.8638888888888889</v>
      </c>
      <c r="V4" s="32">
        <v>0</v>
      </c>
      <c r="W4" s="37">
        <v>0</v>
      </c>
      <c r="X4" s="32">
        <v>43.812888888888885</v>
      </c>
      <c r="Y4" s="32">
        <v>9.4295555555555559</v>
      </c>
      <c r="Z4" s="37">
        <v>0.2152233234258818</v>
      </c>
      <c r="AA4" s="32">
        <v>0</v>
      </c>
      <c r="AB4" s="32">
        <v>0</v>
      </c>
      <c r="AC4" s="37" t="s">
        <v>729</v>
      </c>
      <c r="AD4" s="32">
        <v>123.23333333333333</v>
      </c>
      <c r="AE4" s="32">
        <v>0</v>
      </c>
      <c r="AF4" s="37">
        <v>0</v>
      </c>
      <c r="AG4" s="32">
        <v>0</v>
      </c>
      <c r="AH4" s="32">
        <v>0</v>
      </c>
      <c r="AI4" s="37" t="s">
        <v>729</v>
      </c>
      <c r="AJ4" s="32">
        <v>0</v>
      </c>
      <c r="AK4" s="32">
        <v>0</v>
      </c>
      <c r="AL4" s="37" t="s">
        <v>729</v>
      </c>
      <c r="AM4" t="s">
        <v>163</v>
      </c>
      <c r="AN4" s="34">
        <v>4</v>
      </c>
      <c r="AX4"/>
      <c r="AY4"/>
    </row>
    <row r="5" spans="1:51" x14ac:dyDescent="0.25">
      <c r="A5" t="s">
        <v>616</v>
      </c>
      <c r="B5" t="s">
        <v>234</v>
      </c>
      <c r="C5" t="s">
        <v>402</v>
      </c>
      <c r="D5" t="s">
        <v>535</v>
      </c>
      <c r="E5" s="32">
        <v>41.444444444444443</v>
      </c>
      <c r="F5" s="32">
        <v>159.21055555555557</v>
      </c>
      <c r="G5" s="32">
        <v>0</v>
      </c>
      <c r="H5" s="37">
        <v>0</v>
      </c>
      <c r="I5" s="32">
        <v>135.36033333333333</v>
      </c>
      <c r="J5" s="32">
        <v>0</v>
      </c>
      <c r="K5" s="37">
        <v>0</v>
      </c>
      <c r="L5" s="32">
        <v>29.772333333333336</v>
      </c>
      <c r="M5" s="32">
        <v>0</v>
      </c>
      <c r="N5" s="37">
        <v>0</v>
      </c>
      <c r="O5" s="32">
        <v>14.83977777777778</v>
      </c>
      <c r="P5" s="32">
        <v>0</v>
      </c>
      <c r="Q5" s="37">
        <v>0</v>
      </c>
      <c r="R5" s="32">
        <v>9.88811111111111</v>
      </c>
      <c r="S5" s="32">
        <v>0</v>
      </c>
      <c r="T5" s="37">
        <v>0</v>
      </c>
      <c r="U5" s="32">
        <v>5.0444444444444443</v>
      </c>
      <c r="V5" s="32">
        <v>0</v>
      </c>
      <c r="W5" s="37">
        <v>0</v>
      </c>
      <c r="X5" s="32">
        <v>53.012555555555586</v>
      </c>
      <c r="Y5" s="32">
        <v>0</v>
      </c>
      <c r="Z5" s="37">
        <v>0</v>
      </c>
      <c r="AA5" s="32">
        <v>8.9176666666666691</v>
      </c>
      <c r="AB5" s="32">
        <v>0</v>
      </c>
      <c r="AC5" s="37">
        <v>0</v>
      </c>
      <c r="AD5" s="32">
        <v>58.266333333333307</v>
      </c>
      <c r="AE5" s="32">
        <v>0</v>
      </c>
      <c r="AF5" s="37">
        <v>0</v>
      </c>
      <c r="AG5" s="32">
        <v>9.2416666666666671</v>
      </c>
      <c r="AH5" s="32">
        <v>0</v>
      </c>
      <c r="AI5" s="37">
        <v>0</v>
      </c>
      <c r="AJ5" s="32">
        <v>0</v>
      </c>
      <c r="AK5" s="32">
        <v>0</v>
      </c>
      <c r="AL5" s="37" t="s">
        <v>729</v>
      </c>
      <c r="AM5" t="s">
        <v>33</v>
      </c>
      <c r="AN5" s="34">
        <v>4</v>
      </c>
      <c r="AX5"/>
      <c r="AY5"/>
    </row>
    <row r="6" spans="1:51" x14ac:dyDescent="0.25">
      <c r="A6" t="s">
        <v>616</v>
      </c>
      <c r="B6" t="s">
        <v>266</v>
      </c>
      <c r="C6" t="s">
        <v>471</v>
      </c>
      <c r="D6" t="s">
        <v>579</v>
      </c>
      <c r="E6" s="32">
        <v>93.855555555555554</v>
      </c>
      <c r="F6" s="32">
        <v>336.327</v>
      </c>
      <c r="G6" s="32">
        <v>26.143666666666668</v>
      </c>
      <c r="H6" s="37">
        <v>7.7732880995776937E-2</v>
      </c>
      <c r="I6" s="32">
        <v>327.03811111111111</v>
      </c>
      <c r="J6" s="32">
        <v>25.521444444444448</v>
      </c>
      <c r="K6" s="37">
        <v>7.8038135548592208E-2</v>
      </c>
      <c r="L6" s="32">
        <v>25.311000000000007</v>
      </c>
      <c r="M6" s="32">
        <v>4.5065555555555559</v>
      </c>
      <c r="N6" s="37">
        <v>0.17804731364053394</v>
      </c>
      <c r="O6" s="32">
        <v>20.177666666666671</v>
      </c>
      <c r="P6" s="32">
        <v>3.8843333333333336</v>
      </c>
      <c r="Q6" s="37">
        <v>0.19250656666611599</v>
      </c>
      <c r="R6" s="32">
        <v>0.62222222222222223</v>
      </c>
      <c r="S6" s="32">
        <v>0.62222222222222223</v>
      </c>
      <c r="T6" s="37">
        <v>1</v>
      </c>
      <c r="U6" s="32">
        <v>4.5111111111111111</v>
      </c>
      <c r="V6" s="32">
        <v>0</v>
      </c>
      <c r="W6" s="37">
        <v>0</v>
      </c>
      <c r="X6" s="32">
        <v>102.10977777777775</v>
      </c>
      <c r="Y6" s="32">
        <v>2.638666666666666</v>
      </c>
      <c r="Z6" s="37">
        <v>2.584146909426456E-2</v>
      </c>
      <c r="AA6" s="32">
        <v>4.155555555555555</v>
      </c>
      <c r="AB6" s="32">
        <v>0</v>
      </c>
      <c r="AC6" s="37">
        <v>0</v>
      </c>
      <c r="AD6" s="32">
        <v>200.31177777777779</v>
      </c>
      <c r="AE6" s="32">
        <v>18.998444444444448</v>
      </c>
      <c r="AF6" s="37">
        <v>9.4844370387052193E-2</v>
      </c>
      <c r="AG6" s="32">
        <v>4.4388888888888891</v>
      </c>
      <c r="AH6" s="32">
        <v>0</v>
      </c>
      <c r="AI6" s="37">
        <v>0</v>
      </c>
      <c r="AJ6" s="32">
        <v>0</v>
      </c>
      <c r="AK6" s="32">
        <v>0</v>
      </c>
      <c r="AL6" s="37" t="s">
        <v>729</v>
      </c>
      <c r="AM6" t="s">
        <v>65</v>
      </c>
      <c r="AN6" s="34">
        <v>4</v>
      </c>
      <c r="AX6"/>
      <c r="AY6"/>
    </row>
    <row r="7" spans="1:51" x14ac:dyDescent="0.25">
      <c r="A7" t="s">
        <v>616</v>
      </c>
      <c r="B7" t="s">
        <v>268</v>
      </c>
      <c r="C7" t="s">
        <v>418</v>
      </c>
      <c r="D7" t="s">
        <v>534</v>
      </c>
      <c r="E7" s="32">
        <v>71.033333333333331</v>
      </c>
      <c r="F7" s="32">
        <v>276.8194444444444</v>
      </c>
      <c r="G7" s="32">
        <v>3.9076666666666666</v>
      </c>
      <c r="H7" s="37">
        <v>1.4116301239275503E-2</v>
      </c>
      <c r="I7" s="32">
        <v>254.84699999999995</v>
      </c>
      <c r="J7" s="32">
        <v>3.9076666666666666</v>
      </c>
      <c r="K7" s="37">
        <v>1.5333383036357765E-2</v>
      </c>
      <c r="L7" s="32">
        <v>50.947999999999993</v>
      </c>
      <c r="M7" s="32">
        <v>0</v>
      </c>
      <c r="N7" s="37">
        <v>0</v>
      </c>
      <c r="O7" s="32">
        <v>40.047999999999995</v>
      </c>
      <c r="P7" s="32">
        <v>0</v>
      </c>
      <c r="Q7" s="37">
        <v>0</v>
      </c>
      <c r="R7" s="32">
        <v>5.666666666666667</v>
      </c>
      <c r="S7" s="32">
        <v>0</v>
      </c>
      <c r="T7" s="37">
        <v>0</v>
      </c>
      <c r="U7" s="32">
        <v>5.2333333333333334</v>
      </c>
      <c r="V7" s="32">
        <v>0</v>
      </c>
      <c r="W7" s="37">
        <v>0</v>
      </c>
      <c r="X7" s="32">
        <v>70.841111111111118</v>
      </c>
      <c r="Y7" s="32">
        <v>1.3427777777777776</v>
      </c>
      <c r="Z7" s="37">
        <v>1.8954781435763911E-2</v>
      </c>
      <c r="AA7" s="32">
        <v>11.072444444444441</v>
      </c>
      <c r="AB7" s="32">
        <v>0</v>
      </c>
      <c r="AC7" s="37">
        <v>0</v>
      </c>
      <c r="AD7" s="32">
        <v>143.95788888888885</v>
      </c>
      <c r="AE7" s="32">
        <v>2.564888888888889</v>
      </c>
      <c r="AF7" s="37">
        <v>1.7816938749835028E-2</v>
      </c>
      <c r="AG7" s="32">
        <v>0</v>
      </c>
      <c r="AH7" s="32">
        <v>0</v>
      </c>
      <c r="AI7" s="37" t="s">
        <v>729</v>
      </c>
      <c r="AJ7" s="32">
        <v>0</v>
      </c>
      <c r="AK7" s="32">
        <v>0</v>
      </c>
      <c r="AL7" s="37" t="s">
        <v>729</v>
      </c>
      <c r="AM7" t="s">
        <v>67</v>
      </c>
      <c r="AN7" s="34">
        <v>4</v>
      </c>
      <c r="AX7"/>
      <c r="AY7"/>
    </row>
    <row r="8" spans="1:51" x14ac:dyDescent="0.25">
      <c r="A8" t="s">
        <v>616</v>
      </c>
      <c r="B8" t="s">
        <v>286</v>
      </c>
      <c r="C8" t="s">
        <v>477</v>
      </c>
      <c r="D8" t="s">
        <v>536</v>
      </c>
      <c r="E8" s="32">
        <v>65.577777777777783</v>
      </c>
      <c r="F8" s="32">
        <v>209.45644444444449</v>
      </c>
      <c r="G8" s="32">
        <v>19.672222222222224</v>
      </c>
      <c r="H8" s="37">
        <v>9.3920348330175235E-2</v>
      </c>
      <c r="I8" s="32">
        <v>209.10088888888893</v>
      </c>
      <c r="J8" s="32">
        <v>19.672222222222224</v>
      </c>
      <c r="K8" s="37">
        <v>9.4080050671977583E-2</v>
      </c>
      <c r="L8" s="32">
        <v>36.967555555555556</v>
      </c>
      <c r="M8" s="32">
        <v>0</v>
      </c>
      <c r="N8" s="37">
        <v>0</v>
      </c>
      <c r="O8" s="32">
        <v>36.612000000000002</v>
      </c>
      <c r="P8" s="32">
        <v>0</v>
      </c>
      <c r="Q8" s="37">
        <v>0</v>
      </c>
      <c r="R8" s="32">
        <v>0</v>
      </c>
      <c r="S8" s="32">
        <v>0</v>
      </c>
      <c r="T8" s="37" t="s">
        <v>729</v>
      </c>
      <c r="U8" s="32">
        <v>0.35555555555555557</v>
      </c>
      <c r="V8" s="32">
        <v>0</v>
      </c>
      <c r="W8" s="37">
        <v>0</v>
      </c>
      <c r="X8" s="32">
        <v>58.369444444444454</v>
      </c>
      <c r="Y8" s="32">
        <v>10.311111111111112</v>
      </c>
      <c r="Z8" s="37">
        <v>0.17665254842240516</v>
      </c>
      <c r="AA8" s="32">
        <v>0</v>
      </c>
      <c r="AB8" s="32">
        <v>0</v>
      </c>
      <c r="AC8" s="37" t="s">
        <v>729</v>
      </c>
      <c r="AD8" s="32">
        <v>114.11944444444447</v>
      </c>
      <c r="AE8" s="32">
        <v>9.3611111111111107</v>
      </c>
      <c r="AF8" s="37">
        <v>8.2029063116130743E-2</v>
      </c>
      <c r="AG8" s="32">
        <v>0</v>
      </c>
      <c r="AH8" s="32">
        <v>0</v>
      </c>
      <c r="AI8" s="37" t="s">
        <v>729</v>
      </c>
      <c r="AJ8" s="32">
        <v>0</v>
      </c>
      <c r="AK8" s="32">
        <v>0</v>
      </c>
      <c r="AL8" s="37" t="s">
        <v>729</v>
      </c>
      <c r="AM8" t="s">
        <v>85</v>
      </c>
      <c r="AN8" s="34">
        <v>4</v>
      </c>
      <c r="AX8"/>
      <c r="AY8"/>
    </row>
    <row r="9" spans="1:51" x14ac:dyDescent="0.25">
      <c r="A9" t="s">
        <v>616</v>
      </c>
      <c r="B9" t="s">
        <v>389</v>
      </c>
      <c r="C9" t="s">
        <v>510</v>
      </c>
      <c r="D9" t="s">
        <v>521</v>
      </c>
      <c r="E9" s="32">
        <v>81.788888888888891</v>
      </c>
      <c r="F9" s="32">
        <v>352.83366666666666</v>
      </c>
      <c r="G9" s="32">
        <v>21.536111111111111</v>
      </c>
      <c r="H9" s="37">
        <v>6.1037574204779531E-2</v>
      </c>
      <c r="I9" s="32">
        <v>333.60866666666664</v>
      </c>
      <c r="J9" s="32">
        <v>21.536111111111111</v>
      </c>
      <c r="K9" s="37">
        <v>6.4555010894334616E-2</v>
      </c>
      <c r="L9" s="32">
        <v>34.697222222222223</v>
      </c>
      <c r="M9" s="32">
        <v>0</v>
      </c>
      <c r="N9" s="37">
        <v>0</v>
      </c>
      <c r="O9" s="32">
        <v>28.830555555555556</v>
      </c>
      <c r="P9" s="32">
        <v>0</v>
      </c>
      <c r="Q9" s="37">
        <v>0</v>
      </c>
      <c r="R9" s="32">
        <v>0</v>
      </c>
      <c r="S9" s="32">
        <v>0</v>
      </c>
      <c r="T9" s="37" t="s">
        <v>729</v>
      </c>
      <c r="U9" s="32">
        <v>5.8666666666666663</v>
      </c>
      <c r="V9" s="32">
        <v>0</v>
      </c>
      <c r="W9" s="37">
        <v>0</v>
      </c>
      <c r="X9" s="32">
        <v>89.224999999999994</v>
      </c>
      <c r="Y9" s="32">
        <v>15.241666666666667</v>
      </c>
      <c r="Z9" s="37">
        <v>0.17082282618847486</v>
      </c>
      <c r="AA9" s="32">
        <v>13.358333333333333</v>
      </c>
      <c r="AB9" s="32">
        <v>0</v>
      </c>
      <c r="AC9" s="37">
        <v>0</v>
      </c>
      <c r="AD9" s="32">
        <v>196.32611111111115</v>
      </c>
      <c r="AE9" s="32">
        <v>6.2944444444444443</v>
      </c>
      <c r="AF9" s="37">
        <v>3.2061168067868934E-2</v>
      </c>
      <c r="AG9" s="32">
        <v>19.227</v>
      </c>
      <c r="AH9" s="32">
        <v>0</v>
      </c>
      <c r="AI9" s="37">
        <v>0</v>
      </c>
      <c r="AJ9" s="32">
        <v>0</v>
      </c>
      <c r="AK9" s="32">
        <v>0</v>
      </c>
      <c r="AL9" s="37" t="s">
        <v>729</v>
      </c>
      <c r="AM9" t="s">
        <v>189</v>
      </c>
      <c r="AN9" s="34">
        <v>4</v>
      </c>
      <c r="AX9"/>
      <c r="AY9"/>
    </row>
    <row r="10" spans="1:51" x14ac:dyDescent="0.25">
      <c r="A10" t="s">
        <v>616</v>
      </c>
      <c r="B10" t="s">
        <v>395</v>
      </c>
      <c r="C10" t="s">
        <v>461</v>
      </c>
      <c r="D10" t="s">
        <v>574</v>
      </c>
      <c r="E10" s="32">
        <v>53.633333333333333</v>
      </c>
      <c r="F10" s="32">
        <v>281.14977777777773</v>
      </c>
      <c r="G10" s="32">
        <v>106.23588888888885</v>
      </c>
      <c r="H10" s="37">
        <v>0.37786225451993161</v>
      </c>
      <c r="I10" s="32">
        <v>253.80511111111107</v>
      </c>
      <c r="J10" s="32">
        <v>106.23588888888885</v>
      </c>
      <c r="K10" s="37">
        <v>0.41857269313375173</v>
      </c>
      <c r="L10" s="32">
        <v>37.842444444444439</v>
      </c>
      <c r="M10" s="32">
        <v>2.3101111111111106</v>
      </c>
      <c r="N10" s="37">
        <v>6.1045504460012563E-2</v>
      </c>
      <c r="O10" s="32">
        <v>10.497777777777777</v>
      </c>
      <c r="P10" s="32">
        <v>2.3101111111111106</v>
      </c>
      <c r="Q10" s="37">
        <v>0.22005715495342926</v>
      </c>
      <c r="R10" s="32">
        <v>22.147222222222222</v>
      </c>
      <c r="S10" s="32">
        <v>0</v>
      </c>
      <c r="T10" s="37">
        <v>0</v>
      </c>
      <c r="U10" s="32">
        <v>5.1974444444444456</v>
      </c>
      <c r="V10" s="32">
        <v>0</v>
      </c>
      <c r="W10" s="37">
        <v>0</v>
      </c>
      <c r="X10" s="32">
        <v>68.90833333333336</v>
      </c>
      <c r="Y10" s="32">
        <v>24.592444444444443</v>
      </c>
      <c r="Z10" s="37">
        <v>0.3568863627201998</v>
      </c>
      <c r="AA10" s="32">
        <v>0</v>
      </c>
      <c r="AB10" s="32">
        <v>0</v>
      </c>
      <c r="AC10" s="37" t="s">
        <v>729</v>
      </c>
      <c r="AD10" s="32">
        <v>174.39899999999994</v>
      </c>
      <c r="AE10" s="32">
        <v>79.3333333333333</v>
      </c>
      <c r="AF10" s="37">
        <v>0.45489557470704145</v>
      </c>
      <c r="AG10" s="32">
        <v>0</v>
      </c>
      <c r="AH10" s="32">
        <v>0</v>
      </c>
      <c r="AI10" s="37" t="s">
        <v>729</v>
      </c>
      <c r="AJ10" s="32">
        <v>0</v>
      </c>
      <c r="AK10" s="32">
        <v>0</v>
      </c>
      <c r="AL10" s="37" t="s">
        <v>729</v>
      </c>
      <c r="AM10" t="s">
        <v>195</v>
      </c>
      <c r="AN10" s="34">
        <v>4</v>
      </c>
      <c r="AX10"/>
      <c r="AY10"/>
    </row>
    <row r="11" spans="1:51" x14ac:dyDescent="0.25">
      <c r="A11" t="s">
        <v>616</v>
      </c>
      <c r="B11" t="s">
        <v>247</v>
      </c>
      <c r="C11" t="s">
        <v>461</v>
      </c>
      <c r="D11" t="s">
        <v>574</v>
      </c>
      <c r="E11" s="32">
        <v>84.688888888888883</v>
      </c>
      <c r="F11" s="32">
        <v>370.92622222222218</v>
      </c>
      <c r="G11" s="32">
        <v>103.49166666666667</v>
      </c>
      <c r="H11" s="37">
        <v>0.27900876364751787</v>
      </c>
      <c r="I11" s="32">
        <v>358.42055555555555</v>
      </c>
      <c r="J11" s="32">
        <v>103.49166666666667</v>
      </c>
      <c r="K11" s="37">
        <v>0.28874367014540647</v>
      </c>
      <c r="L11" s="32">
        <v>60.602111111111114</v>
      </c>
      <c r="M11" s="32">
        <v>0</v>
      </c>
      <c r="N11" s="37">
        <v>0</v>
      </c>
      <c r="O11" s="32">
        <v>48.096444444444451</v>
      </c>
      <c r="P11" s="32">
        <v>0</v>
      </c>
      <c r="Q11" s="37">
        <v>0</v>
      </c>
      <c r="R11" s="32">
        <v>6.2056666666666667</v>
      </c>
      <c r="S11" s="32">
        <v>0</v>
      </c>
      <c r="T11" s="37">
        <v>0</v>
      </c>
      <c r="U11" s="32">
        <v>6.3</v>
      </c>
      <c r="V11" s="32">
        <v>0</v>
      </c>
      <c r="W11" s="37">
        <v>0</v>
      </c>
      <c r="X11" s="32">
        <v>97.188222222222251</v>
      </c>
      <c r="Y11" s="32">
        <v>35.501000000000012</v>
      </c>
      <c r="Z11" s="37">
        <v>0.36528088680155574</v>
      </c>
      <c r="AA11" s="32">
        <v>0</v>
      </c>
      <c r="AB11" s="32">
        <v>0</v>
      </c>
      <c r="AC11" s="37" t="s">
        <v>729</v>
      </c>
      <c r="AD11" s="32">
        <v>213.13588888888881</v>
      </c>
      <c r="AE11" s="32">
        <v>67.990666666666655</v>
      </c>
      <c r="AF11" s="37">
        <v>0.31900149252719839</v>
      </c>
      <c r="AG11" s="32">
        <v>0</v>
      </c>
      <c r="AH11" s="32">
        <v>0</v>
      </c>
      <c r="AI11" s="37" t="s">
        <v>729</v>
      </c>
      <c r="AJ11" s="32">
        <v>0</v>
      </c>
      <c r="AK11" s="32">
        <v>0</v>
      </c>
      <c r="AL11" s="37" t="s">
        <v>729</v>
      </c>
      <c r="AM11" t="s">
        <v>46</v>
      </c>
      <c r="AN11" s="34">
        <v>4</v>
      </c>
      <c r="AX11"/>
      <c r="AY11"/>
    </row>
    <row r="12" spans="1:51" x14ac:dyDescent="0.25">
      <c r="A12" t="s">
        <v>616</v>
      </c>
      <c r="B12" t="s">
        <v>361</v>
      </c>
      <c r="C12" t="s">
        <v>401</v>
      </c>
      <c r="D12" t="s">
        <v>516</v>
      </c>
      <c r="E12" s="32">
        <v>73.322222222222223</v>
      </c>
      <c r="F12" s="32">
        <v>313.65622222222225</v>
      </c>
      <c r="G12" s="32">
        <v>117.10877777777779</v>
      </c>
      <c r="H12" s="37">
        <v>0.37336666541500141</v>
      </c>
      <c r="I12" s="32">
        <v>292.3367777777778</v>
      </c>
      <c r="J12" s="32">
        <v>117.10877777777779</v>
      </c>
      <c r="K12" s="37">
        <v>0.40059543198084707</v>
      </c>
      <c r="L12" s="32">
        <v>39.554888888888883</v>
      </c>
      <c r="M12" s="32">
        <v>5.9965555555555561</v>
      </c>
      <c r="N12" s="37">
        <v>0.15160086967757888</v>
      </c>
      <c r="O12" s="32">
        <v>18.235444444444447</v>
      </c>
      <c r="P12" s="32">
        <v>5.9965555555555561</v>
      </c>
      <c r="Q12" s="37">
        <v>0.32884065830281684</v>
      </c>
      <c r="R12" s="32">
        <v>16.335777777777775</v>
      </c>
      <c r="S12" s="32">
        <v>0</v>
      </c>
      <c r="T12" s="37">
        <v>0</v>
      </c>
      <c r="U12" s="32">
        <v>4.9836666666666662</v>
      </c>
      <c r="V12" s="32">
        <v>0</v>
      </c>
      <c r="W12" s="37">
        <v>0</v>
      </c>
      <c r="X12" s="32">
        <v>81.986444444444416</v>
      </c>
      <c r="Y12" s="32">
        <v>41.167888888888903</v>
      </c>
      <c r="Z12" s="37">
        <v>0.50213043348629482</v>
      </c>
      <c r="AA12" s="32">
        <v>0</v>
      </c>
      <c r="AB12" s="32">
        <v>0</v>
      </c>
      <c r="AC12" s="37" t="s">
        <v>729</v>
      </c>
      <c r="AD12" s="32">
        <v>192.11488888888894</v>
      </c>
      <c r="AE12" s="32">
        <v>69.944333333333333</v>
      </c>
      <c r="AF12" s="37">
        <v>0.36407554738657527</v>
      </c>
      <c r="AG12" s="32">
        <v>0</v>
      </c>
      <c r="AH12" s="32">
        <v>0</v>
      </c>
      <c r="AI12" s="37" t="s">
        <v>729</v>
      </c>
      <c r="AJ12" s="32">
        <v>0</v>
      </c>
      <c r="AK12" s="32">
        <v>0</v>
      </c>
      <c r="AL12" s="37" t="s">
        <v>729</v>
      </c>
      <c r="AM12" t="s">
        <v>161</v>
      </c>
      <c r="AN12" s="34">
        <v>4</v>
      </c>
      <c r="AX12"/>
      <c r="AY12"/>
    </row>
    <row r="13" spans="1:51" x14ac:dyDescent="0.25">
      <c r="A13" t="s">
        <v>616</v>
      </c>
      <c r="B13" t="s">
        <v>243</v>
      </c>
      <c r="C13" t="s">
        <v>460</v>
      </c>
      <c r="D13" t="s">
        <v>556</v>
      </c>
      <c r="E13" s="32">
        <v>52.644444444444446</v>
      </c>
      <c r="F13" s="32">
        <v>169.57322222222226</v>
      </c>
      <c r="G13" s="32">
        <v>96.241888888888909</v>
      </c>
      <c r="H13" s="37">
        <v>0.56755357731402822</v>
      </c>
      <c r="I13" s="32">
        <v>160.96333333333337</v>
      </c>
      <c r="J13" s="32">
        <v>96.241888888888909</v>
      </c>
      <c r="K13" s="37">
        <v>0.59791187779135346</v>
      </c>
      <c r="L13" s="32">
        <v>23.91022222222222</v>
      </c>
      <c r="M13" s="32">
        <v>4.8391111111111114</v>
      </c>
      <c r="N13" s="37">
        <v>0.20238670582549539</v>
      </c>
      <c r="O13" s="32">
        <v>15.300333333333327</v>
      </c>
      <c r="P13" s="32">
        <v>4.8391111111111114</v>
      </c>
      <c r="Q13" s="37">
        <v>0.31627488144775362</v>
      </c>
      <c r="R13" s="32">
        <v>4.0728888888888886</v>
      </c>
      <c r="S13" s="32">
        <v>0</v>
      </c>
      <c r="T13" s="37">
        <v>0</v>
      </c>
      <c r="U13" s="32">
        <v>4.5370000000000017</v>
      </c>
      <c r="V13" s="32">
        <v>0</v>
      </c>
      <c r="W13" s="37">
        <v>0</v>
      </c>
      <c r="X13" s="32">
        <v>43.183555555555557</v>
      </c>
      <c r="Y13" s="32">
        <v>26.495444444444445</v>
      </c>
      <c r="Z13" s="37">
        <v>0.61355402776777168</v>
      </c>
      <c r="AA13" s="32">
        <v>0</v>
      </c>
      <c r="AB13" s="32">
        <v>0</v>
      </c>
      <c r="AC13" s="37" t="s">
        <v>729</v>
      </c>
      <c r="AD13" s="32">
        <v>102.47944444444448</v>
      </c>
      <c r="AE13" s="32">
        <v>64.907333333333355</v>
      </c>
      <c r="AF13" s="37">
        <v>0.63336929357106841</v>
      </c>
      <c r="AG13" s="32">
        <v>0</v>
      </c>
      <c r="AH13" s="32">
        <v>0</v>
      </c>
      <c r="AI13" s="37" t="s">
        <v>729</v>
      </c>
      <c r="AJ13" s="32">
        <v>0</v>
      </c>
      <c r="AK13" s="32">
        <v>0</v>
      </c>
      <c r="AL13" s="37" t="s">
        <v>729</v>
      </c>
      <c r="AM13" t="s">
        <v>42</v>
      </c>
      <c r="AN13" s="34">
        <v>4</v>
      </c>
      <c r="AX13"/>
      <c r="AY13"/>
    </row>
    <row r="14" spans="1:51" x14ac:dyDescent="0.25">
      <c r="A14" t="s">
        <v>616</v>
      </c>
      <c r="B14" t="s">
        <v>244</v>
      </c>
      <c r="C14" t="s">
        <v>427</v>
      </c>
      <c r="D14" t="s">
        <v>543</v>
      </c>
      <c r="E14" s="32">
        <v>56.37777777777778</v>
      </c>
      <c r="F14" s="32">
        <v>243.64900000000003</v>
      </c>
      <c r="G14" s="32">
        <v>84.628666666666646</v>
      </c>
      <c r="H14" s="37">
        <v>0.3473384527195541</v>
      </c>
      <c r="I14" s="32">
        <v>230.48966666666669</v>
      </c>
      <c r="J14" s="32">
        <v>84.628666666666646</v>
      </c>
      <c r="K14" s="37">
        <v>0.36716902710027477</v>
      </c>
      <c r="L14" s="32">
        <v>22.892555555555557</v>
      </c>
      <c r="M14" s="32">
        <v>11.762999999999996</v>
      </c>
      <c r="N14" s="37">
        <v>0.51383516232836468</v>
      </c>
      <c r="O14" s="32">
        <v>17.738777777777781</v>
      </c>
      <c r="P14" s="32">
        <v>11.762999999999996</v>
      </c>
      <c r="Q14" s="37">
        <v>0.66312347712794917</v>
      </c>
      <c r="R14" s="32">
        <v>0.1111111111111111</v>
      </c>
      <c r="S14" s="32">
        <v>0</v>
      </c>
      <c r="T14" s="37">
        <v>0</v>
      </c>
      <c r="U14" s="32">
        <v>5.0426666666666655</v>
      </c>
      <c r="V14" s="32">
        <v>0</v>
      </c>
      <c r="W14" s="37">
        <v>0</v>
      </c>
      <c r="X14" s="32">
        <v>55.804111111111098</v>
      </c>
      <c r="Y14" s="32">
        <v>12.120777777777777</v>
      </c>
      <c r="Z14" s="37">
        <v>0.21720223719080836</v>
      </c>
      <c r="AA14" s="32">
        <v>8.0055555555555564</v>
      </c>
      <c r="AB14" s="32">
        <v>0</v>
      </c>
      <c r="AC14" s="37">
        <v>0</v>
      </c>
      <c r="AD14" s="32">
        <v>156.94677777777781</v>
      </c>
      <c r="AE14" s="32">
        <v>60.74488888888888</v>
      </c>
      <c r="AF14" s="37">
        <v>0.3870413254033036</v>
      </c>
      <c r="AG14" s="32">
        <v>0</v>
      </c>
      <c r="AH14" s="32">
        <v>0</v>
      </c>
      <c r="AI14" s="37" t="s">
        <v>729</v>
      </c>
      <c r="AJ14" s="32">
        <v>0</v>
      </c>
      <c r="AK14" s="32">
        <v>0</v>
      </c>
      <c r="AL14" s="37" t="s">
        <v>729</v>
      </c>
      <c r="AM14" t="s">
        <v>43</v>
      </c>
      <c r="AN14" s="34">
        <v>4</v>
      </c>
      <c r="AX14"/>
      <c r="AY14"/>
    </row>
    <row r="15" spans="1:51" x14ac:dyDescent="0.25">
      <c r="A15" t="s">
        <v>616</v>
      </c>
      <c r="B15" t="s">
        <v>242</v>
      </c>
      <c r="C15" t="s">
        <v>459</v>
      </c>
      <c r="D15" t="s">
        <v>574</v>
      </c>
      <c r="E15" s="32">
        <v>50.866666666666667</v>
      </c>
      <c r="F15" s="32">
        <v>214.68266666666665</v>
      </c>
      <c r="G15" s="32">
        <v>25.202000000000005</v>
      </c>
      <c r="H15" s="37">
        <v>0.11739187141331084</v>
      </c>
      <c r="I15" s="32">
        <v>204.07599999999996</v>
      </c>
      <c r="J15" s="32">
        <v>25.202000000000005</v>
      </c>
      <c r="K15" s="37">
        <v>0.12349320841255224</v>
      </c>
      <c r="L15" s="32">
        <v>32.879111111111108</v>
      </c>
      <c r="M15" s="32">
        <v>1.4363333333333332</v>
      </c>
      <c r="N15" s="37">
        <v>4.3685284814404285E-2</v>
      </c>
      <c r="O15" s="32">
        <v>22.272444444444439</v>
      </c>
      <c r="P15" s="32">
        <v>1.4363333333333332</v>
      </c>
      <c r="Q15" s="37">
        <v>6.4489254285315198E-2</v>
      </c>
      <c r="R15" s="32">
        <v>5.3368888888888888</v>
      </c>
      <c r="S15" s="32">
        <v>0</v>
      </c>
      <c r="T15" s="37">
        <v>0</v>
      </c>
      <c r="U15" s="32">
        <v>5.2697777777777777</v>
      </c>
      <c r="V15" s="32">
        <v>0</v>
      </c>
      <c r="W15" s="37">
        <v>0</v>
      </c>
      <c r="X15" s="32">
        <v>52.47</v>
      </c>
      <c r="Y15" s="32">
        <v>6.4654444444444445</v>
      </c>
      <c r="Z15" s="37">
        <v>0.12322173517142071</v>
      </c>
      <c r="AA15" s="32">
        <v>0</v>
      </c>
      <c r="AB15" s="32">
        <v>0</v>
      </c>
      <c r="AC15" s="37" t="s">
        <v>729</v>
      </c>
      <c r="AD15" s="32">
        <v>129.33355555555553</v>
      </c>
      <c r="AE15" s="32">
        <v>17.300222222222228</v>
      </c>
      <c r="AF15" s="37">
        <v>0.1337643749753008</v>
      </c>
      <c r="AG15" s="32">
        <v>0</v>
      </c>
      <c r="AH15" s="32">
        <v>0</v>
      </c>
      <c r="AI15" s="37" t="s">
        <v>729</v>
      </c>
      <c r="AJ15" s="32">
        <v>0</v>
      </c>
      <c r="AK15" s="32">
        <v>0</v>
      </c>
      <c r="AL15" s="37" t="s">
        <v>729</v>
      </c>
      <c r="AM15" t="s">
        <v>41</v>
      </c>
      <c r="AN15" s="34">
        <v>4</v>
      </c>
      <c r="AX15"/>
      <c r="AY15"/>
    </row>
    <row r="16" spans="1:51" x14ac:dyDescent="0.25">
      <c r="A16" t="s">
        <v>616</v>
      </c>
      <c r="B16" t="s">
        <v>374</v>
      </c>
      <c r="C16" t="s">
        <v>456</v>
      </c>
      <c r="D16" t="s">
        <v>572</v>
      </c>
      <c r="E16" s="32">
        <v>57.111111111111114</v>
      </c>
      <c r="F16" s="32">
        <v>231.86177777777777</v>
      </c>
      <c r="G16" s="32">
        <v>0</v>
      </c>
      <c r="H16" s="37">
        <v>0</v>
      </c>
      <c r="I16" s="32">
        <v>217.48288888888891</v>
      </c>
      <c r="J16" s="32">
        <v>0</v>
      </c>
      <c r="K16" s="37">
        <v>0</v>
      </c>
      <c r="L16" s="32">
        <v>50.452333333333321</v>
      </c>
      <c r="M16" s="32">
        <v>0</v>
      </c>
      <c r="N16" s="37">
        <v>0</v>
      </c>
      <c r="O16" s="32">
        <v>36.073444444444434</v>
      </c>
      <c r="P16" s="32">
        <v>0</v>
      </c>
      <c r="Q16" s="37">
        <v>0</v>
      </c>
      <c r="R16" s="32">
        <v>9.5422222222222199</v>
      </c>
      <c r="S16" s="32">
        <v>0</v>
      </c>
      <c r="T16" s="37">
        <v>0</v>
      </c>
      <c r="U16" s="32">
        <v>4.8366666666666651</v>
      </c>
      <c r="V16" s="32">
        <v>0</v>
      </c>
      <c r="W16" s="37">
        <v>0</v>
      </c>
      <c r="X16" s="32">
        <v>47.388333333333328</v>
      </c>
      <c r="Y16" s="32">
        <v>0</v>
      </c>
      <c r="Z16" s="37">
        <v>0</v>
      </c>
      <c r="AA16" s="32">
        <v>0</v>
      </c>
      <c r="AB16" s="32">
        <v>0</v>
      </c>
      <c r="AC16" s="37" t="s">
        <v>729</v>
      </c>
      <c r="AD16" s="32">
        <v>134.02111111111114</v>
      </c>
      <c r="AE16" s="32">
        <v>0</v>
      </c>
      <c r="AF16" s="37">
        <v>0</v>
      </c>
      <c r="AG16" s="32">
        <v>0</v>
      </c>
      <c r="AH16" s="32">
        <v>0</v>
      </c>
      <c r="AI16" s="37" t="s">
        <v>729</v>
      </c>
      <c r="AJ16" s="32">
        <v>0</v>
      </c>
      <c r="AK16" s="32">
        <v>0</v>
      </c>
      <c r="AL16" s="37" t="s">
        <v>729</v>
      </c>
      <c r="AM16" t="s">
        <v>174</v>
      </c>
      <c r="AN16" s="34">
        <v>4</v>
      </c>
      <c r="AX16"/>
      <c r="AY16"/>
    </row>
    <row r="17" spans="1:51" x14ac:dyDescent="0.25">
      <c r="A17" t="s">
        <v>616</v>
      </c>
      <c r="B17" t="s">
        <v>332</v>
      </c>
      <c r="C17" t="s">
        <v>461</v>
      </c>
      <c r="D17" t="s">
        <v>574</v>
      </c>
      <c r="E17" s="32">
        <v>66.87777777777778</v>
      </c>
      <c r="F17" s="32">
        <v>282.63877777777793</v>
      </c>
      <c r="G17" s="32">
        <v>102.29588888888892</v>
      </c>
      <c r="H17" s="37">
        <v>0.3619315427740708</v>
      </c>
      <c r="I17" s="32">
        <v>257.07800000000015</v>
      </c>
      <c r="J17" s="32">
        <v>102.29588888888892</v>
      </c>
      <c r="K17" s="37">
        <v>0.39791770936793064</v>
      </c>
      <c r="L17" s="32">
        <v>46.38666666666667</v>
      </c>
      <c r="M17" s="32">
        <v>1.4063333333333332</v>
      </c>
      <c r="N17" s="37">
        <v>3.0317620005748773E-2</v>
      </c>
      <c r="O17" s="32">
        <v>26.598555555555564</v>
      </c>
      <c r="P17" s="32">
        <v>1.4063333333333332</v>
      </c>
      <c r="Q17" s="37">
        <v>5.2872545292768594E-2</v>
      </c>
      <c r="R17" s="32">
        <v>13.909777777777778</v>
      </c>
      <c r="S17" s="32">
        <v>0</v>
      </c>
      <c r="T17" s="37">
        <v>0</v>
      </c>
      <c r="U17" s="32">
        <v>5.8783333333333339</v>
      </c>
      <c r="V17" s="32">
        <v>0</v>
      </c>
      <c r="W17" s="37">
        <v>0</v>
      </c>
      <c r="X17" s="32">
        <v>70.613555555555578</v>
      </c>
      <c r="Y17" s="32">
        <v>14.257000000000003</v>
      </c>
      <c r="Z17" s="37">
        <v>0.20190174376339448</v>
      </c>
      <c r="AA17" s="32">
        <v>5.7726666666666677</v>
      </c>
      <c r="AB17" s="32">
        <v>0</v>
      </c>
      <c r="AC17" s="37">
        <v>0</v>
      </c>
      <c r="AD17" s="32">
        <v>159.865888888889</v>
      </c>
      <c r="AE17" s="32">
        <v>86.632555555555584</v>
      </c>
      <c r="AF17" s="37">
        <v>0.54190769624261426</v>
      </c>
      <c r="AG17" s="32">
        <v>0</v>
      </c>
      <c r="AH17" s="32">
        <v>0</v>
      </c>
      <c r="AI17" s="37" t="s">
        <v>729</v>
      </c>
      <c r="AJ17" s="32">
        <v>0</v>
      </c>
      <c r="AK17" s="32">
        <v>0</v>
      </c>
      <c r="AL17" s="37" t="s">
        <v>729</v>
      </c>
      <c r="AM17" t="s">
        <v>132</v>
      </c>
      <c r="AN17" s="34">
        <v>4</v>
      </c>
      <c r="AX17"/>
      <c r="AY17"/>
    </row>
    <row r="18" spans="1:51" x14ac:dyDescent="0.25">
      <c r="A18" t="s">
        <v>616</v>
      </c>
      <c r="B18" t="s">
        <v>288</v>
      </c>
      <c r="C18" t="s">
        <v>441</v>
      </c>
      <c r="D18" t="s">
        <v>560</v>
      </c>
      <c r="E18" s="32">
        <v>45.366666666666667</v>
      </c>
      <c r="F18" s="32">
        <v>169.23199999999991</v>
      </c>
      <c r="G18" s="32">
        <v>9.0626666666666669</v>
      </c>
      <c r="H18" s="37">
        <v>5.3551731744981276E-2</v>
      </c>
      <c r="I18" s="32">
        <v>152.80944444444435</v>
      </c>
      <c r="J18" s="32">
        <v>9.0626666666666669</v>
      </c>
      <c r="K18" s="37">
        <v>5.9306980007780244E-2</v>
      </c>
      <c r="L18" s="32">
        <v>20.414777777777775</v>
      </c>
      <c r="M18" s="32">
        <v>0</v>
      </c>
      <c r="N18" s="37">
        <v>0</v>
      </c>
      <c r="O18" s="32">
        <v>15.170333333333332</v>
      </c>
      <c r="P18" s="32">
        <v>0</v>
      </c>
      <c r="Q18" s="37">
        <v>0</v>
      </c>
      <c r="R18" s="32">
        <v>0</v>
      </c>
      <c r="S18" s="32">
        <v>0</v>
      </c>
      <c r="T18" s="37" t="s">
        <v>729</v>
      </c>
      <c r="U18" s="32">
        <v>5.2444444444444445</v>
      </c>
      <c r="V18" s="32">
        <v>0</v>
      </c>
      <c r="W18" s="37">
        <v>0</v>
      </c>
      <c r="X18" s="32">
        <v>52.200333333333312</v>
      </c>
      <c r="Y18" s="32">
        <v>5.7667777777777776</v>
      </c>
      <c r="Z18" s="37">
        <v>0.11047396461921277</v>
      </c>
      <c r="AA18" s="32">
        <v>11.178111111111113</v>
      </c>
      <c r="AB18" s="32">
        <v>0</v>
      </c>
      <c r="AC18" s="37">
        <v>0</v>
      </c>
      <c r="AD18" s="32">
        <v>85.43877777777773</v>
      </c>
      <c r="AE18" s="32">
        <v>3.2958888888888889</v>
      </c>
      <c r="AF18" s="37">
        <v>3.8576030399935519E-2</v>
      </c>
      <c r="AG18" s="32">
        <v>0</v>
      </c>
      <c r="AH18" s="32">
        <v>0</v>
      </c>
      <c r="AI18" s="37" t="s">
        <v>729</v>
      </c>
      <c r="AJ18" s="32">
        <v>0</v>
      </c>
      <c r="AK18" s="32">
        <v>0</v>
      </c>
      <c r="AL18" s="37" t="s">
        <v>729</v>
      </c>
      <c r="AM18" t="s">
        <v>87</v>
      </c>
      <c r="AN18" s="34">
        <v>4</v>
      </c>
      <c r="AX18"/>
      <c r="AY18"/>
    </row>
    <row r="19" spans="1:51" x14ac:dyDescent="0.25">
      <c r="A19" t="s">
        <v>616</v>
      </c>
      <c r="B19" t="s">
        <v>386</v>
      </c>
      <c r="C19" t="s">
        <v>422</v>
      </c>
      <c r="D19" t="s">
        <v>568</v>
      </c>
      <c r="E19" s="32">
        <v>27.177777777777777</v>
      </c>
      <c r="F19" s="32">
        <v>101.17744444444443</v>
      </c>
      <c r="G19" s="32">
        <v>1.2583333333333333</v>
      </c>
      <c r="H19" s="37">
        <v>1.2436895794736861E-2</v>
      </c>
      <c r="I19" s="32">
        <v>88.832999999999998</v>
      </c>
      <c r="J19" s="32">
        <v>1.2583333333333333</v>
      </c>
      <c r="K19" s="37">
        <v>1.4165156342050064E-2</v>
      </c>
      <c r="L19" s="32">
        <v>20.972222222222221</v>
      </c>
      <c r="M19" s="32">
        <v>0</v>
      </c>
      <c r="N19" s="37">
        <v>0</v>
      </c>
      <c r="O19" s="32">
        <v>8.6277777777777782</v>
      </c>
      <c r="P19" s="32">
        <v>0</v>
      </c>
      <c r="Q19" s="37">
        <v>0</v>
      </c>
      <c r="R19" s="32">
        <v>7.8111111111111109</v>
      </c>
      <c r="S19" s="32">
        <v>0</v>
      </c>
      <c r="T19" s="37">
        <v>0</v>
      </c>
      <c r="U19" s="32">
        <v>4.5333333333333332</v>
      </c>
      <c r="V19" s="32">
        <v>0</v>
      </c>
      <c r="W19" s="37">
        <v>0</v>
      </c>
      <c r="X19" s="32">
        <v>28.478333333333335</v>
      </c>
      <c r="Y19" s="32">
        <v>0</v>
      </c>
      <c r="Z19" s="37">
        <v>0</v>
      </c>
      <c r="AA19" s="32">
        <v>0</v>
      </c>
      <c r="AB19" s="32">
        <v>0</v>
      </c>
      <c r="AC19" s="37" t="s">
        <v>729</v>
      </c>
      <c r="AD19" s="32">
        <v>51.726888888888887</v>
      </c>
      <c r="AE19" s="32">
        <v>1.2583333333333333</v>
      </c>
      <c r="AF19" s="37">
        <v>2.4326483969222972E-2</v>
      </c>
      <c r="AG19" s="32">
        <v>0</v>
      </c>
      <c r="AH19" s="32">
        <v>0</v>
      </c>
      <c r="AI19" s="37" t="s">
        <v>729</v>
      </c>
      <c r="AJ19" s="32">
        <v>0</v>
      </c>
      <c r="AK19" s="32">
        <v>0</v>
      </c>
      <c r="AL19" s="37" t="s">
        <v>729</v>
      </c>
      <c r="AM19" t="s">
        <v>186</v>
      </c>
      <c r="AN19" s="34">
        <v>4</v>
      </c>
      <c r="AX19"/>
      <c r="AY19"/>
    </row>
    <row r="20" spans="1:51" x14ac:dyDescent="0.25">
      <c r="A20" t="s">
        <v>616</v>
      </c>
      <c r="B20" t="s">
        <v>204</v>
      </c>
      <c r="C20" t="s">
        <v>416</v>
      </c>
      <c r="D20" t="s">
        <v>552</v>
      </c>
      <c r="E20" s="32">
        <v>110.74444444444444</v>
      </c>
      <c r="F20" s="32">
        <v>370.28611111111115</v>
      </c>
      <c r="G20" s="32">
        <v>51.141666666666666</v>
      </c>
      <c r="H20" s="37">
        <v>0.13811392091700861</v>
      </c>
      <c r="I20" s="32">
        <v>335.17777777777781</v>
      </c>
      <c r="J20" s="32">
        <v>50.558333333333337</v>
      </c>
      <c r="K20" s="37">
        <v>0.15084035006298482</v>
      </c>
      <c r="L20" s="32">
        <v>52.1</v>
      </c>
      <c r="M20" s="32">
        <v>0</v>
      </c>
      <c r="N20" s="37">
        <v>0</v>
      </c>
      <c r="O20" s="32">
        <v>30.733333333333334</v>
      </c>
      <c r="P20" s="32">
        <v>0</v>
      </c>
      <c r="Q20" s="37">
        <v>0</v>
      </c>
      <c r="R20" s="32">
        <v>15.95</v>
      </c>
      <c r="S20" s="32">
        <v>0</v>
      </c>
      <c r="T20" s="37">
        <v>0</v>
      </c>
      <c r="U20" s="32">
        <v>5.416666666666667</v>
      </c>
      <c r="V20" s="32">
        <v>0</v>
      </c>
      <c r="W20" s="37">
        <v>0</v>
      </c>
      <c r="X20" s="32">
        <v>87.213888888888889</v>
      </c>
      <c r="Y20" s="32">
        <v>44.036111111111111</v>
      </c>
      <c r="Z20" s="37">
        <v>0.50492085231073036</v>
      </c>
      <c r="AA20" s="32">
        <v>13.741666666666667</v>
      </c>
      <c r="AB20" s="32">
        <v>0.58333333333333337</v>
      </c>
      <c r="AC20" s="37">
        <v>4.2449969678593089E-2</v>
      </c>
      <c r="AD20" s="32">
        <v>197.79444444444445</v>
      </c>
      <c r="AE20" s="32">
        <v>6.5222222222222221</v>
      </c>
      <c r="AF20" s="37">
        <v>3.2974749318877623E-2</v>
      </c>
      <c r="AG20" s="32">
        <v>19.43611111111111</v>
      </c>
      <c r="AH20" s="32">
        <v>0</v>
      </c>
      <c r="AI20" s="37">
        <v>0</v>
      </c>
      <c r="AJ20" s="32">
        <v>0</v>
      </c>
      <c r="AK20" s="32">
        <v>0</v>
      </c>
      <c r="AL20" s="37" t="s">
        <v>729</v>
      </c>
      <c r="AM20" t="s">
        <v>3</v>
      </c>
      <c r="AN20" s="34">
        <v>4</v>
      </c>
      <c r="AX20"/>
      <c r="AY20"/>
    </row>
    <row r="21" spans="1:51" x14ac:dyDescent="0.25">
      <c r="A21" t="s">
        <v>616</v>
      </c>
      <c r="B21" t="s">
        <v>303</v>
      </c>
      <c r="C21" t="s">
        <v>417</v>
      </c>
      <c r="D21" t="s">
        <v>564</v>
      </c>
      <c r="E21" s="32">
        <v>77.688888888888883</v>
      </c>
      <c r="F21" s="32">
        <v>286.77388888888885</v>
      </c>
      <c r="G21" s="32">
        <v>40.952777777777776</v>
      </c>
      <c r="H21" s="37">
        <v>0.1428051135912343</v>
      </c>
      <c r="I21" s="32">
        <v>280.99055555555555</v>
      </c>
      <c r="J21" s="32">
        <v>39.163888888888884</v>
      </c>
      <c r="K21" s="37">
        <v>0.13937795457735827</v>
      </c>
      <c r="L21" s="32">
        <v>19.572222222222226</v>
      </c>
      <c r="M21" s="32">
        <v>3.3366666666666669</v>
      </c>
      <c r="N21" s="37">
        <v>0.17047970479704794</v>
      </c>
      <c r="O21" s="32">
        <v>13.788888888888893</v>
      </c>
      <c r="P21" s="32">
        <v>1.5477777777777779</v>
      </c>
      <c r="Q21" s="37">
        <v>0.11224818694601126</v>
      </c>
      <c r="R21" s="32">
        <v>1.788888888888889</v>
      </c>
      <c r="S21" s="32">
        <v>1.788888888888889</v>
      </c>
      <c r="T21" s="37">
        <v>1</v>
      </c>
      <c r="U21" s="32">
        <v>3.9944444444444445</v>
      </c>
      <c r="V21" s="32">
        <v>0</v>
      </c>
      <c r="W21" s="37">
        <v>0</v>
      </c>
      <c r="X21" s="32">
        <v>98.723333333333343</v>
      </c>
      <c r="Y21" s="32">
        <v>0</v>
      </c>
      <c r="Z21" s="37">
        <v>0</v>
      </c>
      <c r="AA21" s="32">
        <v>0</v>
      </c>
      <c r="AB21" s="32">
        <v>0</v>
      </c>
      <c r="AC21" s="37" t="s">
        <v>729</v>
      </c>
      <c r="AD21" s="32">
        <v>165.80277777777775</v>
      </c>
      <c r="AE21" s="32">
        <v>37.61611111111111</v>
      </c>
      <c r="AF21" s="37">
        <v>0.22687262309638295</v>
      </c>
      <c r="AG21" s="32">
        <v>2.6755555555555546</v>
      </c>
      <c r="AH21" s="32">
        <v>0</v>
      </c>
      <c r="AI21" s="37">
        <v>0</v>
      </c>
      <c r="AJ21" s="32">
        <v>0</v>
      </c>
      <c r="AK21" s="32">
        <v>0</v>
      </c>
      <c r="AL21" s="37" t="s">
        <v>729</v>
      </c>
      <c r="AM21" t="s">
        <v>102</v>
      </c>
      <c r="AN21" s="34">
        <v>4</v>
      </c>
      <c r="AX21"/>
      <c r="AY21"/>
    </row>
    <row r="22" spans="1:51" x14ac:dyDescent="0.25">
      <c r="A22" t="s">
        <v>616</v>
      </c>
      <c r="B22" t="s">
        <v>215</v>
      </c>
      <c r="C22" t="s">
        <v>417</v>
      </c>
      <c r="D22" t="s">
        <v>564</v>
      </c>
      <c r="E22" s="32">
        <v>201.9111111111111</v>
      </c>
      <c r="F22" s="32">
        <v>735.38600000000008</v>
      </c>
      <c r="G22" s="32">
        <v>195.88755555555556</v>
      </c>
      <c r="H22" s="37">
        <v>0.26637378948682128</v>
      </c>
      <c r="I22" s="32">
        <v>710.87888888888892</v>
      </c>
      <c r="J22" s="32">
        <v>195.88755555555556</v>
      </c>
      <c r="K22" s="37">
        <v>0.2755568615375959</v>
      </c>
      <c r="L22" s="32">
        <v>27.821111111111112</v>
      </c>
      <c r="M22" s="32">
        <v>0</v>
      </c>
      <c r="N22" s="37">
        <v>0</v>
      </c>
      <c r="O22" s="32">
        <v>18.189</v>
      </c>
      <c r="P22" s="32">
        <v>0</v>
      </c>
      <c r="Q22" s="37">
        <v>0</v>
      </c>
      <c r="R22" s="32">
        <v>3.4098888888888887</v>
      </c>
      <c r="S22" s="32">
        <v>0</v>
      </c>
      <c r="T22" s="37">
        <v>0</v>
      </c>
      <c r="U22" s="32">
        <v>6.2222222222222223</v>
      </c>
      <c r="V22" s="32">
        <v>0</v>
      </c>
      <c r="W22" s="37">
        <v>0</v>
      </c>
      <c r="X22" s="32">
        <v>214.32077777777772</v>
      </c>
      <c r="Y22" s="32">
        <v>10.298666666666668</v>
      </c>
      <c r="Z22" s="37">
        <v>4.805258161831151E-2</v>
      </c>
      <c r="AA22" s="32">
        <v>14.875</v>
      </c>
      <c r="AB22" s="32">
        <v>0</v>
      </c>
      <c r="AC22" s="37">
        <v>0</v>
      </c>
      <c r="AD22" s="32">
        <v>377.03588888888908</v>
      </c>
      <c r="AE22" s="32">
        <v>185.5888888888889</v>
      </c>
      <c r="AF22" s="37">
        <v>0.49223136141180762</v>
      </c>
      <c r="AG22" s="32">
        <v>101.3332222222222</v>
      </c>
      <c r="AH22" s="32">
        <v>0</v>
      </c>
      <c r="AI22" s="37">
        <v>0</v>
      </c>
      <c r="AJ22" s="32">
        <v>0</v>
      </c>
      <c r="AK22" s="32">
        <v>0</v>
      </c>
      <c r="AL22" s="37" t="s">
        <v>729</v>
      </c>
      <c r="AM22" t="s">
        <v>14</v>
      </c>
      <c r="AN22" s="34">
        <v>4</v>
      </c>
      <c r="AX22"/>
      <c r="AY22"/>
    </row>
    <row r="23" spans="1:51" x14ac:dyDescent="0.25">
      <c r="A23" t="s">
        <v>616</v>
      </c>
      <c r="B23" t="s">
        <v>337</v>
      </c>
      <c r="C23" t="s">
        <v>400</v>
      </c>
      <c r="D23" t="s">
        <v>564</v>
      </c>
      <c r="E23" s="32">
        <v>49.855555555555554</v>
      </c>
      <c r="F23" s="32">
        <v>177.11111111111114</v>
      </c>
      <c r="G23" s="32">
        <v>0</v>
      </c>
      <c r="H23" s="37">
        <v>0</v>
      </c>
      <c r="I23" s="32">
        <v>163.60511111111114</v>
      </c>
      <c r="J23" s="32">
        <v>0</v>
      </c>
      <c r="K23" s="37">
        <v>0</v>
      </c>
      <c r="L23" s="32">
        <v>23.515666666666661</v>
      </c>
      <c r="M23" s="32">
        <v>0</v>
      </c>
      <c r="N23" s="37">
        <v>0</v>
      </c>
      <c r="O23" s="32">
        <v>16.374555555555553</v>
      </c>
      <c r="P23" s="32">
        <v>0</v>
      </c>
      <c r="Q23" s="37">
        <v>0</v>
      </c>
      <c r="R23" s="32">
        <v>4.2613333333333321</v>
      </c>
      <c r="S23" s="32">
        <v>0</v>
      </c>
      <c r="T23" s="37">
        <v>0</v>
      </c>
      <c r="U23" s="32">
        <v>2.8797777777777771</v>
      </c>
      <c r="V23" s="32">
        <v>0</v>
      </c>
      <c r="W23" s="37">
        <v>0</v>
      </c>
      <c r="X23" s="32">
        <v>42.647222222222226</v>
      </c>
      <c r="Y23" s="32">
        <v>0</v>
      </c>
      <c r="Z23" s="37">
        <v>0</v>
      </c>
      <c r="AA23" s="32">
        <v>6.3648888888888884</v>
      </c>
      <c r="AB23" s="32">
        <v>0</v>
      </c>
      <c r="AC23" s="37">
        <v>0</v>
      </c>
      <c r="AD23" s="32">
        <v>104.58333333333336</v>
      </c>
      <c r="AE23" s="32">
        <v>0</v>
      </c>
      <c r="AF23" s="37">
        <v>0</v>
      </c>
      <c r="AG23" s="32">
        <v>0</v>
      </c>
      <c r="AH23" s="32">
        <v>0</v>
      </c>
      <c r="AI23" s="37" t="s">
        <v>729</v>
      </c>
      <c r="AJ23" s="32">
        <v>0</v>
      </c>
      <c r="AK23" s="32">
        <v>0</v>
      </c>
      <c r="AL23" s="37" t="s">
        <v>729</v>
      </c>
      <c r="AM23" t="s">
        <v>137</v>
      </c>
      <c r="AN23" s="34">
        <v>4</v>
      </c>
      <c r="AX23"/>
      <c r="AY23"/>
    </row>
    <row r="24" spans="1:51" x14ac:dyDescent="0.25">
      <c r="A24" t="s">
        <v>616</v>
      </c>
      <c r="B24" t="s">
        <v>357</v>
      </c>
      <c r="C24" t="s">
        <v>495</v>
      </c>
      <c r="D24" t="s">
        <v>521</v>
      </c>
      <c r="E24" s="32">
        <v>28.644444444444446</v>
      </c>
      <c r="F24" s="32">
        <v>109.1527777777778</v>
      </c>
      <c r="G24" s="32">
        <v>0</v>
      </c>
      <c r="H24" s="37">
        <v>0</v>
      </c>
      <c r="I24" s="32">
        <v>96.964000000000013</v>
      </c>
      <c r="J24" s="32">
        <v>0</v>
      </c>
      <c r="K24" s="37">
        <v>0</v>
      </c>
      <c r="L24" s="32">
        <v>16.143333333333331</v>
      </c>
      <c r="M24" s="32">
        <v>0</v>
      </c>
      <c r="N24" s="37">
        <v>0</v>
      </c>
      <c r="O24" s="32">
        <v>12.522999999999996</v>
      </c>
      <c r="P24" s="32">
        <v>0</v>
      </c>
      <c r="Q24" s="37">
        <v>0</v>
      </c>
      <c r="R24" s="32">
        <v>0</v>
      </c>
      <c r="S24" s="32">
        <v>0</v>
      </c>
      <c r="T24" s="37" t="s">
        <v>729</v>
      </c>
      <c r="U24" s="32">
        <v>3.620333333333333</v>
      </c>
      <c r="V24" s="32">
        <v>0</v>
      </c>
      <c r="W24" s="37">
        <v>0</v>
      </c>
      <c r="X24" s="32">
        <v>26.248999999999999</v>
      </c>
      <c r="Y24" s="32">
        <v>0</v>
      </c>
      <c r="Z24" s="37">
        <v>0</v>
      </c>
      <c r="AA24" s="32">
        <v>8.5684444444444434</v>
      </c>
      <c r="AB24" s="32">
        <v>0</v>
      </c>
      <c r="AC24" s="37">
        <v>0</v>
      </c>
      <c r="AD24" s="32">
        <v>57.937888888888907</v>
      </c>
      <c r="AE24" s="32">
        <v>0</v>
      </c>
      <c r="AF24" s="37">
        <v>0</v>
      </c>
      <c r="AG24" s="32">
        <v>0.25411111111111112</v>
      </c>
      <c r="AH24" s="32">
        <v>0</v>
      </c>
      <c r="AI24" s="37">
        <v>0</v>
      </c>
      <c r="AJ24" s="32">
        <v>0</v>
      </c>
      <c r="AK24" s="32">
        <v>0</v>
      </c>
      <c r="AL24" s="37" t="s">
        <v>729</v>
      </c>
      <c r="AM24" t="s">
        <v>157</v>
      </c>
      <c r="AN24" s="34">
        <v>4</v>
      </c>
      <c r="AX24"/>
      <c r="AY24"/>
    </row>
    <row r="25" spans="1:51" x14ac:dyDescent="0.25">
      <c r="A25" t="s">
        <v>616</v>
      </c>
      <c r="B25" t="s">
        <v>317</v>
      </c>
      <c r="C25" t="s">
        <v>442</v>
      </c>
      <c r="D25" t="s">
        <v>530</v>
      </c>
      <c r="E25" s="32">
        <v>19.3</v>
      </c>
      <c r="F25" s="32">
        <v>99.887888888888909</v>
      </c>
      <c r="G25" s="32">
        <v>5.6767777777777768</v>
      </c>
      <c r="H25" s="37">
        <v>5.683149219513875E-2</v>
      </c>
      <c r="I25" s="32">
        <v>93.209555555555568</v>
      </c>
      <c r="J25" s="32">
        <v>4.7351111111111104</v>
      </c>
      <c r="K25" s="37">
        <v>5.0800704744148772E-2</v>
      </c>
      <c r="L25" s="32">
        <v>17.513888888888896</v>
      </c>
      <c r="M25" s="32">
        <v>0.94166666666666665</v>
      </c>
      <c r="N25" s="37">
        <v>5.376685170499601E-2</v>
      </c>
      <c r="O25" s="32">
        <v>10.835555555555564</v>
      </c>
      <c r="P25" s="32">
        <v>0</v>
      </c>
      <c r="Q25" s="37">
        <v>0</v>
      </c>
      <c r="R25" s="32">
        <v>0.94166666666666665</v>
      </c>
      <c r="S25" s="32">
        <v>0.94166666666666665</v>
      </c>
      <c r="T25" s="37">
        <v>1</v>
      </c>
      <c r="U25" s="32">
        <v>5.7366666666666664</v>
      </c>
      <c r="V25" s="32">
        <v>0</v>
      </c>
      <c r="W25" s="37">
        <v>0</v>
      </c>
      <c r="X25" s="32">
        <v>38.088444444444448</v>
      </c>
      <c r="Y25" s="32">
        <v>3.8962222222222218</v>
      </c>
      <c r="Z25" s="37">
        <v>0.10229407577684685</v>
      </c>
      <c r="AA25" s="32">
        <v>0</v>
      </c>
      <c r="AB25" s="32">
        <v>0</v>
      </c>
      <c r="AC25" s="37" t="s">
        <v>729</v>
      </c>
      <c r="AD25" s="32">
        <v>44.285555555555561</v>
      </c>
      <c r="AE25" s="32">
        <v>0.83888888888888891</v>
      </c>
      <c r="AF25" s="37">
        <v>1.8942720224803672E-2</v>
      </c>
      <c r="AG25" s="32">
        <v>0</v>
      </c>
      <c r="AH25" s="32">
        <v>0</v>
      </c>
      <c r="AI25" s="37" t="s">
        <v>729</v>
      </c>
      <c r="AJ25" s="32">
        <v>0</v>
      </c>
      <c r="AK25" s="32">
        <v>0</v>
      </c>
      <c r="AL25" s="37" t="s">
        <v>729</v>
      </c>
      <c r="AM25" t="s">
        <v>116</v>
      </c>
      <c r="AN25" s="34">
        <v>4</v>
      </c>
      <c r="AX25"/>
      <c r="AY25"/>
    </row>
    <row r="26" spans="1:51" x14ac:dyDescent="0.25">
      <c r="A26" t="s">
        <v>616</v>
      </c>
      <c r="B26" t="s">
        <v>208</v>
      </c>
      <c r="C26" t="s">
        <v>440</v>
      </c>
      <c r="D26" t="s">
        <v>532</v>
      </c>
      <c r="E26" s="32">
        <v>86.833333333333329</v>
      </c>
      <c r="F26" s="32">
        <v>315.96722222222218</v>
      </c>
      <c r="G26" s="32">
        <v>2.0305555555555554</v>
      </c>
      <c r="H26" s="37">
        <v>6.4264753200490212E-3</v>
      </c>
      <c r="I26" s="32">
        <v>309.20055555555552</v>
      </c>
      <c r="J26" s="32">
        <v>0.95277777777777772</v>
      </c>
      <c r="K26" s="37">
        <v>3.0814232402198503E-3</v>
      </c>
      <c r="L26" s="32">
        <v>40.274999999999991</v>
      </c>
      <c r="M26" s="32">
        <v>2.0305555555555554</v>
      </c>
      <c r="N26" s="37">
        <v>5.0417270156562527E-2</v>
      </c>
      <c r="O26" s="32">
        <v>33.508333333333326</v>
      </c>
      <c r="P26" s="32">
        <v>0.95277777777777772</v>
      </c>
      <c r="Q26" s="37">
        <v>2.8434054546961789E-2</v>
      </c>
      <c r="R26" s="32">
        <v>0.65</v>
      </c>
      <c r="S26" s="32">
        <v>0.65</v>
      </c>
      <c r="T26" s="37">
        <v>1</v>
      </c>
      <c r="U26" s="32">
        <v>6.1166666666666663</v>
      </c>
      <c r="V26" s="32">
        <v>0.42777777777777776</v>
      </c>
      <c r="W26" s="37">
        <v>6.9936421435059043E-2</v>
      </c>
      <c r="X26" s="32">
        <v>73.337777777777788</v>
      </c>
      <c r="Y26" s="32">
        <v>0</v>
      </c>
      <c r="Z26" s="37">
        <v>0</v>
      </c>
      <c r="AA26" s="32">
        <v>0</v>
      </c>
      <c r="AB26" s="32">
        <v>0</v>
      </c>
      <c r="AC26" s="37" t="s">
        <v>729</v>
      </c>
      <c r="AD26" s="32">
        <v>202.35444444444443</v>
      </c>
      <c r="AE26" s="32">
        <v>0</v>
      </c>
      <c r="AF26" s="37">
        <v>0</v>
      </c>
      <c r="AG26" s="32">
        <v>0</v>
      </c>
      <c r="AH26" s="32">
        <v>0</v>
      </c>
      <c r="AI26" s="37" t="s">
        <v>729</v>
      </c>
      <c r="AJ26" s="32">
        <v>0</v>
      </c>
      <c r="AK26" s="32">
        <v>0</v>
      </c>
      <c r="AL26" s="37" t="s">
        <v>729</v>
      </c>
      <c r="AM26" t="s">
        <v>7</v>
      </c>
      <c r="AN26" s="34">
        <v>4</v>
      </c>
      <c r="AX26"/>
      <c r="AY26"/>
    </row>
    <row r="27" spans="1:51" x14ac:dyDescent="0.25">
      <c r="A27" t="s">
        <v>616</v>
      </c>
      <c r="B27" t="s">
        <v>206</v>
      </c>
      <c r="C27" t="s">
        <v>435</v>
      </c>
      <c r="D27" t="s">
        <v>550</v>
      </c>
      <c r="E27" s="32">
        <v>77.277777777777771</v>
      </c>
      <c r="F27" s="32">
        <v>280.85888888888883</v>
      </c>
      <c r="G27" s="32">
        <v>28.198888888888892</v>
      </c>
      <c r="H27" s="37">
        <v>0.10040233727494632</v>
      </c>
      <c r="I27" s="32">
        <v>273.93777777777774</v>
      </c>
      <c r="J27" s="32">
        <v>26.788888888888891</v>
      </c>
      <c r="K27" s="37">
        <v>9.7791874878317891E-2</v>
      </c>
      <c r="L27" s="32">
        <v>31.767777777777773</v>
      </c>
      <c r="M27" s="32">
        <v>0.95</v>
      </c>
      <c r="N27" s="37">
        <v>2.9904515406946244E-2</v>
      </c>
      <c r="O27" s="32">
        <v>25.306666666666665</v>
      </c>
      <c r="P27" s="32">
        <v>0</v>
      </c>
      <c r="Q27" s="37">
        <v>0</v>
      </c>
      <c r="R27" s="32">
        <v>0.95</v>
      </c>
      <c r="S27" s="32">
        <v>0.95</v>
      </c>
      <c r="T27" s="37">
        <v>1</v>
      </c>
      <c r="U27" s="32">
        <v>5.5111111111111111</v>
      </c>
      <c r="V27" s="32">
        <v>0</v>
      </c>
      <c r="W27" s="37">
        <v>0</v>
      </c>
      <c r="X27" s="32">
        <v>89.11444444444443</v>
      </c>
      <c r="Y27" s="32">
        <v>2.0522222222222224</v>
      </c>
      <c r="Z27" s="37">
        <v>2.302906375073252E-2</v>
      </c>
      <c r="AA27" s="32">
        <v>0.45999999999999996</v>
      </c>
      <c r="AB27" s="32">
        <v>0.45999999999999996</v>
      </c>
      <c r="AC27" s="37">
        <v>1</v>
      </c>
      <c r="AD27" s="32">
        <v>159.51666666666665</v>
      </c>
      <c r="AE27" s="32">
        <v>24.736666666666668</v>
      </c>
      <c r="AF27" s="37">
        <v>0.15507261519172502</v>
      </c>
      <c r="AG27" s="32">
        <v>0</v>
      </c>
      <c r="AH27" s="32">
        <v>0</v>
      </c>
      <c r="AI27" s="37" t="s">
        <v>729</v>
      </c>
      <c r="AJ27" s="32">
        <v>0</v>
      </c>
      <c r="AK27" s="32">
        <v>0</v>
      </c>
      <c r="AL27" s="37" t="s">
        <v>729</v>
      </c>
      <c r="AM27" t="s">
        <v>5</v>
      </c>
      <c r="AN27" s="34">
        <v>4</v>
      </c>
      <c r="AX27"/>
      <c r="AY27"/>
    </row>
    <row r="28" spans="1:51" x14ac:dyDescent="0.25">
      <c r="A28" t="s">
        <v>616</v>
      </c>
      <c r="B28" t="s">
        <v>335</v>
      </c>
      <c r="C28" t="s">
        <v>467</v>
      </c>
      <c r="D28" t="s">
        <v>577</v>
      </c>
      <c r="E28" s="32">
        <v>53.177777777777777</v>
      </c>
      <c r="F28" s="32">
        <v>196.11211111111112</v>
      </c>
      <c r="G28" s="32">
        <v>0</v>
      </c>
      <c r="H28" s="37">
        <v>0</v>
      </c>
      <c r="I28" s="32">
        <v>183.87700000000001</v>
      </c>
      <c r="J28" s="32">
        <v>0</v>
      </c>
      <c r="K28" s="37">
        <v>0</v>
      </c>
      <c r="L28" s="32">
        <v>31.961666666666666</v>
      </c>
      <c r="M28" s="32">
        <v>0</v>
      </c>
      <c r="N28" s="37">
        <v>0</v>
      </c>
      <c r="O28" s="32">
        <v>25.192666666666668</v>
      </c>
      <c r="P28" s="32">
        <v>0</v>
      </c>
      <c r="Q28" s="37">
        <v>0</v>
      </c>
      <c r="R28" s="32">
        <v>5.4788888888888883</v>
      </c>
      <c r="S28" s="32">
        <v>0</v>
      </c>
      <c r="T28" s="37">
        <v>0</v>
      </c>
      <c r="U28" s="32">
        <v>1.290111111111111</v>
      </c>
      <c r="V28" s="32">
        <v>0</v>
      </c>
      <c r="W28" s="37">
        <v>0</v>
      </c>
      <c r="X28" s="32">
        <v>37.003888888888874</v>
      </c>
      <c r="Y28" s="32">
        <v>0</v>
      </c>
      <c r="Z28" s="37">
        <v>0</v>
      </c>
      <c r="AA28" s="32">
        <v>5.466111111111112</v>
      </c>
      <c r="AB28" s="32">
        <v>0</v>
      </c>
      <c r="AC28" s="37">
        <v>0</v>
      </c>
      <c r="AD28" s="32">
        <v>121.68044444444446</v>
      </c>
      <c r="AE28" s="32">
        <v>0</v>
      </c>
      <c r="AF28" s="37">
        <v>0</v>
      </c>
      <c r="AG28" s="32">
        <v>0</v>
      </c>
      <c r="AH28" s="32">
        <v>0</v>
      </c>
      <c r="AI28" s="37" t="s">
        <v>729</v>
      </c>
      <c r="AJ28" s="32">
        <v>0</v>
      </c>
      <c r="AK28" s="32">
        <v>0</v>
      </c>
      <c r="AL28" s="37" t="s">
        <v>729</v>
      </c>
      <c r="AM28" t="s">
        <v>135</v>
      </c>
      <c r="AN28" s="34">
        <v>4</v>
      </c>
      <c r="AX28"/>
      <c r="AY28"/>
    </row>
    <row r="29" spans="1:51" x14ac:dyDescent="0.25">
      <c r="A29" t="s">
        <v>616</v>
      </c>
      <c r="B29" t="s">
        <v>381</v>
      </c>
      <c r="C29" t="s">
        <v>447</v>
      </c>
      <c r="D29" t="s">
        <v>565</v>
      </c>
      <c r="E29" s="32">
        <v>36.9</v>
      </c>
      <c r="F29" s="32">
        <v>152.19166666666666</v>
      </c>
      <c r="G29" s="32">
        <v>0</v>
      </c>
      <c r="H29" s="37">
        <v>0</v>
      </c>
      <c r="I29" s="32">
        <v>131.76388888888889</v>
      </c>
      <c r="J29" s="32">
        <v>0</v>
      </c>
      <c r="K29" s="37">
        <v>0</v>
      </c>
      <c r="L29" s="32">
        <v>25.988888888888891</v>
      </c>
      <c r="M29" s="32">
        <v>0</v>
      </c>
      <c r="N29" s="37">
        <v>0</v>
      </c>
      <c r="O29" s="32">
        <v>10.636111111111111</v>
      </c>
      <c r="P29" s="32">
        <v>0</v>
      </c>
      <c r="Q29" s="37">
        <v>0</v>
      </c>
      <c r="R29" s="32">
        <v>9.6638888888888896</v>
      </c>
      <c r="S29" s="32">
        <v>0</v>
      </c>
      <c r="T29" s="37">
        <v>0</v>
      </c>
      <c r="U29" s="32">
        <v>5.6888888888888891</v>
      </c>
      <c r="V29" s="32">
        <v>0</v>
      </c>
      <c r="W29" s="37">
        <v>0</v>
      </c>
      <c r="X29" s="32">
        <v>44.80833333333333</v>
      </c>
      <c r="Y29" s="32">
        <v>0</v>
      </c>
      <c r="Z29" s="37">
        <v>0</v>
      </c>
      <c r="AA29" s="32">
        <v>5.0750000000000002</v>
      </c>
      <c r="AB29" s="32">
        <v>0</v>
      </c>
      <c r="AC29" s="37">
        <v>0</v>
      </c>
      <c r="AD29" s="32">
        <v>76.319444444444443</v>
      </c>
      <c r="AE29" s="32">
        <v>0</v>
      </c>
      <c r="AF29" s="37">
        <v>0</v>
      </c>
      <c r="AG29" s="32">
        <v>0</v>
      </c>
      <c r="AH29" s="32">
        <v>0</v>
      </c>
      <c r="AI29" s="37" t="s">
        <v>729</v>
      </c>
      <c r="AJ29" s="32">
        <v>0</v>
      </c>
      <c r="AK29" s="32">
        <v>0</v>
      </c>
      <c r="AL29" s="37" t="s">
        <v>729</v>
      </c>
      <c r="AM29" t="s">
        <v>181</v>
      </c>
      <c r="AN29" s="34">
        <v>4</v>
      </c>
      <c r="AX29"/>
      <c r="AY29"/>
    </row>
    <row r="30" spans="1:51" x14ac:dyDescent="0.25">
      <c r="A30" t="s">
        <v>616</v>
      </c>
      <c r="B30" t="s">
        <v>343</v>
      </c>
      <c r="C30" t="s">
        <v>446</v>
      </c>
      <c r="D30" t="s">
        <v>529</v>
      </c>
      <c r="E30" s="32">
        <v>106.65555555555555</v>
      </c>
      <c r="F30" s="32">
        <v>567.52611111111105</v>
      </c>
      <c r="G30" s="32">
        <v>7.45</v>
      </c>
      <c r="H30" s="37">
        <v>1.3127149313736913E-2</v>
      </c>
      <c r="I30" s="32">
        <v>532.06488888888885</v>
      </c>
      <c r="J30" s="32">
        <v>7.45</v>
      </c>
      <c r="K30" s="37">
        <v>1.4002051545926731E-2</v>
      </c>
      <c r="L30" s="32">
        <v>70.768555555555551</v>
      </c>
      <c r="M30" s="32">
        <v>0</v>
      </c>
      <c r="N30" s="37">
        <v>0</v>
      </c>
      <c r="O30" s="32">
        <v>46.11922222222222</v>
      </c>
      <c r="P30" s="32">
        <v>0</v>
      </c>
      <c r="Q30" s="37">
        <v>0</v>
      </c>
      <c r="R30" s="32">
        <v>19.027111111111108</v>
      </c>
      <c r="S30" s="32">
        <v>0</v>
      </c>
      <c r="T30" s="37">
        <v>0</v>
      </c>
      <c r="U30" s="32">
        <v>5.6222222222222218</v>
      </c>
      <c r="V30" s="32">
        <v>0</v>
      </c>
      <c r="W30" s="37">
        <v>0</v>
      </c>
      <c r="X30" s="32">
        <v>125.25522222222223</v>
      </c>
      <c r="Y30" s="32">
        <v>0.44444444444444442</v>
      </c>
      <c r="Z30" s="37">
        <v>3.5483106936326446E-3</v>
      </c>
      <c r="AA30" s="32">
        <v>10.811888888888888</v>
      </c>
      <c r="AB30" s="32">
        <v>0</v>
      </c>
      <c r="AC30" s="37">
        <v>0</v>
      </c>
      <c r="AD30" s="32">
        <v>360.69044444444444</v>
      </c>
      <c r="AE30" s="32">
        <v>7.0055555555555555</v>
      </c>
      <c r="AF30" s="37">
        <v>1.942262586508468E-2</v>
      </c>
      <c r="AG30" s="32">
        <v>0</v>
      </c>
      <c r="AH30" s="32">
        <v>0</v>
      </c>
      <c r="AI30" s="37" t="s">
        <v>729</v>
      </c>
      <c r="AJ30" s="32">
        <v>0</v>
      </c>
      <c r="AK30" s="32">
        <v>0</v>
      </c>
      <c r="AL30" s="37" t="s">
        <v>729</v>
      </c>
      <c r="AM30" t="s">
        <v>143</v>
      </c>
      <c r="AN30" s="34">
        <v>4</v>
      </c>
      <c r="AX30"/>
      <c r="AY30"/>
    </row>
    <row r="31" spans="1:51" x14ac:dyDescent="0.25">
      <c r="A31" t="s">
        <v>616</v>
      </c>
      <c r="B31" t="s">
        <v>228</v>
      </c>
      <c r="C31" t="s">
        <v>405</v>
      </c>
      <c r="D31" t="s">
        <v>562</v>
      </c>
      <c r="E31" s="32">
        <v>88.5</v>
      </c>
      <c r="F31" s="32">
        <v>255.59155555555549</v>
      </c>
      <c r="G31" s="32">
        <v>108.05722222222221</v>
      </c>
      <c r="H31" s="37">
        <v>0.42277305283951311</v>
      </c>
      <c r="I31" s="32">
        <v>246.69711111111104</v>
      </c>
      <c r="J31" s="32">
        <v>108.05722222222221</v>
      </c>
      <c r="K31" s="37">
        <v>0.43801575841540286</v>
      </c>
      <c r="L31" s="32">
        <v>13.626222222222221</v>
      </c>
      <c r="M31" s="32">
        <v>0</v>
      </c>
      <c r="N31" s="37">
        <v>0</v>
      </c>
      <c r="O31" s="32">
        <v>8.1151111111111103</v>
      </c>
      <c r="P31" s="32">
        <v>0</v>
      </c>
      <c r="Q31" s="37">
        <v>0</v>
      </c>
      <c r="R31" s="32">
        <v>0</v>
      </c>
      <c r="S31" s="32">
        <v>0</v>
      </c>
      <c r="T31" s="37" t="s">
        <v>729</v>
      </c>
      <c r="U31" s="32">
        <v>5.5111111111111111</v>
      </c>
      <c r="V31" s="32">
        <v>0</v>
      </c>
      <c r="W31" s="37">
        <v>0</v>
      </c>
      <c r="X31" s="32">
        <v>81.071222222222218</v>
      </c>
      <c r="Y31" s="32">
        <v>32.309777777777768</v>
      </c>
      <c r="Z31" s="37">
        <v>0.39853571825048201</v>
      </c>
      <c r="AA31" s="32">
        <v>3.3833333333333337</v>
      </c>
      <c r="AB31" s="32">
        <v>0</v>
      </c>
      <c r="AC31" s="37">
        <v>0</v>
      </c>
      <c r="AD31" s="32">
        <v>157.51077777777772</v>
      </c>
      <c r="AE31" s="32">
        <v>75.74744444444444</v>
      </c>
      <c r="AF31" s="37">
        <v>0.48090324683249203</v>
      </c>
      <c r="AG31" s="32">
        <v>0</v>
      </c>
      <c r="AH31" s="32">
        <v>0</v>
      </c>
      <c r="AI31" s="37" t="s">
        <v>729</v>
      </c>
      <c r="AJ31" s="32">
        <v>0</v>
      </c>
      <c r="AK31" s="32">
        <v>0</v>
      </c>
      <c r="AL31" s="37" t="s">
        <v>729</v>
      </c>
      <c r="AM31" t="s">
        <v>27</v>
      </c>
      <c r="AN31" s="34">
        <v>4</v>
      </c>
      <c r="AX31"/>
      <c r="AY31"/>
    </row>
    <row r="32" spans="1:51" x14ac:dyDescent="0.25">
      <c r="A32" t="s">
        <v>616</v>
      </c>
      <c r="B32" t="s">
        <v>377</v>
      </c>
      <c r="C32" t="s">
        <v>504</v>
      </c>
      <c r="D32" t="s">
        <v>527</v>
      </c>
      <c r="E32" s="32">
        <v>50.577777777777776</v>
      </c>
      <c r="F32" s="32">
        <v>150.17777777777781</v>
      </c>
      <c r="G32" s="32">
        <v>0</v>
      </c>
      <c r="H32" s="37">
        <v>0</v>
      </c>
      <c r="I32" s="32">
        <v>121.8416666666667</v>
      </c>
      <c r="J32" s="32">
        <v>0</v>
      </c>
      <c r="K32" s="37">
        <v>0</v>
      </c>
      <c r="L32" s="32">
        <v>21.718333333333334</v>
      </c>
      <c r="M32" s="32">
        <v>0</v>
      </c>
      <c r="N32" s="37">
        <v>0</v>
      </c>
      <c r="O32" s="32">
        <v>4.6977777777777785</v>
      </c>
      <c r="P32" s="32">
        <v>0</v>
      </c>
      <c r="Q32" s="37">
        <v>0</v>
      </c>
      <c r="R32" s="32">
        <v>5.7316666666666674</v>
      </c>
      <c r="S32" s="32">
        <v>0</v>
      </c>
      <c r="T32" s="37">
        <v>0</v>
      </c>
      <c r="U32" s="32">
        <v>11.28888888888889</v>
      </c>
      <c r="V32" s="32">
        <v>0</v>
      </c>
      <c r="W32" s="37">
        <v>0</v>
      </c>
      <c r="X32" s="32">
        <v>33.966666666666669</v>
      </c>
      <c r="Y32" s="32">
        <v>0</v>
      </c>
      <c r="Z32" s="37">
        <v>0</v>
      </c>
      <c r="AA32" s="32">
        <v>11.315555555555553</v>
      </c>
      <c r="AB32" s="32">
        <v>0</v>
      </c>
      <c r="AC32" s="37">
        <v>0</v>
      </c>
      <c r="AD32" s="32">
        <v>83.177222222222241</v>
      </c>
      <c r="AE32" s="32">
        <v>0</v>
      </c>
      <c r="AF32" s="37">
        <v>0</v>
      </c>
      <c r="AG32" s="32">
        <v>0</v>
      </c>
      <c r="AH32" s="32">
        <v>0</v>
      </c>
      <c r="AI32" s="37" t="s">
        <v>729</v>
      </c>
      <c r="AJ32" s="32">
        <v>0</v>
      </c>
      <c r="AK32" s="32">
        <v>0</v>
      </c>
      <c r="AL32" s="37" t="s">
        <v>729</v>
      </c>
      <c r="AM32" t="s">
        <v>177</v>
      </c>
      <c r="AN32" s="34">
        <v>4</v>
      </c>
      <c r="AX32"/>
      <c r="AY32"/>
    </row>
    <row r="33" spans="1:51" x14ac:dyDescent="0.25">
      <c r="A33" t="s">
        <v>616</v>
      </c>
      <c r="B33" t="s">
        <v>370</v>
      </c>
      <c r="C33" t="s">
        <v>501</v>
      </c>
      <c r="D33" t="s">
        <v>570</v>
      </c>
      <c r="E33" s="32">
        <v>93.277777777777771</v>
      </c>
      <c r="F33" s="32">
        <v>311.35744444444447</v>
      </c>
      <c r="G33" s="32">
        <v>134.8018888888889</v>
      </c>
      <c r="H33" s="37">
        <v>0.4329489828946152</v>
      </c>
      <c r="I33" s="32">
        <v>271.98522222222221</v>
      </c>
      <c r="J33" s="32">
        <v>134.8018888888889</v>
      </c>
      <c r="K33" s="37">
        <v>0.49562210692002473</v>
      </c>
      <c r="L33" s="32">
        <v>53.902777777777779</v>
      </c>
      <c r="M33" s="32">
        <v>11.25</v>
      </c>
      <c r="N33" s="37">
        <v>0.20870909559391909</v>
      </c>
      <c r="O33" s="32">
        <v>27.725000000000001</v>
      </c>
      <c r="P33" s="32">
        <v>11.25</v>
      </c>
      <c r="Q33" s="37">
        <v>0.40577096483318303</v>
      </c>
      <c r="R33" s="32">
        <v>20.844444444444445</v>
      </c>
      <c r="S33" s="32">
        <v>0</v>
      </c>
      <c r="T33" s="37">
        <v>0</v>
      </c>
      <c r="U33" s="32">
        <v>5.333333333333333</v>
      </c>
      <c r="V33" s="32">
        <v>0</v>
      </c>
      <c r="W33" s="37">
        <v>0</v>
      </c>
      <c r="X33" s="32">
        <v>61.707444444444448</v>
      </c>
      <c r="Y33" s="32">
        <v>28.493555555555556</v>
      </c>
      <c r="Z33" s="37">
        <v>0.46175231873697931</v>
      </c>
      <c r="AA33" s="32">
        <v>13.194444444444445</v>
      </c>
      <c r="AB33" s="32">
        <v>0</v>
      </c>
      <c r="AC33" s="37">
        <v>0</v>
      </c>
      <c r="AD33" s="32">
        <v>182.55277777777778</v>
      </c>
      <c r="AE33" s="32">
        <v>95.058333333333337</v>
      </c>
      <c r="AF33" s="37">
        <v>0.52071699204187527</v>
      </c>
      <c r="AG33" s="32">
        <v>0</v>
      </c>
      <c r="AH33" s="32">
        <v>0</v>
      </c>
      <c r="AI33" s="37" t="s">
        <v>729</v>
      </c>
      <c r="AJ33" s="32">
        <v>0</v>
      </c>
      <c r="AK33" s="32">
        <v>0</v>
      </c>
      <c r="AL33" s="37" t="s">
        <v>729</v>
      </c>
      <c r="AM33" t="s">
        <v>170</v>
      </c>
      <c r="AN33" s="34">
        <v>4</v>
      </c>
      <c r="AX33"/>
      <c r="AY33"/>
    </row>
    <row r="34" spans="1:51" x14ac:dyDescent="0.25">
      <c r="A34" t="s">
        <v>616</v>
      </c>
      <c r="B34" t="s">
        <v>267</v>
      </c>
      <c r="C34" t="s">
        <v>472</v>
      </c>
      <c r="D34" t="s">
        <v>557</v>
      </c>
      <c r="E34" s="32">
        <v>65.955555555555549</v>
      </c>
      <c r="F34" s="32">
        <v>304.55277777777781</v>
      </c>
      <c r="G34" s="32">
        <v>0</v>
      </c>
      <c r="H34" s="37">
        <v>0</v>
      </c>
      <c r="I34" s="32">
        <v>292.85000000000002</v>
      </c>
      <c r="J34" s="32">
        <v>0</v>
      </c>
      <c r="K34" s="37">
        <v>0</v>
      </c>
      <c r="L34" s="32">
        <v>27.111111111111114</v>
      </c>
      <c r="M34" s="32">
        <v>0</v>
      </c>
      <c r="N34" s="37">
        <v>0</v>
      </c>
      <c r="O34" s="32">
        <v>15.408333333333333</v>
      </c>
      <c r="P34" s="32">
        <v>0</v>
      </c>
      <c r="Q34" s="37">
        <v>0</v>
      </c>
      <c r="R34" s="32">
        <v>6.1027777777777779</v>
      </c>
      <c r="S34" s="32">
        <v>0</v>
      </c>
      <c r="T34" s="37">
        <v>0</v>
      </c>
      <c r="U34" s="32">
        <v>5.6</v>
      </c>
      <c r="V34" s="32">
        <v>0</v>
      </c>
      <c r="W34" s="37">
        <v>0</v>
      </c>
      <c r="X34" s="32">
        <v>60.302777777777777</v>
      </c>
      <c r="Y34" s="32">
        <v>0</v>
      </c>
      <c r="Z34" s="37">
        <v>0</v>
      </c>
      <c r="AA34" s="32">
        <v>0</v>
      </c>
      <c r="AB34" s="32">
        <v>0</v>
      </c>
      <c r="AC34" s="37" t="s">
        <v>729</v>
      </c>
      <c r="AD34" s="32">
        <v>217.13888888888889</v>
      </c>
      <c r="AE34" s="32">
        <v>0</v>
      </c>
      <c r="AF34" s="37">
        <v>0</v>
      </c>
      <c r="AG34" s="32">
        <v>0</v>
      </c>
      <c r="AH34" s="32">
        <v>0</v>
      </c>
      <c r="AI34" s="37" t="s">
        <v>729</v>
      </c>
      <c r="AJ34" s="32">
        <v>0</v>
      </c>
      <c r="AK34" s="32">
        <v>0</v>
      </c>
      <c r="AL34" s="37" t="s">
        <v>729</v>
      </c>
      <c r="AM34" t="s">
        <v>66</v>
      </c>
      <c r="AN34" s="34">
        <v>4</v>
      </c>
      <c r="AX34"/>
      <c r="AY34"/>
    </row>
    <row r="35" spans="1:51" x14ac:dyDescent="0.25">
      <c r="A35" t="s">
        <v>616</v>
      </c>
      <c r="B35" t="s">
        <v>304</v>
      </c>
      <c r="C35" t="s">
        <v>480</v>
      </c>
      <c r="D35" t="s">
        <v>584</v>
      </c>
      <c r="E35" s="32">
        <v>54.7</v>
      </c>
      <c r="F35" s="32">
        <v>178.83722222222224</v>
      </c>
      <c r="G35" s="32">
        <v>45.128333333333337</v>
      </c>
      <c r="H35" s="37">
        <v>0.25234306802896489</v>
      </c>
      <c r="I35" s="32">
        <v>172.63166666666666</v>
      </c>
      <c r="J35" s="32">
        <v>44.433888888888887</v>
      </c>
      <c r="K35" s="37">
        <v>0.25739129875103384</v>
      </c>
      <c r="L35" s="32">
        <v>25.883333333333326</v>
      </c>
      <c r="M35" s="32">
        <v>0.69444444444444442</v>
      </c>
      <c r="N35" s="37">
        <v>2.6829791800815631E-2</v>
      </c>
      <c r="O35" s="32">
        <v>19.67777777777777</v>
      </c>
      <c r="P35" s="32">
        <v>0</v>
      </c>
      <c r="Q35" s="37">
        <v>0</v>
      </c>
      <c r="R35" s="32">
        <v>0.69444444444444442</v>
      </c>
      <c r="S35" s="32">
        <v>0.69444444444444442</v>
      </c>
      <c r="T35" s="37">
        <v>1</v>
      </c>
      <c r="U35" s="32">
        <v>5.5111111111111111</v>
      </c>
      <c r="V35" s="32">
        <v>0</v>
      </c>
      <c r="W35" s="37">
        <v>0</v>
      </c>
      <c r="X35" s="32">
        <v>59.974444444444444</v>
      </c>
      <c r="Y35" s="32">
        <v>11.757777777777779</v>
      </c>
      <c r="Z35" s="37">
        <v>0.19604646423476668</v>
      </c>
      <c r="AA35" s="32">
        <v>0</v>
      </c>
      <c r="AB35" s="32">
        <v>0</v>
      </c>
      <c r="AC35" s="37" t="s">
        <v>729</v>
      </c>
      <c r="AD35" s="32">
        <v>92.979444444444454</v>
      </c>
      <c r="AE35" s="32">
        <v>32.676111111111112</v>
      </c>
      <c r="AF35" s="37">
        <v>0.35143370995978795</v>
      </c>
      <c r="AG35" s="32">
        <v>0</v>
      </c>
      <c r="AH35" s="32">
        <v>0</v>
      </c>
      <c r="AI35" s="37" t="s">
        <v>729</v>
      </c>
      <c r="AJ35" s="32">
        <v>0</v>
      </c>
      <c r="AK35" s="32">
        <v>0</v>
      </c>
      <c r="AL35" s="37" t="s">
        <v>729</v>
      </c>
      <c r="AM35" t="s">
        <v>103</v>
      </c>
      <c r="AN35" s="34">
        <v>4</v>
      </c>
      <c r="AX35"/>
      <c r="AY35"/>
    </row>
    <row r="36" spans="1:51" x14ac:dyDescent="0.25">
      <c r="A36" t="s">
        <v>616</v>
      </c>
      <c r="B36" t="s">
        <v>222</v>
      </c>
      <c r="C36" t="s">
        <v>422</v>
      </c>
      <c r="D36" t="s">
        <v>568</v>
      </c>
      <c r="E36" s="32">
        <v>111.06666666666666</v>
      </c>
      <c r="F36" s="32">
        <v>320.06955555555561</v>
      </c>
      <c r="G36" s="32">
        <v>0</v>
      </c>
      <c r="H36" s="37">
        <v>0</v>
      </c>
      <c r="I36" s="32">
        <v>299.22722222222228</v>
      </c>
      <c r="J36" s="32">
        <v>0</v>
      </c>
      <c r="K36" s="37">
        <v>0</v>
      </c>
      <c r="L36" s="32">
        <v>22.660111111111114</v>
      </c>
      <c r="M36" s="32">
        <v>0</v>
      </c>
      <c r="N36" s="37">
        <v>0</v>
      </c>
      <c r="O36" s="32">
        <v>14.660111111111114</v>
      </c>
      <c r="P36" s="32">
        <v>0</v>
      </c>
      <c r="Q36" s="37">
        <v>0</v>
      </c>
      <c r="R36" s="32">
        <v>3.911111111111111</v>
      </c>
      <c r="S36" s="32">
        <v>0</v>
      </c>
      <c r="T36" s="37">
        <v>0</v>
      </c>
      <c r="U36" s="32">
        <v>4.0888888888888886</v>
      </c>
      <c r="V36" s="32">
        <v>0</v>
      </c>
      <c r="W36" s="37">
        <v>0</v>
      </c>
      <c r="X36" s="32">
        <v>84.347000000000008</v>
      </c>
      <c r="Y36" s="32">
        <v>0</v>
      </c>
      <c r="Z36" s="37">
        <v>0</v>
      </c>
      <c r="AA36" s="32">
        <v>12.842333333333332</v>
      </c>
      <c r="AB36" s="32">
        <v>0</v>
      </c>
      <c r="AC36" s="37">
        <v>0</v>
      </c>
      <c r="AD36" s="32">
        <v>91.706777777777788</v>
      </c>
      <c r="AE36" s="32">
        <v>0</v>
      </c>
      <c r="AF36" s="37">
        <v>0</v>
      </c>
      <c r="AG36" s="32">
        <v>108.51333333333336</v>
      </c>
      <c r="AH36" s="32">
        <v>0</v>
      </c>
      <c r="AI36" s="37">
        <v>0</v>
      </c>
      <c r="AJ36" s="32">
        <v>0</v>
      </c>
      <c r="AK36" s="32">
        <v>0</v>
      </c>
      <c r="AL36" s="37" t="s">
        <v>729</v>
      </c>
      <c r="AM36" t="s">
        <v>21</v>
      </c>
      <c r="AN36" s="34">
        <v>4</v>
      </c>
      <c r="AX36"/>
      <c r="AY36"/>
    </row>
    <row r="37" spans="1:51" x14ac:dyDescent="0.25">
      <c r="A37" t="s">
        <v>616</v>
      </c>
      <c r="B37" t="s">
        <v>319</v>
      </c>
      <c r="C37" t="s">
        <v>412</v>
      </c>
      <c r="D37" t="s">
        <v>562</v>
      </c>
      <c r="E37" s="32">
        <v>110.56666666666666</v>
      </c>
      <c r="F37" s="32">
        <v>449.05277777777781</v>
      </c>
      <c r="G37" s="32">
        <v>0</v>
      </c>
      <c r="H37" s="37">
        <v>0</v>
      </c>
      <c r="I37" s="32">
        <v>412.55833333333334</v>
      </c>
      <c r="J37" s="32">
        <v>0</v>
      </c>
      <c r="K37" s="37">
        <v>0</v>
      </c>
      <c r="L37" s="32">
        <v>54.419444444444451</v>
      </c>
      <c r="M37" s="32">
        <v>0</v>
      </c>
      <c r="N37" s="37">
        <v>0</v>
      </c>
      <c r="O37" s="32">
        <v>32.705555555555556</v>
      </c>
      <c r="P37" s="32">
        <v>0</v>
      </c>
      <c r="Q37" s="37">
        <v>0</v>
      </c>
      <c r="R37" s="32">
        <v>18.602777777777778</v>
      </c>
      <c r="S37" s="32">
        <v>0</v>
      </c>
      <c r="T37" s="37">
        <v>0</v>
      </c>
      <c r="U37" s="32">
        <v>3.1111111111111112</v>
      </c>
      <c r="V37" s="32">
        <v>0</v>
      </c>
      <c r="W37" s="37">
        <v>0</v>
      </c>
      <c r="X37" s="32">
        <v>98.286111111111111</v>
      </c>
      <c r="Y37" s="32">
        <v>0</v>
      </c>
      <c r="Z37" s="37">
        <v>0</v>
      </c>
      <c r="AA37" s="32">
        <v>14.780555555555555</v>
      </c>
      <c r="AB37" s="32">
        <v>0</v>
      </c>
      <c r="AC37" s="37">
        <v>0</v>
      </c>
      <c r="AD37" s="32">
        <v>235.59444444444443</v>
      </c>
      <c r="AE37" s="32">
        <v>0</v>
      </c>
      <c r="AF37" s="37">
        <v>0</v>
      </c>
      <c r="AG37" s="32">
        <v>45.972222222222221</v>
      </c>
      <c r="AH37" s="32">
        <v>0</v>
      </c>
      <c r="AI37" s="37">
        <v>0</v>
      </c>
      <c r="AJ37" s="32">
        <v>0</v>
      </c>
      <c r="AK37" s="32">
        <v>0</v>
      </c>
      <c r="AL37" s="37" t="s">
        <v>729</v>
      </c>
      <c r="AM37" t="s">
        <v>118</v>
      </c>
      <c r="AN37" s="34">
        <v>4</v>
      </c>
      <c r="AX37"/>
      <c r="AY37"/>
    </row>
    <row r="38" spans="1:51" x14ac:dyDescent="0.25">
      <c r="A38" t="s">
        <v>616</v>
      </c>
      <c r="B38" t="s">
        <v>282</v>
      </c>
      <c r="C38" t="s">
        <v>426</v>
      </c>
      <c r="D38" t="s">
        <v>525</v>
      </c>
      <c r="E38" s="32">
        <v>75.188888888888883</v>
      </c>
      <c r="F38" s="32">
        <v>355.18644444444431</v>
      </c>
      <c r="G38" s="32">
        <v>4.0333333333333332</v>
      </c>
      <c r="H38" s="37">
        <v>1.1355538468372483E-2</v>
      </c>
      <c r="I38" s="32">
        <v>294.06811111111097</v>
      </c>
      <c r="J38" s="32">
        <v>4.0333333333333332</v>
      </c>
      <c r="K38" s="37">
        <v>1.3715643352465969E-2</v>
      </c>
      <c r="L38" s="32">
        <v>52.661333333333332</v>
      </c>
      <c r="M38" s="32">
        <v>0</v>
      </c>
      <c r="N38" s="37">
        <v>0</v>
      </c>
      <c r="O38" s="32">
        <v>5.7895555555555562</v>
      </c>
      <c r="P38" s="32">
        <v>0</v>
      </c>
      <c r="Q38" s="37">
        <v>0</v>
      </c>
      <c r="R38" s="32">
        <v>39.038444444444437</v>
      </c>
      <c r="S38" s="32">
        <v>0</v>
      </c>
      <c r="T38" s="37">
        <v>0</v>
      </c>
      <c r="U38" s="32">
        <v>7.833333333333333</v>
      </c>
      <c r="V38" s="32">
        <v>0</v>
      </c>
      <c r="W38" s="37">
        <v>0</v>
      </c>
      <c r="X38" s="32">
        <v>80.785000000000025</v>
      </c>
      <c r="Y38" s="32">
        <v>4.0333333333333332</v>
      </c>
      <c r="Z38" s="37">
        <v>4.9926760330919501E-2</v>
      </c>
      <c r="AA38" s="32">
        <v>14.246555555555558</v>
      </c>
      <c r="AB38" s="32">
        <v>0</v>
      </c>
      <c r="AC38" s="37">
        <v>0</v>
      </c>
      <c r="AD38" s="32">
        <v>191.56522222222205</v>
      </c>
      <c r="AE38" s="32">
        <v>0</v>
      </c>
      <c r="AF38" s="37">
        <v>0</v>
      </c>
      <c r="AG38" s="32">
        <v>15.928333333333333</v>
      </c>
      <c r="AH38" s="32">
        <v>0</v>
      </c>
      <c r="AI38" s="37">
        <v>0</v>
      </c>
      <c r="AJ38" s="32">
        <v>0</v>
      </c>
      <c r="AK38" s="32">
        <v>0</v>
      </c>
      <c r="AL38" s="37" t="s">
        <v>729</v>
      </c>
      <c r="AM38" t="s">
        <v>81</v>
      </c>
      <c r="AN38" s="34">
        <v>4</v>
      </c>
      <c r="AX38"/>
      <c r="AY38"/>
    </row>
    <row r="39" spans="1:51" x14ac:dyDescent="0.25">
      <c r="A39" t="s">
        <v>616</v>
      </c>
      <c r="B39" t="s">
        <v>390</v>
      </c>
      <c r="C39" t="s">
        <v>435</v>
      </c>
      <c r="D39" t="s">
        <v>550</v>
      </c>
      <c r="E39" s="32">
        <v>105.42222222222222</v>
      </c>
      <c r="F39" s="32">
        <v>426.49111111111108</v>
      </c>
      <c r="G39" s="32">
        <v>0</v>
      </c>
      <c r="H39" s="37">
        <v>0</v>
      </c>
      <c r="I39" s="32">
        <v>399.84955555555553</v>
      </c>
      <c r="J39" s="32">
        <v>0</v>
      </c>
      <c r="K39" s="37">
        <v>0</v>
      </c>
      <c r="L39" s="32">
        <v>54.042666666666669</v>
      </c>
      <c r="M39" s="32">
        <v>0</v>
      </c>
      <c r="N39" s="37">
        <v>0</v>
      </c>
      <c r="O39" s="32">
        <v>37.747333333333337</v>
      </c>
      <c r="P39" s="32">
        <v>0</v>
      </c>
      <c r="Q39" s="37">
        <v>0</v>
      </c>
      <c r="R39" s="32">
        <v>10.873222222222219</v>
      </c>
      <c r="S39" s="32">
        <v>0</v>
      </c>
      <c r="T39" s="37">
        <v>0</v>
      </c>
      <c r="U39" s="32">
        <v>5.4221111111111115</v>
      </c>
      <c r="V39" s="32">
        <v>0</v>
      </c>
      <c r="W39" s="37">
        <v>0</v>
      </c>
      <c r="X39" s="32">
        <v>118.66244444444443</v>
      </c>
      <c r="Y39" s="32">
        <v>0</v>
      </c>
      <c r="Z39" s="37">
        <v>0</v>
      </c>
      <c r="AA39" s="32">
        <v>10.346222222222226</v>
      </c>
      <c r="AB39" s="32">
        <v>0</v>
      </c>
      <c r="AC39" s="37">
        <v>0</v>
      </c>
      <c r="AD39" s="32">
        <v>215.07366666666667</v>
      </c>
      <c r="AE39" s="32">
        <v>0</v>
      </c>
      <c r="AF39" s="37">
        <v>0</v>
      </c>
      <c r="AG39" s="32">
        <v>28.36611111111111</v>
      </c>
      <c r="AH39" s="32">
        <v>0</v>
      </c>
      <c r="AI39" s="37">
        <v>0</v>
      </c>
      <c r="AJ39" s="32">
        <v>0</v>
      </c>
      <c r="AK39" s="32">
        <v>0</v>
      </c>
      <c r="AL39" s="37" t="s">
        <v>729</v>
      </c>
      <c r="AM39" t="s">
        <v>190</v>
      </c>
      <c r="AN39" s="34">
        <v>4</v>
      </c>
      <c r="AX39"/>
      <c r="AY39"/>
    </row>
    <row r="40" spans="1:51" x14ac:dyDescent="0.25">
      <c r="A40" t="s">
        <v>616</v>
      </c>
      <c r="B40" t="s">
        <v>322</v>
      </c>
      <c r="C40" t="s">
        <v>417</v>
      </c>
      <c r="D40" t="s">
        <v>564</v>
      </c>
      <c r="E40" s="32">
        <v>54.488888888888887</v>
      </c>
      <c r="F40" s="32">
        <v>217.88099999999997</v>
      </c>
      <c r="G40" s="32">
        <v>69.055555555555557</v>
      </c>
      <c r="H40" s="37">
        <v>0.31694161287838574</v>
      </c>
      <c r="I40" s="32">
        <v>205.53155555555551</v>
      </c>
      <c r="J40" s="32">
        <v>69.055555555555557</v>
      </c>
      <c r="K40" s="37">
        <v>0.33598517448523729</v>
      </c>
      <c r="L40" s="32">
        <v>27.718777777777778</v>
      </c>
      <c r="M40" s="32">
        <v>8.8888888888888892E-2</v>
      </c>
      <c r="N40" s="37">
        <v>3.2068112671313873E-3</v>
      </c>
      <c r="O40" s="32">
        <v>15.369333333333334</v>
      </c>
      <c r="P40" s="32">
        <v>8.8888888888888892E-2</v>
      </c>
      <c r="Q40" s="37">
        <v>5.7835227437031895E-3</v>
      </c>
      <c r="R40" s="32">
        <v>4.6757777777777765</v>
      </c>
      <c r="S40" s="32">
        <v>0</v>
      </c>
      <c r="T40" s="37">
        <v>0</v>
      </c>
      <c r="U40" s="32">
        <v>7.6736666666666666</v>
      </c>
      <c r="V40" s="32">
        <v>0</v>
      </c>
      <c r="W40" s="37">
        <v>0</v>
      </c>
      <c r="X40" s="32">
        <v>42.80322222222221</v>
      </c>
      <c r="Y40" s="32">
        <v>19.855555555555554</v>
      </c>
      <c r="Z40" s="37">
        <v>0.46387992596611377</v>
      </c>
      <c r="AA40" s="32">
        <v>0</v>
      </c>
      <c r="AB40" s="32">
        <v>0</v>
      </c>
      <c r="AC40" s="37" t="s">
        <v>729</v>
      </c>
      <c r="AD40" s="32">
        <v>126.01588888888885</v>
      </c>
      <c r="AE40" s="32">
        <v>49.111111111111114</v>
      </c>
      <c r="AF40" s="37">
        <v>0.38972157831948895</v>
      </c>
      <c r="AG40" s="32">
        <v>21.34311111111111</v>
      </c>
      <c r="AH40" s="32">
        <v>0</v>
      </c>
      <c r="AI40" s="37">
        <v>0</v>
      </c>
      <c r="AJ40" s="32">
        <v>0</v>
      </c>
      <c r="AK40" s="32">
        <v>0</v>
      </c>
      <c r="AL40" s="37" t="s">
        <v>729</v>
      </c>
      <c r="AM40" t="s">
        <v>121</v>
      </c>
      <c r="AN40" s="34">
        <v>4</v>
      </c>
      <c r="AX40"/>
      <c r="AY40"/>
    </row>
    <row r="41" spans="1:51" x14ac:dyDescent="0.25">
      <c r="A41" t="s">
        <v>616</v>
      </c>
      <c r="B41" t="s">
        <v>291</v>
      </c>
      <c r="C41" t="s">
        <v>405</v>
      </c>
      <c r="D41" t="s">
        <v>562</v>
      </c>
      <c r="E41" s="32">
        <v>54.533333333333331</v>
      </c>
      <c r="F41" s="32">
        <v>172.8</v>
      </c>
      <c r="G41" s="32">
        <v>0</v>
      </c>
      <c r="H41" s="37">
        <v>0</v>
      </c>
      <c r="I41" s="32">
        <v>160.9</v>
      </c>
      <c r="J41" s="32">
        <v>0</v>
      </c>
      <c r="K41" s="37">
        <v>0</v>
      </c>
      <c r="L41" s="32">
        <v>14.216666666666665</v>
      </c>
      <c r="M41" s="32">
        <v>0</v>
      </c>
      <c r="N41" s="37">
        <v>0</v>
      </c>
      <c r="O41" s="32">
        <v>8.9722222222222214</v>
      </c>
      <c r="P41" s="32">
        <v>0</v>
      </c>
      <c r="Q41" s="37">
        <v>0</v>
      </c>
      <c r="R41" s="32">
        <v>0</v>
      </c>
      <c r="S41" s="32">
        <v>0</v>
      </c>
      <c r="T41" s="37" t="s">
        <v>729</v>
      </c>
      <c r="U41" s="32">
        <v>5.2444444444444445</v>
      </c>
      <c r="V41" s="32">
        <v>0</v>
      </c>
      <c r="W41" s="37">
        <v>0</v>
      </c>
      <c r="X41" s="32">
        <v>37.533333333333331</v>
      </c>
      <c r="Y41" s="32">
        <v>0</v>
      </c>
      <c r="Z41" s="37">
        <v>0</v>
      </c>
      <c r="AA41" s="32">
        <v>6.6555555555555559</v>
      </c>
      <c r="AB41" s="32">
        <v>0</v>
      </c>
      <c r="AC41" s="37">
        <v>0</v>
      </c>
      <c r="AD41" s="32">
        <v>114.39444444444445</v>
      </c>
      <c r="AE41" s="32">
        <v>0</v>
      </c>
      <c r="AF41" s="37">
        <v>0</v>
      </c>
      <c r="AG41" s="32">
        <v>0</v>
      </c>
      <c r="AH41" s="32">
        <v>0</v>
      </c>
      <c r="AI41" s="37" t="s">
        <v>729</v>
      </c>
      <c r="AJ41" s="32">
        <v>0</v>
      </c>
      <c r="AK41" s="32">
        <v>0</v>
      </c>
      <c r="AL41" s="37" t="s">
        <v>729</v>
      </c>
      <c r="AM41" t="s">
        <v>90</v>
      </c>
      <c r="AN41" s="34">
        <v>4</v>
      </c>
      <c r="AX41"/>
      <c r="AY41"/>
    </row>
    <row r="42" spans="1:51" x14ac:dyDescent="0.25">
      <c r="A42" t="s">
        <v>616</v>
      </c>
      <c r="B42" t="s">
        <v>328</v>
      </c>
      <c r="C42" t="s">
        <v>489</v>
      </c>
      <c r="D42" t="s">
        <v>580</v>
      </c>
      <c r="E42" s="32">
        <v>55.166666666666664</v>
      </c>
      <c r="F42" s="32">
        <v>208.06644444444441</v>
      </c>
      <c r="G42" s="32">
        <v>4.1031111111111116</v>
      </c>
      <c r="H42" s="37">
        <v>1.9720196219370101E-2</v>
      </c>
      <c r="I42" s="32">
        <v>200.95533333333333</v>
      </c>
      <c r="J42" s="32">
        <v>2.2364444444444445</v>
      </c>
      <c r="K42" s="37">
        <v>1.1129062400820967E-2</v>
      </c>
      <c r="L42" s="32">
        <v>22.263111111111112</v>
      </c>
      <c r="M42" s="32">
        <v>4.1031111111111116</v>
      </c>
      <c r="N42" s="37">
        <v>0.1843008863690809</v>
      </c>
      <c r="O42" s="32">
        <v>15.152000000000001</v>
      </c>
      <c r="P42" s="32">
        <v>2.2364444444444445</v>
      </c>
      <c r="Q42" s="37">
        <v>0.14760061011380968</v>
      </c>
      <c r="R42" s="32">
        <v>1.8666666666666667</v>
      </c>
      <c r="S42" s="32">
        <v>1.8666666666666667</v>
      </c>
      <c r="T42" s="37">
        <v>1</v>
      </c>
      <c r="U42" s="32">
        <v>5.2444444444444445</v>
      </c>
      <c r="V42" s="32">
        <v>0</v>
      </c>
      <c r="W42" s="37">
        <v>0</v>
      </c>
      <c r="X42" s="32">
        <v>51.302222222222241</v>
      </c>
      <c r="Y42" s="32">
        <v>0</v>
      </c>
      <c r="Z42" s="37">
        <v>0</v>
      </c>
      <c r="AA42" s="32">
        <v>0</v>
      </c>
      <c r="AB42" s="32">
        <v>0</v>
      </c>
      <c r="AC42" s="37" t="s">
        <v>729</v>
      </c>
      <c r="AD42" s="32">
        <v>134.50111111111107</v>
      </c>
      <c r="AE42" s="32">
        <v>0</v>
      </c>
      <c r="AF42" s="37">
        <v>0</v>
      </c>
      <c r="AG42" s="32">
        <v>0</v>
      </c>
      <c r="AH42" s="32">
        <v>0</v>
      </c>
      <c r="AI42" s="37" t="s">
        <v>729</v>
      </c>
      <c r="AJ42" s="32">
        <v>0</v>
      </c>
      <c r="AK42" s="32">
        <v>0</v>
      </c>
      <c r="AL42" s="37" t="s">
        <v>729</v>
      </c>
      <c r="AM42" t="s">
        <v>127</v>
      </c>
      <c r="AN42" s="34">
        <v>4</v>
      </c>
      <c r="AX42"/>
      <c r="AY42"/>
    </row>
    <row r="43" spans="1:51" x14ac:dyDescent="0.25">
      <c r="A43" t="s">
        <v>616</v>
      </c>
      <c r="B43" t="s">
        <v>285</v>
      </c>
      <c r="C43" t="s">
        <v>449</v>
      </c>
      <c r="D43" t="s">
        <v>566</v>
      </c>
      <c r="E43" s="32">
        <v>73.644444444444446</v>
      </c>
      <c r="F43" s="32">
        <v>271.74033333333335</v>
      </c>
      <c r="G43" s="32">
        <v>0</v>
      </c>
      <c r="H43" s="37">
        <v>0</v>
      </c>
      <c r="I43" s="32">
        <v>219.2487777777778</v>
      </c>
      <c r="J43" s="32">
        <v>0</v>
      </c>
      <c r="K43" s="37">
        <v>0</v>
      </c>
      <c r="L43" s="32">
        <v>48.169333333333327</v>
      </c>
      <c r="M43" s="32">
        <v>0</v>
      </c>
      <c r="N43" s="37">
        <v>0</v>
      </c>
      <c r="O43" s="32">
        <v>6.421666666666666</v>
      </c>
      <c r="P43" s="32">
        <v>0</v>
      </c>
      <c r="Q43" s="37">
        <v>0</v>
      </c>
      <c r="R43" s="32">
        <v>35.736555555555547</v>
      </c>
      <c r="S43" s="32">
        <v>0</v>
      </c>
      <c r="T43" s="37">
        <v>0</v>
      </c>
      <c r="U43" s="32">
        <v>6.0111111111111111</v>
      </c>
      <c r="V43" s="32">
        <v>0</v>
      </c>
      <c r="W43" s="37">
        <v>0</v>
      </c>
      <c r="X43" s="32">
        <v>87.040666666666681</v>
      </c>
      <c r="Y43" s="32">
        <v>0</v>
      </c>
      <c r="Z43" s="37">
        <v>0</v>
      </c>
      <c r="AA43" s="32">
        <v>10.743888888888891</v>
      </c>
      <c r="AB43" s="32">
        <v>0</v>
      </c>
      <c r="AC43" s="37">
        <v>0</v>
      </c>
      <c r="AD43" s="32">
        <v>60.214444444444453</v>
      </c>
      <c r="AE43" s="32">
        <v>0</v>
      </c>
      <c r="AF43" s="37">
        <v>0</v>
      </c>
      <c r="AG43" s="32">
        <v>65.572000000000003</v>
      </c>
      <c r="AH43" s="32">
        <v>0</v>
      </c>
      <c r="AI43" s="37">
        <v>0</v>
      </c>
      <c r="AJ43" s="32">
        <v>0</v>
      </c>
      <c r="AK43" s="32">
        <v>0</v>
      </c>
      <c r="AL43" s="37" t="s">
        <v>729</v>
      </c>
      <c r="AM43" t="s">
        <v>84</v>
      </c>
      <c r="AN43" s="34">
        <v>4</v>
      </c>
      <c r="AX43"/>
      <c r="AY43"/>
    </row>
    <row r="44" spans="1:51" x14ac:dyDescent="0.25">
      <c r="A44" t="s">
        <v>616</v>
      </c>
      <c r="B44" t="s">
        <v>239</v>
      </c>
      <c r="C44" t="s">
        <v>442</v>
      </c>
      <c r="D44" t="s">
        <v>530</v>
      </c>
      <c r="E44" s="32">
        <v>102.16666666666667</v>
      </c>
      <c r="F44" s="32">
        <v>370.11844444444444</v>
      </c>
      <c r="G44" s="32">
        <v>81.953555555555539</v>
      </c>
      <c r="H44" s="37">
        <v>0.22142521343017516</v>
      </c>
      <c r="I44" s="32">
        <v>353.01744444444444</v>
      </c>
      <c r="J44" s="32">
        <v>81.953555555555539</v>
      </c>
      <c r="K44" s="37">
        <v>0.23215157450513144</v>
      </c>
      <c r="L44" s="32">
        <v>31.924444444444454</v>
      </c>
      <c r="M44" s="32">
        <v>0</v>
      </c>
      <c r="N44" s="37">
        <v>0</v>
      </c>
      <c r="O44" s="32">
        <v>20.280000000000008</v>
      </c>
      <c r="P44" s="32">
        <v>0</v>
      </c>
      <c r="Q44" s="37">
        <v>0</v>
      </c>
      <c r="R44" s="32">
        <v>5.9555555555555557</v>
      </c>
      <c r="S44" s="32">
        <v>0</v>
      </c>
      <c r="T44" s="37">
        <v>0</v>
      </c>
      <c r="U44" s="32">
        <v>5.6888888888888891</v>
      </c>
      <c r="V44" s="32">
        <v>0</v>
      </c>
      <c r="W44" s="37">
        <v>0</v>
      </c>
      <c r="X44" s="32">
        <v>118.8761111111111</v>
      </c>
      <c r="Y44" s="32">
        <v>37.702666666666666</v>
      </c>
      <c r="Z44" s="37">
        <v>0.31715932086158793</v>
      </c>
      <c r="AA44" s="32">
        <v>5.456555555555556</v>
      </c>
      <c r="AB44" s="32">
        <v>0</v>
      </c>
      <c r="AC44" s="37">
        <v>0</v>
      </c>
      <c r="AD44" s="32">
        <v>213.05844444444443</v>
      </c>
      <c r="AE44" s="32">
        <v>43.5591111111111</v>
      </c>
      <c r="AF44" s="37">
        <v>0.20444677151704849</v>
      </c>
      <c r="AG44" s="32">
        <v>0.80288888888888899</v>
      </c>
      <c r="AH44" s="32">
        <v>0.69177777777777771</v>
      </c>
      <c r="AI44" s="37">
        <v>0.86161084970938262</v>
      </c>
      <c r="AJ44" s="32">
        <v>0</v>
      </c>
      <c r="AK44" s="32">
        <v>0</v>
      </c>
      <c r="AL44" s="37" t="s">
        <v>729</v>
      </c>
      <c r="AM44" t="s">
        <v>38</v>
      </c>
      <c r="AN44" s="34">
        <v>4</v>
      </c>
      <c r="AX44"/>
      <c r="AY44"/>
    </row>
    <row r="45" spans="1:51" x14ac:dyDescent="0.25">
      <c r="A45" t="s">
        <v>616</v>
      </c>
      <c r="B45" t="s">
        <v>271</v>
      </c>
      <c r="C45" t="s">
        <v>432</v>
      </c>
      <c r="D45" t="s">
        <v>576</v>
      </c>
      <c r="E45" s="32">
        <v>52.266666666666666</v>
      </c>
      <c r="F45" s="32">
        <v>181.33277777777781</v>
      </c>
      <c r="G45" s="32">
        <v>38.36</v>
      </c>
      <c r="H45" s="37">
        <v>0.21154476576214998</v>
      </c>
      <c r="I45" s="32">
        <v>158.65088888888889</v>
      </c>
      <c r="J45" s="32">
        <v>38.36</v>
      </c>
      <c r="K45" s="37">
        <v>0.24178874930140112</v>
      </c>
      <c r="L45" s="32">
        <v>33.561111111111117</v>
      </c>
      <c r="M45" s="32">
        <v>0</v>
      </c>
      <c r="N45" s="37">
        <v>0</v>
      </c>
      <c r="O45" s="32">
        <v>22.977000000000007</v>
      </c>
      <c r="P45" s="32">
        <v>0</v>
      </c>
      <c r="Q45" s="37">
        <v>0</v>
      </c>
      <c r="R45" s="32">
        <v>4.8952222222222224</v>
      </c>
      <c r="S45" s="32">
        <v>0</v>
      </c>
      <c r="T45" s="37">
        <v>0</v>
      </c>
      <c r="U45" s="32">
        <v>5.6888888888888891</v>
      </c>
      <c r="V45" s="32">
        <v>0</v>
      </c>
      <c r="W45" s="37">
        <v>0</v>
      </c>
      <c r="X45" s="32">
        <v>39.298111111111112</v>
      </c>
      <c r="Y45" s="32">
        <v>9.3733333333333313</v>
      </c>
      <c r="Z45" s="37">
        <v>0.23851867350141223</v>
      </c>
      <c r="AA45" s="32">
        <v>12.097777777777781</v>
      </c>
      <c r="AB45" s="32">
        <v>0</v>
      </c>
      <c r="AC45" s="37">
        <v>0</v>
      </c>
      <c r="AD45" s="32">
        <v>96.186888888888888</v>
      </c>
      <c r="AE45" s="32">
        <v>28.986666666666668</v>
      </c>
      <c r="AF45" s="37">
        <v>0.30135777340871128</v>
      </c>
      <c r="AG45" s="32">
        <v>0.18888888888888888</v>
      </c>
      <c r="AH45" s="32">
        <v>0</v>
      </c>
      <c r="AI45" s="37">
        <v>0</v>
      </c>
      <c r="AJ45" s="32">
        <v>0</v>
      </c>
      <c r="AK45" s="32">
        <v>0</v>
      </c>
      <c r="AL45" s="37" t="s">
        <v>729</v>
      </c>
      <c r="AM45" t="s">
        <v>70</v>
      </c>
      <c r="AN45" s="34">
        <v>4</v>
      </c>
      <c r="AX45"/>
      <c r="AY45"/>
    </row>
    <row r="46" spans="1:51" x14ac:dyDescent="0.25">
      <c r="A46" t="s">
        <v>616</v>
      </c>
      <c r="B46" t="s">
        <v>245</v>
      </c>
      <c r="C46" t="s">
        <v>414</v>
      </c>
      <c r="D46" t="s">
        <v>575</v>
      </c>
      <c r="E46" s="32">
        <v>76.422222222222217</v>
      </c>
      <c r="F46" s="32">
        <v>248.84111111111116</v>
      </c>
      <c r="G46" s="32">
        <v>17.227777777777778</v>
      </c>
      <c r="H46" s="37">
        <v>6.9232040079122315E-2</v>
      </c>
      <c r="I46" s="32">
        <v>211.82155555555562</v>
      </c>
      <c r="J46" s="32">
        <v>17.227777777777778</v>
      </c>
      <c r="K46" s="37">
        <v>8.1331561051912651E-2</v>
      </c>
      <c r="L46" s="32">
        <v>32.064222222222213</v>
      </c>
      <c r="M46" s="32">
        <v>0</v>
      </c>
      <c r="N46" s="37">
        <v>0</v>
      </c>
      <c r="O46" s="32">
        <v>0</v>
      </c>
      <c r="P46" s="32">
        <v>0</v>
      </c>
      <c r="Q46" s="37" t="s">
        <v>729</v>
      </c>
      <c r="R46" s="32">
        <v>23.964222222222215</v>
      </c>
      <c r="S46" s="32">
        <v>0</v>
      </c>
      <c r="T46" s="37">
        <v>0</v>
      </c>
      <c r="U46" s="32">
        <v>8.1</v>
      </c>
      <c r="V46" s="32">
        <v>0</v>
      </c>
      <c r="W46" s="37">
        <v>0</v>
      </c>
      <c r="X46" s="32">
        <v>57.889555555555589</v>
      </c>
      <c r="Y46" s="32">
        <v>8.719444444444445</v>
      </c>
      <c r="Z46" s="37">
        <v>0.15062206577275494</v>
      </c>
      <c r="AA46" s="32">
        <v>4.9553333333333338</v>
      </c>
      <c r="AB46" s="32">
        <v>0</v>
      </c>
      <c r="AC46" s="37">
        <v>0</v>
      </c>
      <c r="AD46" s="32">
        <v>147.07355555555557</v>
      </c>
      <c r="AE46" s="32">
        <v>8.5083333333333329</v>
      </c>
      <c r="AF46" s="37">
        <v>5.7850871294937822E-2</v>
      </c>
      <c r="AG46" s="32">
        <v>6.8584444444444452</v>
      </c>
      <c r="AH46" s="32">
        <v>0</v>
      </c>
      <c r="AI46" s="37">
        <v>0</v>
      </c>
      <c r="AJ46" s="32">
        <v>0</v>
      </c>
      <c r="AK46" s="32">
        <v>0</v>
      </c>
      <c r="AL46" s="37" t="s">
        <v>729</v>
      </c>
      <c r="AM46" t="s">
        <v>44</v>
      </c>
      <c r="AN46" s="34">
        <v>4</v>
      </c>
      <c r="AX46"/>
      <c r="AY46"/>
    </row>
    <row r="47" spans="1:51" x14ac:dyDescent="0.25">
      <c r="A47" t="s">
        <v>616</v>
      </c>
      <c r="B47" t="s">
        <v>249</v>
      </c>
      <c r="C47" t="s">
        <v>432</v>
      </c>
      <c r="D47" t="s">
        <v>576</v>
      </c>
      <c r="E47" s="32">
        <v>118.67777777777778</v>
      </c>
      <c r="F47" s="32">
        <v>449.13888888888886</v>
      </c>
      <c r="G47" s="32">
        <v>0</v>
      </c>
      <c r="H47" s="37">
        <v>0</v>
      </c>
      <c r="I47" s="32">
        <v>421.63333333333333</v>
      </c>
      <c r="J47" s="32">
        <v>0</v>
      </c>
      <c r="K47" s="37">
        <v>0</v>
      </c>
      <c r="L47" s="32">
        <v>84.4861111111111</v>
      </c>
      <c r="M47" s="32">
        <v>0</v>
      </c>
      <c r="N47" s="37">
        <v>0</v>
      </c>
      <c r="O47" s="32">
        <v>70.536111111111111</v>
      </c>
      <c r="P47" s="32">
        <v>0</v>
      </c>
      <c r="Q47" s="37">
        <v>0</v>
      </c>
      <c r="R47" s="32">
        <v>9.6888888888888882</v>
      </c>
      <c r="S47" s="32">
        <v>0</v>
      </c>
      <c r="T47" s="37">
        <v>0</v>
      </c>
      <c r="U47" s="32">
        <v>4.2611111111111111</v>
      </c>
      <c r="V47" s="32">
        <v>0</v>
      </c>
      <c r="W47" s="37">
        <v>0</v>
      </c>
      <c r="X47" s="32">
        <v>140.5</v>
      </c>
      <c r="Y47" s="32">
        <v>0</v>
      </c>
      <c r="Z47" s="37">
        <v>0</v>
      </c>
      <c r="AA47" s="32">
        <v>13.555555555555555</v>
      </c>
      <c r="AB47" s="32">
        <v>0</v>
      </c>
      <c r="AC47" s="37">
        <v>0</v>
      </c>
      <c r="AD47" s="32">
        <v>189.28888888888889</v>
      </c>
      <c r="AE47" s="32">
        <v>0</v>
      </c>
      <c r="AF47" s="37">
        <v>0</v>
      </c>
      <c r="AG47" s="32">
        <v>21.308333333333334</v>
      </c>
      <c r="AH47" s="32">
        <v>0</v>
      </c>
      <c r="AI47" s="37">
        <v>0</v>
      </c>
      <c r="AJ47" s="32">
        <v>0</v>
      </c>
      <c r="AK47" s="32">
        <v>0</v>
      </c>
      <c r="AL47" s="37" t="s">
        <v>729</v>
      </c>
      <c r="AM47" t="s">
        <v>48</v>
      </c>
      <c r="AN47" s="34">
        <v>4</v>
      </c>
      <c r="AX47"/>
      <c r="AY47"/>
    </row>
    <row r="48" spans="1:51" x14ac:dyDescent="0.25">
      <c r="A48" t="s">
        <v>616</v>
      </c>
      <c r="B48" t="s">
        <v>283</v>
      </c>
      <c r="C48" t="s">
        <v>422</v>
      </c>
      <c r="D48" t="s">
        <v>568</v>
      </c>
      <c r="E48" s="32">
        <v>59.255555555555553</v>
      </c>
      <c r="F48" s="32">
        <v>203.78499999999991</v>
      </c>
      <c r="G48" s="32">
        <v>5.0196666666666667</v>
      </c>
      <c r="H48" s="37">
        <v>2.4632169525071367E-2</v>
      </c>
      <c r="I48" s="32">
        <v>172.49077777777768</v>
      </c>
      <c r="J48" s="32">
        <v>5.0196666666666667</v>
      </c>
      <c r="K48" s="37">
        <v>2.9101072714354474E-2</v>
      </c>
      <c r="L48" s="32">
        <v>35.255666666666663</v>
      </c>
      <c r="M48" s="32">
        <v>0</v>
      </c>
      <c r="N48" s="37">
        <v>0</v>
      </c>
      <c r="O48" s="32">
        <v>13.85633333333333</v>
      </c>
      <c r="P48" s="32">
        <v>0</v>
      </c>
      <c r="Q48" s="37">
        <v>0</v>
      </c>
      <c r="R48" s="32">
        <v>14.068777777777775</v>
      </c>
      <c r="S48" s="32">
        <v>0</v>
      </c>
      <c r="T48" s="37">
        <v>0</v>
      </c>
      <c r="U48" s="32">
        <v>7.3305555555555557</v>
      </c>
      <c r="V48" s="32">
        <v>0</v>
      </c>
      <c r="W48" s="37">
        <v>0</v>
      </c>
      <c r="X48" s="32">
        <v>40.361555555555555</v>
      </c>
      <c r="Y48" s="32">
        <v>3.9973333333333332</v>
      </c>
      <c r="Z48" s="37">
        <v>9.9038138602740786E-2</v>
      </c>
      <c r="AA48" s="32">
        <v>9.8948888888888931</v>
      </c>
      <c r="AB48" s="32">
        <v>0</v>
      </c>
      <c r="AC48" s="37">
        <v>0</v>
      </c>
      <c r="AD48" s="32">
        <v>115.46033333333325</v>
      </c>
      <c r="AE48" s="32">
        <v>1.0223333333333333</v>
      </c>
      <c r="AF48" s="37">
        <v>8.8544117604603088E-3</v>
      </c>
      <c r="AG48" s="32">
        <v>2.8125555555555555</v>
      </c>
      <c r="AH48" s="32">
        <v>0</v>
      </c>
      <c r="AI48" s="37">
        <v>0</v>
      </c>
      <c r="AJ48" s="32">
        <v>0</v>
      </c>
      <c r="AK48" s="32">
        <v>0</v>
      </c>
      <c r="AL48" s="37" t="s">
        <v>729</v>
      </c>
      <c r="AM48" t="s">
        <v>82</v>
      </c>
      <c r="AN48" s="34">
        <v>4</v>
      </c>
      <c r="AX48"/>
      <c r="AY48"/>
    </row>
    <row r="49" spans="1:51" x14ac:dyDescent="0.25">
      <c r="A49" t="s">
        <v>616</v>
      </c>
      <c r="B49" t="s">
        <v>331</v>
      </c>
      <c r="C49" t="s">
        <v>448</v>
      </c>
      <c r="D49" t="s">
        <v>558</v>
      </c>
      <c r="E49" s="32">
        <v>86.844444444444449</v>
      </c>
      <c r="F49" s="32">
        <v>312.79733333333331</v>
      </c>
      <c r="G49" s="32">
        <v>0</v>
      </c>
      <c r="H49" s="37">
        <v>0</v>
      </c>
      <c r="I49" s="32">
        <v>284.11677777777777</v>
      </c>
      <c r="J49" s="32">
        <v>0</v>
      </c>
      <c r="K49" s="37">
        <v>0</v>
      </c>
      <c r="L49" s="32">
        <v>52.886111111111113</v>
      </c>
      <c r="M49" s="32">
        <v>0</v>
      </c>
      <c r="N49" s="37">
        <v>0</v>
      </c>
      <c r="O49" s="32">
        <v>24.205555555555556</v>
      </c>
      <c r="P49" s="32">
        <v>0</v>
      </c>
      <c r="Q49" s="37">
        <v>0</v>
      </c>
      <c r="R49" s="32">
        <v>23.175000000000001</v>
      </c>
      <c r="S49" s="32">
        <v>0</v>
      </c>
      <c r="T49" s="37">
        <v>0</v>
      </c>
      <c r="U49" s="32">
        <v>5.5055555555555555</v>
      </c>
      <c r="V49" s="32">
        <v>0</v>
      </c>
      <c r="W49" s="37">
        <v>0</v>
      </c>
      <c r="X49" s="32">
        <v>110.825</v>
      </c>
      <c r="Y49" s="32">
        <v>0</v>
      </c>
      <c r="Z49" s="37">
        <v>0</v>
      </c>
      <c r="AA49" s="32">
        <v>0</v>
      </c>
      <c r="AB49" s="32">
        <v>0</v>
      </c>
      <c r="AC49" s="37" t="s">
        <v>729</v>
      </c>
      <c r="AD49" s="32">
        <v>149.08622222222223</v>
      </c>
      <c r="AE49" s="32">
        <v>0</v>
      </c>
      <c r="AF49" s="37">
        <v>0</v>
      </c>
      <c r="AG49" s="32">
        <v>0</v>
      </c>
      <c r="AH49" s="32">
        <v>0</v>
      </c>
      <c r="AI49" s="37" t="s">
        <v>729</v>
      </c>
      <c r="AJ49" s="32">
        <v>0</v>
      </c>
      <c r="AK49" s="32">
        <v>0</v>
      </c>
      <c r="AL49" s="37" t="s">
        <v>729</v>
      </c>
      <c r="AM49" t="s">
        <v>131</v>
      </c>
      <c r="AN49" s="34">
        <v>4</v>
      </c>
      <c r="AX49"/>
      <c r="AY49"/>
    </row>
    <row r="50" spans="1:51" x14ac:dyDescent="0.25">
      <c r="A50" t="s">
        <v>616</v>
      </c>
      <c r="B50" t="s">
        <v>227</v>
      </c>
      <c r="C50" t="s">
        <v>452</v>
      </c>
      <c r="D50" t="s">
        <v>532</v>
      </c>
      <c r="E50" s="32">
        <v>105.9</v>
      </c>
      <c r="F50" s="32">
        <v>356.03122222222225</v>
      </c>
      <c r="G50" s="32">
        <v>17.863333333333333</v>
      </c>
      <c r="H50" s="37">
        <v>5.0173502261505777E-2</v>
      </c>
      <c r="I50" s="32">
        <v>329.61300000000006</v>
      </c>
      <c r="J50" s="32">
        <v>17.507777777777779</v>
      </c>
      <c r="K50" s="37">
        <v>5.3116162826641472E-2</v>
      </c>
      <c r="L50" s="32">
        <v>74.198666666666654</v>
      </c>
      <c r="M50" s="32">
        <v>0.92222222222222228</v>
      </c>
      <c r="N50" s="37">
        <v>1.2429094263448882E-2</v>
      </c>
      <c r="O50" s="32">
        <v>47.780444444444441</v>
      </c>
      <c r="P50" s="32">
        <v>0.56666666666666665</v>
      </c>
      <c r="Q50" s="37">
        <v>1.1859803173776348E-2</v>
      </c>
      <c r="R50" s="32">
        <v>20.729333333333336</v>
      </c>
      <c r="S50" s="32">
        <v>0.35555555555555557</v>
      </c>
      <c r="T50" s="37">
        <v>1.7152290902853709E-2</v>
      </c>
      <c r="U50" s="32">
        <v>5.6888888888888891</v>
      </c>
      <c r="V50" s="32">
        <v>0</v>
      </c>
      <c r="W50" s="37">
        <v>0</v>
      </c>
      <c r="X50" s="32">
        <v>71.357555555555564</v>
      </c>
      <c r="Y50" s="32">
        <v>16.941111111111113</v>
      </c>
      <c r="Z50" s="37">
        <v>0.23741159543955478</v>
      </c>
      <c r="AA50" s="32">
        <v>0</v>
      </c>
      <c r="AB50" s="32">
        <v>0</v>
      </c>
      <c r="AC50" s="37" t="s">
        <v>729</v>
      </c>
      <c r="AD50" s="32">
        <v>210.47500000000005</v>
      </c>
      <c r="AE50" s="32">
        <v>0</v>
      </c>
      <c r="AF50" s="37">
        <v>0</v>
      </c>
      <c r="AG50" s="32">
        <v>0</v>
      </c>
      <c r="AH50" s="32">
        <v>0</v>
      </c>
      <c r="AI50" s="37" t="s">
        <v>729</v>
      </c>
      <c r="AJ50" s="32">
        <v>0</v>
      </c>
      <c r="AK50" s="32">
        <v>0</v>
      </c>
      <c r="AL50" s="37" t="s">
        <v>729</v>
      </c>
      <c r="AM50" t="s">
        <v>26</v>
      </c>
      <c r="AN50" s="34">
        <v>4</v>
      </c>
      <c r="AX50"/>
      <c r="AY50"/>
    </row>
    <row r="51" spans="1:51" x14ac:dyDescent="0.25">
      <c r="A51" t="s">
        <v>616</v>
      </c>
      <c r="B51" t="s">
        <v>235</v>
      </c>
      <c r="C51" t="s">
        <v>410</v>
      </c>
      <c r="D51" t="s">
        <v>571</v>
      </c>
      <c r="E51" s="32">
        <v>81.844444444444449</v>
      </c>
      <c r="F51" s="32">
        <v>279.86744444444446</v>
      </c>
      <c r="G51" s="32">
        <v>92.061666666666667</v>
      </c>
      <c r="H51" s="37">
        <v>0.32894739454035182</v>
      </c>
      <c r="I51" s="32">
        <v>250.47533333333331</v>
      </c>
      <c r="J51" s="32">
        <v>91.361666666666679</v>
      </c>
      <c r="K51" s="37">
        <v>0.36475314934537806</v>
      </c>
      <c r="L51" s="32">
        <v>44.784888888888894</v>
      </c>
      <c r="M51" s="32">
        <v>13.437333333333335</v>
      </c>
      <c r="N51" s="37">
        <v>0.30004168072564158</v>
      </c>
      <c r="O51" s="32">
        <v>17.800222222222228</v>
      </c>
      <c r="P51" s="32">
        <v>12.737333333333336</v>
      </c>
      <c r="Q51" s="37">
        <v>0.71557159086653088</v>
      </c>
      <c r="R51" s="32">
        <v>21.295777777777772</v>
      </c>
      <c r="S51" s="32">
        <v>0.7</v>
      </c>
      <c r="T51" s="37">
        <v>3.2870365539334874E-2</v>
      </c>
      <c r="U51" s="32">
        <v>5.6888888888888891</v>
      </c>
      <c r="V51" s="32">
        <v>0</v>
      </c>
      <c r="W51" s="37">
        <v>0</v>
      </c>
      <c r="X51" s="32">
        <v>103.43022222222221</v>
      </c>
      <c r="Y51" s="32">
        <v>73.610444444444454</v>
      </c>
      <c r="Z51" s="37">
        <v>0.71169183303397265</v>
      </c>
      <c r="AA51" s="32">
        <v>2.4074444444444447</v>
      </c>
      <c r="AB51" s="32">
        <v>0</v>
      </c>
      <c r="AC51" s="37">
        <v>0</v>
      </c>
      <c r="AD51" s="32">
        <v>129.24488888888888</v>
      </c>
      <c r="AE51" s="32">
        <v>5.0138888888888893</v>
      </c>
      <c r="AF51" s="37">
        <v>3.8793711163304122E-2</v>
      </c>
      <c r="AG51" s="32">
        <v>0</v>
      </c>
      <c r="AH51" s="32">
        <v>0</v>
      </c>
      <c r="AI51" s="37" t="s">
        <v>729</v>
      </c>
      <c r="AJ51" s="32">
        <v>0</v>
      </c>
      <c r="AK51" s="32">
        <v>0</v>
      </c>
      <c r="AL51" s="37" t="s">
        <v>729</v>
      </c>
      <c r="AM51" t="s">
        <v>34</v>
      </c>
      <c r="AN51" s="34">
        <v>4</v>
      </c>
      <c r="AX51"/>
      <c r="AY51"/>
    </row>
    <row r="52" spans="1:51" x14ac:dyDescent="0.25">
      <c r="A52" t="s">
        <v>616</v>
      </c>
      <c r="B52" t="s">
        <v>261</v>
      </c>
      <c r="C52" t="s">
        <v>464</v>
      </c>
      <c r="D52" t="s">
        <v>541</v>
      </c>
      <c r="E52" s="32">
        <v>49.744444444444447</v>
      </c>
      <c r="F52" s="32">
        <v>206.35477777777774</v>
      </c>
      <c r="G52" s="32">
        <v>0.17777777777777778</v>
      </c>
      <c r="H52" s="37">
        <v>8.6151520062804476E-4</v>
      </c>
      <c r="I52" s="32">
        <v>193.40966666666662</v>
      </c>
      <c r="J52" s="32">
        <v>0</v>
      </c>
      <c r="K52" s="37">
        <v>0</v>
      </c>
      <c r="L52" s="32">
        <v>48.583222222222219</v>
      </c>
      <c r="M52" s="32">
        <v>0.17777777777777778</v>
      </c>
      <c r="N52" s="37">
        <v>3.6592422166774542E-3</v>
      </c>
      <c r="O52" s="32">
        <v>35.638111111111108</v>
      </c>
      <c r="P52" s="32">
        <v>0</v>
      </c>
      <c r="Q52" s="37">
        <v>0</v>
      </c>
      <c r="R52" s="32">
        <v>7.2562222222222212</v>
      </c>
      <c r="S52" s="32">
        <v>0.17777777777777778</v>
      </c>
      <c r="T52" s="37">
        <v>2.4500045937586139E-2</v>
      </c>
      <c r="U52" s="32">
        <v>5.6888888888888891</v>
      </c>
      <c r="V52" s="32">
        <v>0</v>
      </c>
      <c r="W52" s="37">
        <v>0</v>
      </c>
      <c r="X52" s="32">
        <v>47.159777777777776</v>
      </c>
      <c r="Y52" s="32">
        <v>0</v>
      </c>
      <c r="Z52" s="37">
        <v>0</v>
      </c>
      <c r="AA52" s="32">
        <v>0</v>
      </c>
      <c r="AB52" s="32">
        <v>0</v>
      </c>
      <c r="AC52" s="37" t="s">
        <v>729</v>
      </c>
      <c r="AD52" s="32">
        <v>110.61177777777775</v>
      </c>
      <c r="AE52" s="32">
        <v>0</v>
      </c>
      <c r="AF52" s="37">
        <v>0</v>
      </c>
      <c r="AG52" s="32">
        <v>0</v>
      </c>
      <c r="AH52" s="32">
        <v>0</v>
      </c>
      <c r="AI52" s="37" t="s">
        <v>729</v>
      </c>
      <c r="AJ52" s="32">
        <v>0</v>
      </c>
      <c r="AK52" s="32">
        <v>0</v>
      </c>
      <c r="AL52" s="37" t="s">
        <v>729</v>
      </c>
      <c r="AM52" t="s">
        <v>60</v>
      </c>
      <c r="AN52" s="34">
        <v>4</v>
      </c>
      <c r="AX52"/>
      <c r="AY52"/>
    </row>
    <row r="53" spans="1:51" x14ac:dyDescent="0.25">
      <c r="A53" t="s">
        <v>616</v>
      </c>
      <c r="B53" t="s">
        <v>225</v>
      </c>
      <c r="C53" t="s">
        <v>451</v>
      </c>
      <c r="D53" t="s">
        <v>553</v>
      </c>
      <c r="E53" s="32">
        <v>103.28888888888889</v>
      </c>
      <c r="F53" s="32">
        <v>332.66244444444442</v>
      </c>
      <c r="G53" s="32">
        <v>70.550222222222203</v>
      </c>
      <c r="H53" s="37">
        <v>0.21207750799776345</v>
      </c>
      <c r="I53" s="32">
        <v>303.97099999999995</v>
      </c>
      <c r="J53" s="32">
        <v>70.461333333333329</v>
      </c>
      <c r="K53" s="37">
        <v>0.23180281452287665</v>
      </c>
      <c r="L53" s="32">
        <v>62.043666666666674</v>
      </c>
      <c r="M53" s="32">
        <v>8.8888888888888892E-2</v>
      </c>
      <c r="N53" s="37">
        <v>1.4326827162947958E-3</v>
      </c>
      <c r="O53" s="32">
        <v>36.497888888888895</v>
      </c>
      <c r="P53" s="32">
        <v>0</v>
      </c>
      <c r="Q53" s="37">
        <v>0</v>
      </c>
      <c r="R53" s="32">
        <v>19.856888888888889</v>
      </c>
      <c r="S53" s="32">
        <v>8.8888888888888892E-2</v>
      </c>
      <c r="T53" s="37">
        <v>4.4764761179999103E-3</v>
      </c>
      <c r="U53" s="32">
        <v>5.6888888888888891</v>
      </c>
      <c r="V53" s="32">
        <v>0</v>
      </c>
      <c r="W53" s="37">
        <v>0</v>
      </c>
      <c r="X53" s="32">
        <v>75.169111111111079</v>
      </c>
      <c r="Y53" s="32">
        <v>10.469999999999999</v>
      </c>
      <c r="Z53" s="37">
        <v>0.13928593600799388</v>
      </c>
      <c r="AA53" s="32">
        <v>3.1456666666666666</v>
      </c>
      <c r="AB53" s="32">
        <v>0</v>
      </c>
      <c r="AC53" s="37">
        <v>0</v>
      </c>
      <c r="AD53" s="32">
        <v>190.25222222222223</v>
      </c>
      <c r="AE53" s="32">
        <v>59.991333333333323</v>
      </c>
      <c r="AF53" s="37">
        <v>0.3153252699632651</v>
      </c>
      <c r="AG53" s="32">
        <v>2.0517777777777777</v>
      </c>
      <c r="AH53" s="32">
        <v>0</v>
      </c>
      <c r="AI53" s="37">
        <v>0</v>
      </c>
      <c r="AJ53" s="32">
        <v>0</v>
      </c>
      <c r="AK53" s="32">
        <v>0</v>
      </c>
      <c r="AL53" s="37" t="s">
        <v>729</v>
      </c>
      <c r="AM53" t="s">
        <v>24</v>
      </c>
      <c r="AN53" s="34">
        <v>4</v>
      </c>
      <c r="AX53"/>
      <c r="AY53"/>
    </row>
    <row r="54" spans="1:51" x14ac:dyDescent="0.25">
      <c r="A54" t="s">
        <v>616</v>
      </c>
      <c r="B54" t="s">
        <v>226</v>
      </c>
      <c r="C54" t="s">
        <v>424</v>
      </c>
      <c r="D54" t="s">
        <v>516</v>
      </c>
      <c r="E54" s="32">
        <v>85.777777777777771</v>
      </c>
      <c r="F54" s="32">
        <v>335.20177777777781</v>
      </c>
      <c r="G54" s="32">
        <v>137.67611111111111</v>
      </c>
      <c r="H54" s="37">
        <v>0.41072607676437672</v>
      </c>
      <c r="I54" s="32">
        <v>309.03888888888895</v>
      </c>
      <c r="J54" s="32">
        <v>137.67611111111111</v>
      </c>
      <c r="K54" s="37">
        <v>0.44549768997069761</v>
      </c>
      <c r="L54" s="32">
        <v>34.890555555555544</v>
      </c>
      <c r="M54" s="32">
        <v>1.6083333333333334</v>
      </c>
      <c r="N54" s="37">
        <v>4.6096524051398836E-2</v>
      </c>
      <c r="O54" s="32">
        <v>13.100222222222216</v>
      </c>
      <c r="P54" s="32">
        <v>1.6083333333333334</v>
      </c>
      <c r="Q54" s="37">
        <v>0.12277145425862163</v>
      </c>
      <c r="R54" s="32">
        <v>19.301444444444442</v>
      </c>
      <c r="S54" s="32">
        <v>0</v>
      </c>
      <c r="T54" s="37">
        <v>0</v>
      </c>
      <c r="U54" s="32">
        <v>2.4888888888888889</v>
      </c>
      <c r="V54" s="32">
        <v>0</v>
      </c>
      <c r="W54" s="37">
        <v>0</v>
      </c>
      <c r="X54" s="32">
        <v>107.57200000000003</v>
      </c>
      <c r="Y54" s="32">
        <v>76.588888888888889</v>
      </c>
      <c r="Z54" s="37">
        <v>0.71197792073112764</v>
      </c>
      <c r="AA54" s="32">
        <v>4.3725555555555555</v>
      </c>
      <c r="AB54" s="32">
        <v>0</v>
      </c>
      <c r="AC54" s="37">
        <v>0</v>
      </c>
      <c r="AD54" s="32">
        <v>188.3666666666667</v>
      </c>
      <c r="AE54" s="32">
        <v>59.478888888888896</v>
      </c>
      <c r="AF54" s="37">
        <v>0.31576122220255998</v>
      </c>
      <c r="AG54" s="32">
        <v>0</v>
      </c>
      <c r="AH54" s="32">
        <v>0</v>
      </c>
      <c r="AI54" s="37" t="s">
        <v>729</v>
      </c>
      <c r="AJ54" s="32">
        <v>0</v>
      </c>
      <c r="AK54" s="32">
        <v>0</v>
      </c>
      <c r="AL54" s="37" t="s">
        <v>729</v>
      </c>
      <c r="AM54" t="s">
        <v>25</v>
      </c>
      <c r="AN54" s="34">
        <v>4</v>
      </c>
      <c r="AX54"/>
      <c r="AY54"/>
    </row>
    <row r="55" spans="1:51" x14ac:dyDescent="0.25">
      <c r="A55" t="s">
        <v>616</v>
      </c>
      <c r="B55" t="s">
        <v>211</v>
      </c>
      <c r="C55" t="s">
        <v>443</v>
      </c>
      <c r="D55" t="s">
        <v>561</v>
      </c>
      <c r="E55" s="32">
        <v>106.81111111111112</v>
      </c>
      <c r="F55" s="32">
        <v>259.99099999999999</v>
      </c>
      <c r="G55" s="32">
        <v>23.285222222222224</v>
      </c>
      <c r="H55" s="37">
        <v>8.9561647219412302E-2</v>
      </c>
      <c r="I55" s="32">
        <v>232.97522222222221</v>
      </c>
      <c r="J55" s="32">
        <v>21.008444444444443</v>
      </c>
      <c r="K55" s="37">
        <v>9.0174586997091244E-2</v>
      </c>
      <c r="L55" s="32">
        <v>47.551000000000002</v>
      </c>
      <c r="M55" s="32">
        <v>2.2767777777777778</v>
      </c>
      <c r="N55" s="37">
        <v>4.7880754932131349E-2</v>
      </c>
      <c r="O55" s="32">
        <v>22.784555555555556</v>
      </c>
      <c r="P55" s="32">
        <v>0</v>
      </c>
      <c r="Q55" s="37">
        <v>0</v>
      </c>
      <c r="R55" s="32">
        <v>18.44522222222222</v>
      </c>
      <c r="S55" s="32">
        <v>0.57777777777777772</v>
      </c>
      <c r="T55" s="37">
        <v>3.1323980314083143E-2</v>
      </c>
      <c r="U55" s="32">
        <v>6.3212222222222216</v>
      </c>
      <c r="V55" s="32">
        <v>1.6990000000000001</v>
      </c>
      <c r="W55" s="37">
        <v>0.26877713522349761</v>
      </c>
      <c r="X55" s="32">
        <v>75.345666666666702</v>
      </c>
      <c r="Y55" s="32">
        <v>8.8393333333333342</v>
      </c>
      <c r="Z55" s="37">
        <v>0.11731707640784469</v>
      </c>
      <c r="AA55" s="32">
        <v>2.249333333333333</v>
      </c>
      <c r="AB55" s="32">
        <v>0</v>
      </c>
      <c r="AC55" s="37">
        <v>0</v>
      </c>
      <c r="AD55" s="32">
        <v>116.61766666666662</v>
      </c>
      <c r="AE55" s="32">
        <v>12.169111111111111</v>
      </c>
      <c r="AF55" s="37">
        <v>0.10435049387409383</v>
      </c>
      <c r="AG55" s="32">
        <v>18.227333333333331</v>
      </c>
      <c r="AH55" s="32">
        <v>0</v>
      </c>
      <c r="AI55" s="37">
        <v>0</v>
      </c>
      <c r="AJ55" s="32">
        <v>0</v>
      </c>
      <c r="AK55" s="32">
        <v>0</v>
      </c>
      <c r="AL55" s="37" t="s">
        <v>729</v>
      </c>
      <c r="AM55" t="s">
        <v>10</v>
      </c>
      <c r="AN55" s="34">
        <v>4</v>
      </c>
      <c r="AX55"/>
      <c r="AY55"/>
    </row>
    <row r="56" spans="1:51" x14ac:dyDescent="0.25">
      <c r="A56" t="s">
        <v>616</v>
      </c>
      <c r="B56" t="s">
        <v>217</v>
      </c>
      <c r="C56" t="s">
        <v>448</v>
      </c>
      <c r="D56" t="s">
        <v>558</v>
      </c>
      <c r="E56" s="32">
        <v>122.5</v>
      </c>
      <c r="F56" s="32">
        <v>424.76899999999989</v>
      </c>
      <c r="G56" s="32">
        <v>12.335222222222223</v>
      </c>
      <c r="H56" s="37">
        <v>2.9039836292719633E-2</v>
      </c>
      <c r="I56" s="32">
        <v>394.4948888888888</v>
      </c>
      <c r="J56" s="32">
        <v>11.679666666666666</v>
      </c>
      <c r="K56" s="37">
        <v>2.9606636221733901E-2</v>
      </c>
      <c r="L56" s="32">
        <v>35.870666666666672</v>
      </c>
      <c r="M56" s="32">
        <v>0.7416666666666667</v>
      </c>
      <c r="N56" s="37">
        <v>2.0676132773296656E-2</v>
      </c>
      <c r="O56" s="32">
        <v>15.872666666666666</v>
      </c>
      <c r="P56" s="32">
        <v>8.611111111111111E-2</v>
      </c>
      <c r="Q56" s="37">
        <v>5.4251193526257584E-3</v>
      </c>
      <c r="R56" s="32">
        <v>14.309111111111118</v>
      </c>
      <c r="S56" s="32">
        <v>0.65555555555555556</v>
      </c>
      <c r="T56" s="37">
        <v>4.5813855973660896E-2</v>
      </c>
      <c r="U56" s="32">
        <v>5.6888888888888891</v>
      </c>
      <c r="V56" s="32">
        <v>0</v>
      </c>
      <c r="W56" s="37">
        <v>0</v>
      </c>
      <c r="X56" s="32">
        <v>114.43999999999998</v>
      </c>
      <c r="Y56" s="32">
        <v>2.8305555555555557</v>
      </c>
      <c r="Z56" s="37">
        <v>2.47339702512719E-2</v>
      </c>
      <c r="AA56" s="32">
        <v>10.276111111111108</v>
      </c>
      <c r="AB56" s="32">
        <v>0</v>
      </c>
      <c r="AC56" s="37">
        <v>0</v>
      </c>
      <c r="AD56" s="32">
        <v>264.18222222222215</v>
      </c>
      <c r="AE56" s="32">
        <v>8.7629999999999999</v>
      </c>
      <c r="AF56" s="37">
        <v>3.31702865025824E-2</v>
      </c>
      <c r="AG56" s="32">
        <v>0</v>
      </c>
      <c r="AH56" s="32">
        <v>0</v>
      </c>
      <c r="AI56" s="37" t="s">
        <v>729</v>
      </c>
      <c r="AJ56" s="32">
        <v>0</v>
      </c>
      <c r="AK56" s="32">
        <v>0</v>
      </c>
      <c r="AL56" s="37" t="s">
        <v>729</v>
      </c>
      <c r="AM56" t="s">
        <v>16</v>
      </c>
      <c r="AN56" s="34">
        <v>4</v>
      </c>
      <c r="AX56"/>
      <c r="AY56"/>
    </row>
    <row r="57" spans="1:51" x14ac:dyDescent="0.25">
      <c r="A57" t="s">
        <v>616</v>
      </c>
      <c r="B57" t="s">
        <v>214</v>
      </c>
      <c r="C57" t="s">
        <v>446</v>
      </c>
      <c r="D57" t="s">
        <v>529</v>
      </c>
      <c r="E57" s="32">
        <v>80.411111111111111</v>
      </c>
      <c r="F57" s="32">
        <v>274.73588888888895</v>
      </c>
      <c r="G57" s="32">
        <v>79.219222222222214</v>
      </c>
      <c r="H57" s="37">
        <v>0.28834682844897896</v>
      </c>
      <c r="I57" s="32">
        <v>240.66033333333337</v>
      </c>
      <c r="J57" s="32">
        <v>76.809444444444438</v>
      </c>
      <c r="K57" s="37">
        <v>0.31916121523050228</v>
      </c>
      <c r="L57" s="32">
        <v>42.706111111111113</v>
      </c>
      <c r="M57" s="32">
        <v>2.4986666666666664</v>
      </c>
      <c r="N57" s="37">
        <v>5.8508410193701128E-2</v>
      </c>
      <c r="O57" s="32">
        <v>8.7627777777777744</v>
      </c>
      <c r="P57" s="32">
        <v>8.8888888888888892E-2</v>
      </c>
      <c r="Q57" s="37">
        <v>1.0143916819882082E-2</v>
      </c>
      <c r="R57" s="32">
        <v>27.466888888888892</v>
      </c>
      <c r="S57" s="32">
        <v>1.6222222222222222</v>
      </c>
      <c r="T57" s="37">
        <v>5.9061010833245678E-2</v>
      </c>
      <c r="U57" s="32">
        <v>6.4764444444444447</v>
      </c>
      <c r="V57" s="32">
        <v>0.78755555555555545</v>
      </c>
      <c r="W57" s="37">
        <v>0.12160307438923962</v>
      </c>
      <c r="X57" s="32">
        <v>69.458222222222233</v>
      </c>
      <c r="Y57" s="32">
        <v>20.97166666666666</v>
      </c>
      <c r="Z57" s="37">
        <v>0.30193209667202014</v>
      </c>
      <c r="AA57" s="32">
        <v>0.13222222222222221</v>
      </c>
      <c r="AB57" s="32">
        <v>0</v>
      </c>
      <c r="AC57" s="37">
        <v>0</v>
      </c>
      <c r="AD57" s="32">
        <v>161.91911111111114</v>
      </c>
      <c r="AE57" s="32">
        <v>55.748888888888885</v>
      </c>
      <c r="AF57" s="37">
        <v>0.34430085804160093</v>
      </c>
      <c r="AG57" s="32">
        <v>0.52022222222222225</v>
      </c>
      <c r="AH57" s="32">
        <v>0</v>
      </c>
      <c r="AI57" s="37">
        <v>0</v>
      </c>
      <c r="AJ57" s="32">
        <v>0</v>
      </c>
      <c r="AK57" s="32">
        <v>0</v>
      </c>
      <c r="AL57" s="37" t="s">
        <v>729</v>
      </c>
      <c r="AM57" t="s">
        <v>13</v>
      </c>
      <c r="AN57" s="34">
        <v>4</v>
      </c>
      <c r="AX57"/>
      <c r="AY57"/>
    </row>
    <row r="58" spans="1:51" x14ac:dyDescent="0.25">
      <c r="A58" t="s">
        <v>616</v>
      </c>
      <c r="B58" t="s">
        <v>209</v>
      </c>
      <c r="C58" t="s">
        <v>441</v>
      </c>
      <c r="D58" t="s">
        <v>560</v>
      </c>
      <c r="E58" s="32">
        <v>43.533333333333331</v>
      </c>
      <c r="F58" s="32">
        <v>125.91999999999999</v>
      </c>
      <c r="G58" s="32">
        <v>0.60833333333333339</v>
      </c>
      <c r="H58" s="37">
        <v>4.8311096992799674E-3</v>
      </c>
      <c r="I58" s="32">
        <v>114.45333333333332</v>
      </c>
      <c r="J58" s="32">
        <v>0.34166666666666667</v>
      </c>
      <c r="K58" s="37">
        <v>2.9852050326188264E-3</v>
      </c>
      <c r="L58" s="32">
        <v>20.416222222222217</v>
      </c>
      <c r="M58" s="32">
        <v>0.60833333333333339</v>
      </c>
      <c r="N58" s="37">
        <v>2.9796567000097973E-2</v>
      </c>
      <c r="O58" s="32">
        <v>8.9495555555555519</v>
      </c>
      <c r="P58" s="32">
        <v>0.34166666666666667</v>
      </c>
      <c r="Q58" s="37">
        <v>3.8176942368336124E-2</v>
      </c>
      <c r="R58" s="32">
        <v>5.9555555555555557</v>
      </c>
      <c r="S58" s="32">
        <v>0.26666666666666666</v>
      </c>
      <c r="T58" s="37">
        <v>4.4776119402985072E-2</v>
      </c>
      <c r="U58" s="32">
        <v>5.5111111111111111</v>
      </c>
      <c r="V58" s="32">
        <v>0</v>
      </c>
      <c r="W58" s="37">
        <v>0</v>
      </c>
      <c r="X58" s="32">
        <v>32.711888888888865</v>
      </c>
      <c r="Y58" s="32">
        <v>0</v>
      </c>
      <c r="Z58" s="37">
        <v>0</v>
      </c>
      <c r="AA58" s="32">
        <v>0</v>
      </c>
      <c r="AB58" s="32">
        <v>0</v>
      </c>
      <c r="AC58" s="37" t="s">
        <v>729</v>
      </c>
      <c r="AD58" s="32">
        <v>71.580777777777797</v>
      </c>
      <c r="AE58" s="32">
        <v>0</v>
      </c>
      <c r="AF58" s="37">
        <v>0</v>
      </c>
      <c r="AG58" s="32">
        <v>1.2111111111111108</v>
      </c>
      <c r="AH58" s="32">
        <v>0</v>
      </c>
      <c r="AI58" s="37">
        <v>0</v>
      </c>
      <c r="AJ58" s="32">
        <v>0</v>
      </c>
      <c r="AK58" s="32">
        <v>0</v>
      </c>
      <c r="AL58" s="37" t="s">
        <v>729</v>
      </c>
      <c r="AM58" t="s">
        <v>8</v>
      </c>
      <c r="AN58" s="34">
        <v>4</v>
      </c>
      <c r="AX58"/>
      <c r="AY58"/>
    </row>
    <row r="59" spans="1:51" x14ac:dyDescent="0.25">
      <c r="A59" t="s">
        <v>616</v>
      </c>
      <c r="B59" t="s">
        <v>327</v>
      </c>
      <c r="C59" t="s">
        <v>416</v>
      </c>
      <c r="D59" t="s">
        <v>552</v>
      </c>
      <c r="E59" s="32">
        <v>104.72222222222223</v>
      </c>
      <c r="F59" s="32">
        <v>392.40555555555557</v>
      </c>
      <c r="G59" s="32">
        <v>0</v>
      </c>
      <c r="H59" s="37">
        <v>0</v>
      </c>
      <c r="I59" s="32">
        <v>322.35000000000002</v>
      </c>
      <c r="J59" s="32">
        <v>0</v>
      </c>
      <c r="K59" s="37">
        <v>0</v>
      </c>
      <c r="L59" s="32">
        <v>52.408333333333331</v>
      </c>
      <c r="M59" s="32">
        <v>0</v>
      </c>
      <c r="N59" s="37">
        <v>0</v>
      </c>
      <c r="O59" s="32">
        <v>26.425000000000001</v>
      </c>
      <c r="P59" s="32">
        <v>0</v>
      </c>
      <c r="Q59" s="37">
        <v>0</v>
      </c>
      <c r="R59" s="32">
        <v>25.983333333333334</v>
      </c>
      <c r="S59" s="32">
        <v>0</v>
      </c>
      <c r="T59" s="37">
        <v>0</v>
      </c>
      <c r="U59" s="32">
        <v>0</v>
      </c>
      <c r="V59" s="32">
        <v>0</v>
      </c>
      <c r="W59" s="37" t="s">
        <v>729</v>
      </c>
      <c r="X59" s="32">
        <v>64.88333333333334</v>
      </c>
      <c r="Y59" s="32">
        <v>0</v>
      </c>
      <c r="Z59" s="37">
        <v>0</v>
      </c>
      <c r="AA59" s="32">
        <v>44.072222222222223</v>
      </c>
      <c r="AB59" s="32">
        <v>0</v>
      </c>
      <c r="AC59" s="37">
        <v>0</v>
      </c>
      <c r="AD59" s="32">
        <v>231.04166666666666</v>
      </c>
      <c r="AE59" s="32">
        <v>0</v>
      </c>
      <c r="AF59" s="37">
        <v>0</v>
      </c>
      <c r="AG59" s="32">
        <v>0</v>
      </c>
      <c r="AH59" s="32">
        <v>0</v>
      </c>
      <c r="AI59" s="37" t="s">
        <v>729</v>
      </c>
      <c r="AJ59" s="32">
        <v>0</v>
      </c>
      <c r="AK59" s="32">
        <v>0</v>
      </c>
      <c r="AL59" s="37" t="s">
        <v>729</v>
      </c>
      <c r="AM59" t="s">
        <v>126</v>
      </c>
      <c r="AN59" s="34">
        <v>4</v>
      </c>
      <c r="AX59"/>
      <c r="AY59"/>
    </row>
    <row r="60" spans="1:51" x14ac:dyDescent="0.25">
      <c r="A60" t="s">
        <v>616</v>
      </c>
      <c r="B60" t="s">
        <v>347</v>
      </c>
      <c r="C60" t="s">
        <v>431</v>
      </c>
      <c r="D60" t="s">
        <v>523</v>
      </c>
      <c r="E60" s="32">
        <v>53.977777777777774</v>
      </c>
      <c r="F60" s="32">
        <v>244.75811111111108</v>
      </c>
      <c r="G60" s="32">
        <v>1.1916666666666667</v>
      </c>
      <c r="H60" s="37">
        <v>4.8687525053079626E-3</v>
      </c>
      <c r="I60" s="32">
        <v>229.44266666666664</v>
      </c>
      <c r="J60" s="32">
        <v>1.1916666666666667</v>
      </c>
      <c r="K60" s="37">
        <v>5.1937448425750524E-3</v>
      </c>
      <c r="L60" s="32">
        <v>36.167444444444449</v>
      </c>
      <c r="M60" s="32">
        <v>0</v>
      </c>
      <c r="N60" s="37">
        <v>0</v>
      </c>
      <c r="O60" s="32">
        <v>27.195666666666668</v>
      </c>
      <c r="P60" s="32">
        <v>0</v>
      </c>
      <c r="Q60" s="37">
        <v>0</v>
      </c>
      <c r="R60" s="32">
        <v>3.3356666666666666</v>
      </c>
      <c r="S60" s="32">
        <v>0</v>
      </c>
      <c r="T60" s="37">
        <v>0</v>
      </c>
      <c r="U60" s="32">
        <v>5.6361111111111111</v>
      </c>
      <c r="V60" s="32">
        <v>0</v>
      </c>
      <c r="W60" s="37">
        <v>0</v>
      </c>
      <c r="X60" s="32">
        <v>37.056222222222203</v>
      </c>
      <c r="Y60" s="32">
        <v>0.24722222222222223</v>
      </c>
      <c r="Z60" s="37">
        <v>6.6715441401354134E-3</v>
      </c>
      <c r="AA60" s="32">
        <v>6.3436666666666657</v>
      </c>
      <c r="AB60" s="32">
        <v>0</v>
      </c>
      <c r="AC60" s="37">
        <v>0</v>
      </c>
      <c r="AD60" s="32">
        <v>165.19077777777778</v>
      </c>
      <c r="AE60" s="32">
        <v>0.94444444444444442</v>
      </c>
      <c r="AF60" s="37">
        <v>5.7172952216191777E-3</v>
      </c>
      <c r="AG60" s="32">
        <v>0</v>
      </c>
      <c r="AH60" s="32">
        <v>0</v>
      </c>
      <c r="AI60" s="37" t="s">
        <v>729</v>
      </c>
      <c r="AJ60" s="32">
        <v>0</v>
      </c>
      <c r="AK60" s="32">
        <v>0</v>
      </c>
      <c r="AL60" s="37" t="s">
        <v>729</v>
      </c>
      <c r="AM60" t="s">
        <v>147</v>
      </c>
      <c r="AN60" s="34">
        <v>4</v>
      </c>
      <c r="AX60"/>
      <c r="AY60"/>
    </row>
    <row r="61" spans="1:51" x14ac:dyDescent="0.25">
      <c r="A61" t="s">
        <v>616</v>
      </c>
      <c r="B61" t="s">
        <v>355</v>
      </c>
      <c r="C61" t="s">
        <v>493</v>
      </c>
      <c r="D61" t="s">
        <v>547</v>
      </c>
      <c r="E61" s="32">
        <v>46.577777777777776</v>
      </c>
      <c r="F61" s="32">
        <v>194.91733333333332</v>
      </c>
      <c r="G61" s="32">
        <v>6.2944444444444443</v>
      </c>
      <c r="H61" s="37">
        <v>3.2292892257458433E-2</v>
      </c>
      <c r="I61" s="32">
        <v>177.7424444444444</v>
      </c>
      <c r="J61" s="32">
        <v>6.0277777777777786</v>
      </c>
      <c r="K61" s="37">
        <v>3.3912990206803613E-2</v>
      </c>
      <c r="L61" s="32">
        <v>37.435555555555567</v>
      </c>
      <c r="M61" s="32">
        <v>0.26666666666666666</v>
      </c>
      <c r="N61" s="37">
        <v>7.1233527246824151E-3</v>
      </c>
      <c r="O61" s="32">
        <v>24.407555555555565</v>
      </c>
      <c r="P61" s="32">
        <v>0</v>
      </c>
      <c r="Q61" s="37">
        <v>0</v>
      </c>
      <c r="R61" s="32">
        <v>7.6946666666666648</v>
      </c>
      <c r="S61" s="32">
        <v>0.26666666666666666</v>
      </c>
      <c r="T61" s="37">
        <v>3.4656038814763479E-2</v>
      </c>
      <c r="U61" s="32">
        <v>5.333333333333333</v>
      </c>
      <c r="V61" s="32">
        <v>0</v>
      </c>
      <c r="W61" s="37">
        <v>0</v>
      </c>
      <c r="X61" s="32">
        <v>40.271666666666675</v>
      </c>
      <c r="Y61" s="32">
        <v>0.62222222222222223</v>
      </c>
      <c r="Z61" s="37">
        <v>1.5450620094083238E-2</v>
      </c>
      <c r="AA61" s="32">
        <v>4.1468888888888902</v>
      </c>
      <c r="AB61" s="32">
        <v>0</v>
      </c>
      <c r="AC61" s="37">
        <v>0</v>
      </c>
      <c r="AD61" s="32">
        <v>79.95499999999997</v>
      </c>
      <c r="AE61" s="32">
        <v>5.4055555555555559</v>
      </c>
      <c r="AF61" s="37">
        <v>6.7607473648371677E-2</v>
      </c>
      <c r="AG61" s="32">
        <v>33.108222222222203</v>
      </c>
      <c r="AH61" s="32">
        <v>0</v>
      </c>
      <c r="AI61" s="37">
        <v>0</v>
      </c>
      <c r="AJ61" s="32">
        <v>0</v>
      </c>
      <c r="AK61" s="32">
        <v>0</v>
      </c>
      <c r="AL61" s="37" t="s">
        <v>729</v>
      </c>
      <c r="AM61" t="s">
        <v>155</v>
      </c>
      <c r="AN61" s="34">
        <v>4</v>
      </c>
      <c r="AX61"/>
      <c r="AY61"/>
    </row>
    <row r="62" spans="1:51" x14ac:dyDescent="0.25">
      <c r="A62" t="s">
        <v>616</v>
      </c>
      <c r="B62" t="s">
        <v>212</v>
      </c>
      <c r="C62" t="s">
        <v>444</v>
      </c>
      <c r="D62" t="s">
        <v>562</v>
      </c>
      <c r="E62" s="32">
        <v>109.62222222222222</v>
      </c>
      <c r="F62" s="32">
        <v>387.83333333333331</v>
      </c>
      <c r="G62" s="32">
        <v>0</v>
      </c>
      <c r="H62" s="37">
        <v>0</v>
      </c>
      <c r="I62" s="32">
        <v>358.65277777777777</v>
      </c>
      <c r="J62" s="32">
        <v>0</v>
      </c>
      <c r="K62" s="37">
        <v>0</v>
      </c>
      <c r="L62" s="32">
        <v>40.88055555555556</v>
      </c>
      <c r="M62" s="32">
        <v>0</v>
      </c>
      <c r="N62" s="37">
        <v>0</v>
      </c>
      <c r="O62" s="32">
        <v>21.577777777777779</v>
      </c>
      <c r="P62" s="32">
        <v>0</v>
      </c>
      <c r="Q62" s="37">
        <v>0</v>
      </c>
      <c r="R62" s="32">
        <v>13.880555555555556</v>
      </c>
      <c r="S62" s="32">
        <v>0</v>
      </c>
      <c r="T62" s="37">
        <v>0</v>
      </c>
      <c r="U62" s="32">
        <v>5.4222222222222225</v>
      </c>
      <c r="V62" s="32">
        <v>0</v>
      </c>
      <c r="W62" s="37">
        <v>0</v>
      </c>
      <c r="X62" s="32">
        <v>97.841666666666669</v>
      </c>
      <c r="Y62" s="32">
        <v>0</v>
      </c>
      <c r="Z62" s="37">
        <v>0</v>
      </c>
      <c r="AA62" s="32">
        <v>9.8777777777777782</v>
      </c>
      <c r="AB62" s="32">
        <v>0</v>
      </c>
      <c r="AC62" s="37">
        <v>0</v>
      </c>
      <c r="AD62" s="32">
        <v>207.22499999999999</v>
      </c>
      <c r="AE62" s="32">
        <v>0</v>
      </c>
      <c r="AF62" s="37">
        <v>0</v>
      </c>
      <c r="AG62" s="32">
        <v>32.008333333333333</v>
      </c>
      <c r="AH62" s="32">
        <v>0</v>
      </c>
      <c r="AI62" s="37">
        <v>0</v>
      </c>
      <c r="AJ62" s="32">
        <v>0</v>
      </c>
      <c r="AK62" s="32">
        <v>0</v>
      </c>
      <c r="AL62" s="37" t="s">
        <v>729</v>
      </c>
      <c r="AM62" t="s">
        <v>11</v>
      </c>
      <c r="AN62" s="34">
        <v>4</v>
      </c>
      <c r="AX62"/>
      <c r="AY62"/>
    </row>
    <row r="63" spans="1:51" x14ac:dyDescent="0.25">
      <c r="A63" t="s">
        <v>616</v>
      </c>
      <c r="B63" t="s">
        <v>340</v>
      </c>
      <c r="C63" t="s">
        <v>437</v>
      </c>
      <c r="D63" t="s">
        <v>554</v>
      </c>
      <c r="E63" s="32">
        <v>45.677777777777777</v>
      </c>
      <c r="F63" s="32">
        <v>173.40488888888891</v>
      </c>
      <c r="G63" s="32">
        <v>5.5055555555555555</v>
      </c>
      <c r="H63" s="37">
        <v>3.1749713579778599E-2</v>
      </c>
      <c r="I63" s="32">
        <v>170.64255555555556</v>
      </c>
      <c r="J63" s="32">
        <v>5.5055555555555555</v>
      </c>
      <c r="K63" s="37">
        <v>3.2263672667297398E-2</v>
      </c>
      <c r="L63" s="32">
        <v>21.986777777777782</v>
      </c>
      <c r="M63" s="32">
        <v>0</v>
      </c>
      <c r="N63" s="37">
        <v>0</v>
      </c>
      <c r="O63" s="32">
        <v>19.224444444444448</v>
      </c>
      <c r="P63" s="32">
        <v>0</v>
      </c>
      <c r="Q63" s="37">
        <v>0</v>
      </c>
      <c r="R63" s="32">
        <v>2.3855555555555554</v>
      </c>
      <c r="S63" s="32">
        <v>0</v>
      </c>
      <c r="T63" s="37">
        <v>0</v>
      </c>
      <c r="U63" s="32">
        <v>0.37677777777777777</v>
      </c>
      <c r="V63" s="32">
        <v>0</v>
      </c>
      <c r="W63" s="37">
        <v>0</v>
      </c>
      <c r="X63" s="32">
        <v>54.714777777777776</v>
      </c>
      <c r="Y63" s="32">
        <v>1.825</v>
      </c>
      <c r="Z63" s="37">
        <v>3.3354791413248097E-2</v>
      </c>
      <c r="AA63" s="32">
        <v>0</v>
      </c>
      <c r="AB63" s="32">
        <v>0</v>
      </c>
      <c r="AC63" s="37" t="s">
        <v>729</v>
      </c>
      <c r="AD63" s="32">
        <v>75.456888888888898</v>
      </c>
      <c r="AE63" s="32">
        <v>3.6805555555555554</v>
      </c>
      <c r="AF63" s="37">
        <v>4.8776932229146287E-2</v>
      </c>
      <c r="AG63" s="32">
        <v>21.24644444444445</v>
      </c>
      <c r="AH63" s="32">
        <v>0</v>
      </c>
      <c r="AI63" s="37">
        <v>0</v>
      </c>
      <c r="AJ63" s="32">
        <v>0</v>
      </c>
      <c r="AK63" s="32">
        <v>0</v>
      </c>
      <c r="AL63" s="37" t="s">
        <v>729</v>
      </c>
      <c r="AM63" t="s">
        <v>140</v>
      </c>
      <c r="AN63" s="34">
        <v>4</v>
      </c>
      <c r="AX63"/>
      <c r="AY63"/>
    </row>
    <row r="64" spans="1:51" x14ac:dyDescent="0.25">
      <c r="A64" t="s">
        <v>616</v>
      </c>
      <c r="B64" t="s">
        <v>310</v>
      </c>
      <c r="C64" t="s">
        <v>405</v>
      </c>
      <c r="D64" t="s">
        <v>562</v>
      </c>
      <c r="E64" s="32">
        <v>38.077777777777776</v>
      </c>
      <c r="F64" s="32">
        <v>157.4197777777778</v>
      </c>
      <c r="G64" s="32">
        <v>26.42166666666667</v>
      </c>
      <c r="H64" s="37">
        <v>0.167842103702909</v>
      </c>
      <c r="I64" s="32">
        <v>140.91322222222223</v>
      </c>
      <c r="J64" s="32">
        <v>26.42166666666667</v>
      </c>
      <c r="K64" s="37">
        <v>0.18750310474768161</v>
      </c>
      <c r="L64" s="32">
        <v>20.078000000000003</v>
      </c>
      <c r="M64" s="32">
        <v>0</v>
      </c>
      <c r="N64" s="37">
        <v>0</v>
      </c>
      <c r="O64" s="32">
        <v>6.7161111111111103</v>
      </c>
      <c r="P64" s="32">
        <v>0</v>
      </c>
      <c r="Q64" s="37">
        <v>0</v>
      </c>
      <c r="R64" s="32">
        <v>7.9646666666666688</v>
      </c>
      <c r="S64" s="32">
        <v>0</v>
      </c>
      <c r="T64" s="37">
        <v>0</v>
      </c>
      <c r="U64" s="32">
        <v>5.3972222222222221</v>
      </c>
      <c r="V64" s="32">
        <v>0</v>
      </c>
      <c r="W64" s="37">
        <v>0</v>
      </c>
      <c r="X64" s="32">
        <v>41.411999999999985</v>
      </c>
      <c r="Y64" s="32">
        <v>6.85</v>
      </c>
      <c r="Z64" s="37">
        <v>0.16541099198300016</v>
      </c>
      <c r="AA64" s="32">
        <v>3.1446666666666672</v>
      </c>
      <c r="AB64" s="32">
        <v>0</v>
      </c>
      <c r="AC64" s="37">
        <v>0</v>
      </c>
      <c r="AD64" s="32">
        <v>92.279555555555589</v>
      </c>
      <c r="AE64" s="32">
        <v>19.066111111111113</v>
      </c>
      <c r="AF64" s="37">
        <v>0.20661251559271579</v>
      </c>
      <c r="AG64" s="32">
        <v>0.50555555555555554</v>
      </c>
      <c r="AH64" s="32">
        <v>0.50555555555555554</v>
      </c>
      <c r="AI64" s="37">
        <v>1</v>
      </c>
      <c r="AJ64" s="32">
        <v>0</v>
      </c>
      <c r="AK64" s="32">
        <v>0</v>
      </c>
      <c r="AL64" s="37" t="s">
        <v>729</v>
      </c>
      <c r="AM64" t="s">
        <v>109</v>
      </c>
      <c r="AN64" s="34">
        <v>4</v>
      </c>
      <c r="AX64"/>
      <c r="AY64"/>
    </row>
    <row r="65" spans="1:51" x14ac:dyDescent="0.25">
      <c r="A65" t="s">
        <v>616</v>
      </c>
      <c r="B65" t="s">
        <v>367</v>
      </c>
      <c r="C65" t="s">
        <v>461</v>
      </c>
      <c r="D65" t="s">
        <v>574</v>
      </c>
      <c r="E65" s="32">
        <v>16.911111111111111</v>
      </c>
      <c r="F65" s="32">
        <v>157.44444444444446</v>
      </c>
      <c r="G65" s="32">
        <v>0</v>
      </c>
      <c r="H65" s="37">
        <v>0</v>
      </c>
      <c r="I65" s="32">
        <v>136.12777777777779</v>
      </c>
      <c r="J65" s="32">
        <v>0</v>
      </c>
      <c r="K65" s="37">
        <v>0</v>
      </c>
      <c r="L65" s="32">
        <v>78.3</v>
      </c>
      <c r="M65" s="32">
        <v>0</v>
      </c>
      <c r="N65" s="37">
        <v>0</v>
      </c>
      <c r="O65" s="32">
        <v>56.983333333333334</v>
      </c>
      <c r="P65" s="32">
        <v>0</v>
      </c>
      <c r="Q65" s="37">
        <v>0</v>
      </c>
      <c r="R65" s="32">
        <v>16.072222222222223</v>
      </c>
      <c r="S65" s="32">
        <v>0</v>
      </c>
      <c r="T65" s="37">
        <v>0</v>
      </c>
      <c r="U65" s="32">
        <v>5.2444444444444445</v>
      </c>
      <c r="V65" s="32">
        <v>0</v>
      </c>
      <c r="W65" s="37">
        <v>0</v>
      </c>
      <c r="X65" s="32">
        <v>29.147222222222222</v>
      </c>
      <c r="Y65" s="32">
        <v>0</v>
      </c>
      <c r="Z65" s="37">
        <v>0</v>
      </c>
      <c r="AA65" s="32">
        <v>0</v>
      </c>
      <c r="AB65" s="32">
        <v>0</v>
      </c>
      <c r="AC65" s="37" t="s">
        <v>729</v>
      </c>
      <c r="AD65" s="32">
        <v>49.99722222222222</v>
      </c>
      <c r="AE65" s="32">
        <v>0</v>
      </c>
      <c r="AF65" s="37">
        <v>0</v>
      </c>
      <c r="AG65" s="32">
        <v>0</v>
      </c>
      <c r="AH65" s="32">
        <v>0</v>
      </c>
      <c r="AI65" s="37" t="s">
        <v>729</v>
      </c>
      <c r="AJ65" s="32">
        <v>0</v>
      </c>
      <c r="AK65" s="32">
        <v>0</v>
      </c>
      <c r="AL65" s="37" t="s">
        <v>729</v>
      </c>
      <c r="AM65" t="s">
        <v>167</v>
      </c>
      <c r="AN65" s="34">
        <v>4</v>
      </c>
      <c r="AX65"/>
      <c r="AY65"/>
    </row>
    <row r="66" spans="1:51" x14ac:dyDescent="0.25">
      <c r="A66" t="s">
        <v>616</v>
      </c>
      <c r="B66" t="s">
        <v>365</v>
      </c>
      <c r="C66" t="s">
        <v>470</v>
      </c>
      <c r="D66" t="s">
        <v>578</v>
      </c>
      <c r="E66" s="32">
        <v>40.744444444444447</v>
      </c>
      <c r="F66" s="32">
        <v>201.84955555555558</v>
      </c>
      <c r="G66" s="32">
        <v>0</v>
      </c>
      <c r="H66" s="37">
        <v>0</v>
      </c>
      <c r="I66" s="32">
        <v>196.34399999999999</v>
      </c>
      <c r="J66" s="32">
        <v>0</v>
      </c>
      <c r="K66" s="37">
        <v>0</v>
      </c>
      <c r="L66" s="32">
        <v>33.024999999999999</v>
      </c>
      <c r="M66" s="32">
        <v>0</v>
      </c>
      <c r="N66" s="37">
        <v>0</v>
      </c>
      <c r="O66" s="32">
        <v>27.519444444444446</v>
      </c>
      <c r="P66" s="32">
        <v>0</v>
      </c>
      <c r="Q66" s="37">
        <v>0</v>
      </c>
      <c r="R66" s="32">
        <v>0</v>
      </c>
      <c r="S66" s="32">
        <v>0</v>
      </c>
      <c r="T66" s="37" t="s">
        <v>729</v>
      </c>
      <c r="U66" s="32">
        <v>5.5055555555555555</v>
      </c>
      <c r="V66" s="32">
        <v>0</v>
      </c>
      <c r="W66" s="37">
        <v>0</v>
      </c>
      <c r="X66" s="32">
        <v>48.144444444444446</v>
      </c>
      <c r="Y66" s="32">
        <v>0</v>
      </c>
      <c r="Z66" s="37">
        <v>0</v>
      </c>
      <c r="AA66" s="32">
        <v>0</v>
      </c>
      <c r="AB66" s="32">
        <v>0</v>
      </c>
      <c r="AC66" s="37" t="s">
        <v>729</v>
      </c>
      <c r="AD66" s="32">
        <v>120.68011111111112</v>
      </c>
      <c r="AE66" s="32">
        <v>0</v>
      </c>
      <c r="AF66" s="37">
        <v>0</v>
      </c>
      <c r="AG66" s="32">
        <v>0</v>
      </c>
      <c r="AH66" s="32">
        <v>0</v>
      </c>
      <c r="AI66" s="37" t="s">
        <v>729</v>
      </c>
      <c r="AJ66" s="32">
        <v>0</v>
      </c>
      <c r="AK66" s="32">
        <v>0</v>
      </c>
      <c r="AL66" s="37" t="s">
        <v>729</v>
      </c>
      <c r="AM66" t="s">
        <v>165</v>
      </c>
      <c r="AN66" s="34">
        <v>4</v>
      </c>
      <c r="AX66"/>
      <c r="AY66"/>
    </row>
    <row r="67" spans="1:51" x14ac:dyDescent="0.25">
      <c r="A67" t="s">
        <v>616</v>
      </c>
      <c r="B67" t="s">
        <v>263</v>
      </c>
      <c r="C67" t="s">
        <v>470</v>
      </c>
      <c r="D67" t="s">
        <v>578</v>
      </c>
      <c r="E67" s="32">
        <v>40.37777777777778</v>
      </c>
      <c r="F67" s="32">
        <v>145.39166666666665</v>
      </c>
      <c r="G67" s="32">
        <v>0.51388888888888884</v>
      </c>
      <c r="H67" s="37">
        <v>3.5345140520815421E-3</v>
      </c>
      <c r="I67" s="32">
        <v>126.75555555555556</v>
      </c>
      <c r="J67" s="32">
        <v>0.51388888888888884</v>
      </c>
      <c r="K67" s="37">
        <v>4.0541725105189335E-3</v>
      </c>
      <c r="L67" s="32">
        <v>18.238888888888887</v>
      </c>
      <c r="M67" s="32">
        <v>0</v>
      </c>
      <c r="N67" s="37">
        <v>0</v>
      </c>
      <c r="O67" s="32">
        <v>3.7666666666666666</v>
      </c>
      <c r="P67" s="32">
        <v>0</v>
      </c>
      <c r="Q67" s="37">
        <v>0</v>
      </c>
      <c r="R67" s="32">
        <v>8.8722222222222218</v>
      </c>
      <c r="S67" s="32">
        <v>0</v>
      </c>
      <c r="T67" s="37">
        <v>0</v>
      </c>
      <c r="U67" s="32">
        <v>5.6</v>
      </c>
      <c r="V67" s="32">
        <v>0</v>
      </c>
      <c r="W67" s="37">
        <v>0</v>
      </c>
      <c r="X67" s="32">
        <v>37.347222222222221</v>
      </c>
      <c r="Y67" s="32">
        <v>0.51388888888888884</v>
      </c>
      <c r="Z67" s="37">
        <v>1.3759761993306061E-2</v>
      </c>
      <c r="AA67" s="32">
        <v>4.1638888888888888</v>
      </c>
      <c r="AB67" s="32">
        <v>0</v>
      </c>
      <c r="AC67" s="37">
        <v>0</v>
      </c>
      <c r="AD67" s="32">
        <v>85.641666666666666</v>
      </c>
      <c r="AE67" s="32">
        <v>0</v>
      </c>
      <c r="AF67" s="37">
        <v>0</v>
      </c>
      <c r="AG67" s="32">
        <v>0</v>
      </c>
      <c r="AH67" s="32">
        <v>0</v>
      </c>
      <c r="AI67" s="37" t="s">
        <v>729</v>
      </c>
      <c r="AJ67" s="32">
        <v>0</v>
      </c>
      <c r="AK67" s="32">
        <v>0</v>
      </c>
      <c r="AL67" s="37" t="s">
        <v>729</v>
      </c>
      <c r="AM67" t="s">
        <v>62</v>
      </c>
      <c r="AN67" s="34">
        <v>4</v>
      </c>
      <c r="AX67"/>
      <c r="AY67"/>
    </row>
    <row r="68" spans="1:51" x14ac:dyDescent="0.25">
      <c r="A68" t="s">
        <v>616</v>
      </c>
      <c r="B68" t="s">
        <v>259</v>
      </c>
      <c r="C68" t="s">
        <v>466</v>
      </c>
      <c r="D68" t="s">
        <v>544</v>
      </c>
      <c r="E68" s="32">
        <v>56.388888888888886</v>
      </c>
      <c r="F68" s="32">
        <v>174.1836666666666</v>
      </c>
      <c r="G68" s="32">
        <v>0</v>
      </c>
      <c r="H68" s="37">
        <v>0</v>
      </c>
      <c r="I68" s="32">
        <v>167.60588888888881</v>
      </c>
      <c r="J68" s="32">
        <v>0</v>
      </c>
      <c r="K68" s="37">
        <v>0</v>
      </c>
      <c r="L68" s="32">
        <v>22.147666666666666</v>
      </c>
      <c r="M68" s="32">
        <v>0</v>
      </c>
      <c r="N68" s="37">
        <v>0</v>
      </c>
      <c r="O68" s="32">
        <v>15.56988888888889</v>
      </c>
      <c r="P68" s="32">
        <v>0</v>
      </c>
      <c r="Q68" s="37">
        <v>0</v>
      </c>
      <c r="R68" s="32">
        <v>1.288888888888889</v>
      </c>
      <c r="S68" s="32">
        <v>0</v>
      </c>
      <c r="T68" s="37">
        <v>0</v>
      </c>
      <c r="U68" s="32">
        <v>5.2888888888888888</v>
      </c>
      <c r="V68" s="32">
        <v>0</v>
      </c>
      <c r="W68" s="37">
        <v>0</v>
      </c>
      <c r="X68" s="32">
        <v>51.811999999999976</v>
      </c>
      <c r="Y68" s="32">
        <v>0</v>
      </c>
      <c r="Z68" s="37">
        <v>0</v>
      </c>
      <c r="AA68" s="32">
        <v>0</v>
      </c>
      <c r="AB68" s="32">
        <v>0</v>
      </c>
      <c r="AC68" s="37" t="s">
        <v>729</v>
      </c>
      <c r="AD68" s="32">
        <v>95.373999999999953</v>
      </c>
      <c r="AE68" s="32">
        <v>0</v>
      </c>
      <c r="AF68" s="37">
        <v>0</v>
      </c>
      <c r="AG68" s="32">
        <v>4.8500000000000005</v>
      </c>
      <c r="AH68" s="32">
        <v>0</v>
      </c>
      <c r="AI68" s="37">
        <v>0</v>
      </c>
      <c r="AJ68" s="32">
        <v>0</v>
      </c>
      <c r="AK68" s="32">
        <v>0</v>
      </c>
      <c r="AL68" s="37" t="s">
        <v>729</v>
      </c>
      <c r="AM68" t="s">
        <v>58</v>
      </c>
      <c r="AN68" s="34">
        <v>4</v>
      </c>
      <c r="AX68"/>
      <c r="AY68"/>
    </row>
    <row r="69" spans="1:51" x14ac:dyDescent="0.25">
      <c r="A69" t="s">
        <v>616</v>
      </c>
      <c r="B69" t="s">
        <v>341</v>
      </c>
      <c r="C69" t="s">
        <v>414</v>
      </c>
      <c r="D69" t="s">
        <v>575</v>
      </c>
      <c r="E69" s="32">
        <v>81.7</v>
      </c>
      <c r="F69" s="32">
        <v>341.65</v>
      </c>
      <c r="G69" s="32">
        <v>8.1611111111111114</v>
      </c>
      <c r="H69" s="37">
        <v>2.3887344098086089E-2</v>
      </c>
      <c r="I69" s="32">
        <v>329.96388888888885</v>
      </c>
      <c r="J69" s="32">
        <v>8.1611111111111114</v>
      </c>
      <c r="K69" s="37">
        <v>2.4733346241592097E-2</v>
      </c>
      <c r="L69" s="32">
        <v>39.319444444444443</v>
      </c>
      <c r="M69" s="32">
        <v>0</v>
      </c>
      <c r="N69" s="37">
        <v>0</v>
      </c>
      <c r="O69" s="32">
        <v>33.31388888888889</v>
      </c>
      <c r="P69" s="32">
        <v>0</v>
      </c>
      <c r="Q69" s="37">
        <v>0</v>
      </c>
      <c r="R69" s="32">
        <v>1.2666666666666666</v>
      </c>
      <c r="S69" s="32">
        <v>0</v>
      </c>
      <c r="T69" s="37">
        <v>0</v>
      </c>
      <c r="U69" s="32">
        <v>4.7388888888888889</v>
      </c>
      <c r="V69" s="32">
        <v>0</v>
      </c>
      <c r="W69" s="37">
        <v>0</v>
      </c>
      <c r="X69" s="32">
        <v>81.969444444444449</v>
      </c>
      <c r="Y69" s="32">
        <v>1.3555555555555556</v>
      </c>
      <c r="Z69" s="37">
        <v>1.6537327594971025E-2</v>
      </c>
      <c r="AA69" s="32">
        <v>5.6805555555555554</v>
      </c>
      <c r="AB69" s="32">
        <v>0</v>
      </c>
      <c r="AC69" s="37">
        <v>0</v>
      </c>
      <c r="AD69" s="32">
        <v>214.68055555555554</v>
      </c>
      <c r="AE69" s="32">
        <v>6.8055555555555554</v>
      </c>
      <c r="AF69" s="37">
        <v>3.1700847512453903E-2</v>
      </c>
      <c r="AG69" s="32">
        <v>0</v>
      </c>
      <c r="AH69" s="32">
        <v>0</v>
      </c>
      <c r="AI69" s="37" t="s">
        <v>729</v>
      </c>
      <c r="AJ69" s="32">
        <v>0</v>
      </c>
      <c r="AK69" s="32">
        <v>0</v>
      </c>
      <c r="AL69" s="37" t="s">
        <v>729</v>
      </c>
      <c r="AM69" t="s">
        <v>141</v>
      </c>
      <c r="AN69" s="34">
        <v>4</v>
      </c>
      <c r="AX69"/>
      <c r="AY69"/>
    </row>
    <row r="70" spans="1:51" x14ac:dyDescent="0.25">
      <c r="A70" t="s">
        <v>616</v>
      </c>
      <c r="B70" t="s">
        <v>345</v>
      </c>
      <c r="C70" t="s">
        <v>492</v>
      </c>
      <c r="D70" t="s">
        <v>518</v>
      </c>
      <c r="E70" s="32">
        <v>42.177777777777777</v>
      </c>
      <c r="F70" s="32">
        <v>221.02888888888887</v>
      </c>
      <c r="G70" s="32">
        <v>89.87855555555555</v>
      </c>
      <c r="H70" s="37">
        <v>0.40663714144958429</v>
      </c>
      <c r="I70" s="32">
        <v>175.55166666666668</v>
      </c>
      <c r="J70" s="32">
        <v>89.87855555555555</v>
      </c>
      <c r="K70" s="37">
        <v>0.51197779697651524</v>
      </c>
      <c r="L70" s="32">
        <v>33.362777777777772</v>
      </c>
      <c r="M70" s="32">
        <v>9.3333333333333338E-2</v>
      </c>
      <c r="N70" s="37">
        <v>2.7975288495162612E-3</v>
      </c>
      <c r="O70" s="32">
        <v>0.27888888888888891</v>
      </c>
      <c r="P70" s="32">
        <v>9.3333333333333338E-2</v>
      </c>
      <c r="Q70" s="37">
        <v>0.33466135458167329</v>
      </c>
      <c r="R70" s="32">
        <v>27.63388888888888</v>
      </c>
      <c r="S70" s="32">
        <v>0</v>
      </c>
      <c r="T70" s="37">
        <v>0</v>
      </c>
      <c r="U70" s="32">
        <v>5.45</v>
      </c>
      <c r="V70" s="32">
        <v>0</v>
      </c>
      <c r="W70" s="37">
        <v>0</v>
      </c>
      <c r="X70" s="32">
        <v>64.154777777777795</v>
      </c>
      <c r="Y70" s="32">
        <v>38.829555555555558</v>
      </c>
      <c r="Z70" s="37">
        <v>0.60524807193713803</v>
      </c>
      <c r="AA70" s="32">
        <v>12.393333333333334</v>
      </c>
      <c r="AB70" s="32">
        <v>0</v>
      </c>
      <c r="AC70" s="37">
        <v>0</v>
      </c>
      <c r="AD70" s="32">
        <v>98.689555555555543</v>
      </c>
      <c r="AE70" s="32">
        <v>50.955666666666666</v>
      </c>
      <c r="AF70" s="37">
        <v>0.51632278998340475</v>
      </c>
      <c r="AG70" s="32">
        <v>12.428444444444446</v>
      </c>
      <c r="AH70" s="32">
        <v>0</v>
      </c>
      <c r="AI70" s="37">
        <v>0</v>
      </c>
      <c r="AJ70" s="32">
        <v>0</v>
      </c>
      <c r="AK70" s="32">
        <v>0</v>
      </c>
      <c r="AL70" s="37" t="s">
        <v>729</v>
      </c>
      <c r="AM70" t="s">
        <v>145</v>
      </c>
      <c r="AN70" s="34">
        <v>4</v>
      </c>
      <c r="AX70"/>
      <c r="AY70"/>
    </row>
    <row r="71" spans="1:51" x14ac:dyDescent="0.25">
      <c r="A71" t="s">
        <v>616</v>
      </c>
      <c r="B71" t="s">
        <v>330</v>
      </c>
      <c r="C71" t="s">
        <v>480</v>
      </c>
      <c r="D71" t="s">
        <v>584</v>
      </c>
      <c r="E71" s="32">
        <v>47.56666666666667</v>
      </c>
      <c r="F71" s="32">
        <v>168.84433333333334</v>
      </c>
      <c r="G71" s="32">
        <v>11.856888888888887</v>
      </c>
      <c r="H71" s="37">
        <v>7.0223789302309353E-2</v>
      </c>
      <c r="I71" s="32">
        <v>148.41655555555556</v>
      </c>
      <c r="J71" s="32">
        <v>11.856888888888887</v>
      </c>
      <c r="K71" s="37">
        <v>7.9889260632049874E-2</v>
      </c>
      <c r="L71" s="32">
        <v>26.105</v>
      </c>
      <c r="M71" s="32">
        <v>0</v>
      </c>
      <c r="N71" s="37">
        <v>0</v>
      </c>
      <c r="O71" s="32">
        <v>14.74388888888889</v>
      </c>
      <c r="P71" s="32">
        <v>0</v>
      </c>
      <c r="Q71" s="37">
        <v>0</v>
      </c>
      <c r="R71" s="32">
        <v>5.75</v>
      </c>
      <c r="S71" s="32">
        <v>0</v>
      </c>
      <c r="T71" s="37">
        <v>0</v>
      </c>
      <c r="U71" s="32">
        <v>5.6111111111111107</v>
      </c>
      <c r="V71" s="32">
        <v>0</v>
      </c>
      <c r="W71" s="37">
        <v>0</v>
      </c>
      <c r="X71" s="32">
        <v>42.045777777777779</v>
      </c>
      <c r="Y71" s="32">
        <v>11.856888888888887</v>
      </c>
      <c r="Z71" s="37">
        <v>0.28199951375749177</v>
      </c>
      <c r="AA71" s="32">
        <v>9.0666666666666664</v>
      </c>
      <c r="AB71" s="32">
        <v>0</v>
      </c>
      <c r="AC71" s="37">
        <v>0</v>
      </c>
      <c r="AD71" s="32">
        <v>56.99077777777778</v>
      </c>
      <c r="AE71" s="32">
        <v>0</v>
      </c>
      <c r="AF71" s="37">
        <v>0</v>
      </c>
      <c r="AG71" s="32">
        <v>34.636111111111113</v>
      </c>
      <c r="AH71" s="32">
        <v>0</v>
      </c>
      <c r="AI71" s="37">
        <v>0</v>
      </c>
      <c r="AJ71" s="32">
        <v>0</v>
      </c>
      <c r="AK71" s="32">
        <v>0</v>
      </c>
      <c r="AL71" s="37" t="s">
        <v>729</v>
      </c>
      <c r="AM71" t="s">
        <v>130</v>
      </c>
      <c r="AN71" s="34">
        <v>4</v>
      </c>
      <c r="AX71"/>
      <c r="AY71"/>
    </row>
    <row r="72" spans="1:51" x14ac:dyDescent="0.25">
      <c r="A72" t="s">
        <v>616</v>
      </c>
      <c r="B72" t="s">
        <v>356</v>
      </c>
      <c r="C72" t="s">
        <v>494</v>
      </c>
      <c r="D72" t="s">
        <v>552</v>
      </c>
      <c r="E72" s="32">
        <v>64.422222222222217</v>
      </c>
      <c r="F72" s="32">
        <v>254.99155555555555</v>
      </c>
      <c r="G72" s="32">
        <v>0</v>
      </c>
      <c r="H72" s="37">
        <v>0</v>
      </c>
      <c r="I72" s="32">
        <v>249.26944444444445</v>
      </c>
      <c r="J72" s="32">
        <v>0</v>
      </c>
      <c r="K72" s="37">
        <v>0</v>
      </c>
      <c r="L72" s="32">
        <v>51.37488888888889</v>
      </c>
      <c r="M72" s="32">
        <v>0</v>
      </c>
      <c r="N72" s="37">
        <v>0</v>
      </c>
      <c r="O72" s="32">
        <v>45.652777777777779</v>
      </c>
      <c r="P72" s="32">
        <v>0</v>
      </c>
      <c r="Q72" s="37">
        <v>0</v>
      </c>
      <c r="R72" s="32">
        <v>0</v>
      </c>
      <c r="S72" s="32">
        <v>0</v>
      </c>
      <c r="T72" s="37" t="s">
        <v>729</v>
      </c>
      <c r="U72" s="32">
        <v>5.7221111111111114</v>
      </c>
      <c r="V72" s="32">
        <v>0</v>
      </c>
      <c r="W72" s="37">
        <v>0</v>
      </c>
      <c r="X72" s="32">
        <v>53.327777777777776</v>
      </c>
      <c r="Y72" s="32">
        <v>0</v>
      </c>
      <c r="Z72" s="37">
        <v>0</v>
      </c>
      <c r="AA72" s="32">
        <v>0</v>
      </c>
      <c r="AB72" s="32">
        <v>0</v>
      </c>
      <c r="AC72" s="37" t="s">
        <v>729</v>
      </c>
      <c r="AD72" s="32">
        <v>150.28888888888889</v>
      </c>
      <c r="AE72" s="32">
        <v>0</v>
      </c>
      <c r="AF72" s="37">
        <v>0</v>
      </c>
      <c r="AG72" s="32">
        <v>0</v>
      </c>
      <c r="AH72" s="32">
        <v>0</v>
      </c>
      <c r="AI72" s="37" t="s">
        <v>729</v>
      </c>
      <c r="AJ72" s="32">
        <v>0</v>
      </c>
      <c r="AK72" s="32">
        <v>0</v>
      </c>
      <c r="AL72" s="37" t="s">
        <v>729</v>
      </c>
      <c r="AM72" t="s">
        <v>156</v>
      </c>
      <c r="AN72" s="34">
        <v>4</v>
      </c>
      <c r="AX72"/>
      <c r="AY72"/>
    </row>
    <row r="73" spans="1:51" x14ac:dyDescent="0.25">
      <c r="A73" t="s">
        <v>616</v>
      </c>
      <c r="B73" t="s">
        <v>314</v>
      </c>
      <c r="C73" t="s">
        <v>469</v>
      </c>
      <c r="D73" t="s">
        <v>537</v>
      </c>
      <c r="E73" s="32">
        <v>52.411111111111111</v>
      </c>
      <c r="F73" s="32">
        <v>218.88911111111111</v>
      </c>
      <c r="G73" s="32">
        <v>4.5869999999999997</v>
      </c>
      <c r="H73" s="37">
        <v>2.095581628851138E-2</v>
      </c>
      <c r="I73" s="32">
        <v>202.58933333333331</v>
      </c>
      <c r="J73" s="32">
        <v>4.5869999999999997</v>
      </c>
      <c r="K73" s="37">
        <v>2.2641863342591252E-2</v>
      </c>
      <c r="L73" s="32">
        <v>24.662222222222212</v>
      </c>
      <c r="M73" s="32">
        <v>0</v>
      </c>
      <c r="N73" s="37">
        <v>0</v>
      </c>
      <c r="O73" s="32">
        <v>19.151111111111103</v>
      </c>
      <c r="P73" s="32">
        <v>0</v>
      </c>
      <c r="Q73" s="37">
        <v>0</v>
      </c>
      <c r="R73" s="32">
        <v>0</v>
      </c>
      <c r="S73" s="32">
        <v>0</v>
      </c>
      <c r="T73" s="37" t="s">
        <v>729</v>
      </c>
      <c r="U73" s="32">
        <v>5.5111111111111111</v>
      </c>
      <c r="V73" s="32">
        <v>0</v>
      </c>
      <c r="W73" s="37">
        <v>0</v>
      </c>
      <c r="X73" s="32">
        <v>63.466444444444441</v>
      </c>
      <c r="Y73" s="32">
        <v>0.40399999999999997</v>
      </c>
      <c r="Z73" s="37">
        <v>6.3655685068925308E-3</v>
      </c>
      <c r="AA73" s="32">
        <v>10.788666666666668</v>
      </c>
      <c r="AB73" s="32">
        <v>0</v>
      </c>
      <c r="AC73" s="37">
        <v>0</v>
      </c>
      <c r="AD73" s="32">
        <v>117.14966666666668</v>
      </c>
      <c r="AE73" s="32">
        <v>4.1829999999999998</v>
      </c>
      <c r="AF73" s="37">
        <v>3.5706460965886935E-2</v>
      </c>
      <c r="AG73" s="32">
        <v>2.822111111111111</v>
      </c>
      <c r="AH73" s="32">
        <v>0</v>
      </c>
      <c r="AI73" s="37">
        <v>0</v>
      </c>
      <c r="AJ73" s="32">
        <v>0</v>
      </c>
      <c r="AK73" s="32">
        <v>0</v>
      </c>
      <c r="AL73" s="37" t="s">
        <v>729</v>
      </c>
      <c r="AM73" t="s">
        <v>113</v>
      </c>
      <c r="AN73" s="34">
        <v>4</v>
      </c>
      <c r="AX73"/>
      <c r="AY73"/>
    </row>
    <row r="74" spans="1:51" x14ac:dyDescent="0.25">
      <c r="A74" t="s">
        <v>616</v>
      </c>
      <c r="B74" t="s">
        <v>213</v>
      </c>
      <c r="C74" t="s">
        <v>445</v>
      </c>
      <c r="D74" t="s">
        <v>563</v>
      </c>
      <c r="E74" s="32">
        <v>74.888888888888886</v>
      </c>
      <c r="F74" s="32">
        <v>276.87333333333333</v>
      </c>
      <c r="G74" s="32">
        <v>17.826666666666668</v>
      </c>
      <c r="H74" s="37">
        <v>6.4385639642676559E-2</v>
      </c>
      <c r="I74" s="32">
        <v>270.42611111111108</v>
      </c>
      <c r="J74" s="32">
        <v>16.979444444444447</v>
      </c>
      <c r="K74" s="37">
        <v>6.2787740335725317E-2</v>
      </c>
      <c r="L74" s="32">
        <v>33.489444444444437</v>
      </c>
      <c r="M74" s="32">
        <v>0.84722222222222221</v>
      </c>
      <c r="N74" s="37">
        <v>2.5298186825036085E-2</v>
      </c>
      <c r="O74" s="32">
        <v>27.042222222222215</v>
      </c>
      <c r="P74" s="32">
        <v>0</v>
      </c>
      <c r="Q74" s="37">
        <v>0</v>
      </c>
      <c r="R74" s="32">
        <v>0.84722222222222221</v>
      </c>
      <c r="S74" s="32">
        <v>0.84722222222222221</v>
      </c>
      <c r="T74" s="37">
        <v>1</v>
      </c>
      <c r="U74" s="32">
        <v>5.6</v>
      </c>
      <c r="V74" s="32">
        <v>0</v>
      </c>
      <c r="W74" s="37">
        <v>0</v>
      </c>
      <c r="X74" s="32">
        <v>102.76833333333333</v>
      </c>
      <c r="Y74" s="32">
        <v>2.2938888888888891</v>
      </c>
      <c r="Z74" s="37">
        <v>2.2320970035084306E-2</v>
      </c>
      <c r="AA74" s="32">
        <v>0</v>
      </c>
      <c r="AB74" s="32">
        <v>0</v>
      </c>
      <c r="AC74" s="37" t="s">
        <v>729</v>
      </c>
      <c r="AD74" s="32">
        <v>140.61555555555555</v>
      </c>
      <c r="AE74" s="32">
        <v>14.685555555555556</v>
      </c>
      <c r="AF74" s="37">
        <v>0.10443763136684736</v>
      </c>
      <c r="AG74" s="32">
        <v>0</v>
      </c>
      <c r="AH74" s="32">
        <v>0</v>
      </c>
      <c r="AI74" s="37" t="s">
        <v>729</v>
      </c>
      <c r="AJ74" s="32">
        <v>0</v>
      </c>
      <c r="AK74" s="32">
        <v>0</v>
      </c>
      <c r="AL74" s="37" t="s">
        <v>729</v>
      </c>
      <c r="AM74" t="s">
        <v>12</v>
      </c>
      <c r="AN74" s="34">
        <v>4</v>
      </c>
      <c r="AX74"/>
      <c r="AY74"/>
    </row>
    <row r="75" spans="1:51" x14ac:dyDescent="0.25">
      <c r="A75" t="s">
        <v>616</v>
      </c>
      <c r="B75" t="s">
        <v>246</v>
      </c>
      <c r="C75" t="s">
        <v>445</v>
      </c>
      <c r="D75" t="s">
        <v>563</v>
      </c>
      <c r="E75" s="32">
        <v>88.2</v>
      </c>
      <c r="F75" s="32">
        <v>359.18888888888893</v>
      </c>
      <c r="G75" s="32">
        <v>36.747888888888887</v>
      </c>
      <c r="H75" s="37">
        <v>0.10230797785133169</v>
      </c>
      <c r="I75" s="32">
        <v>328.99922222222227</v>
      </c>
      <c r="J75" s="32">
        <v>36.747888888888887</v>
      </c>
      <c r="K75" s="37">
        <v>0.11169597496515525</v>
      </c>
      <c r="L75" s="32">
        <v>52.051444444444442</v>
      </c>
      <c r="M75" s="32">
        <v>0</v>
      </c>
      <c r="N75" s="37">
        <v>0</v>
      </c>
      <c r="O75" s="32">
        <v>34.48811111111111</v>
      </c>
      <c r="P75" s="32">
        <v>0</v>
      </c>
      <c r="Q75" s="37">
        <v>0</v>
      </c>
      <c r="R75" s="32">
        <v>10.729999999999999</v>
      </c>
      <c r="S75" s="32">
        <v>0</v>
      </c>
      <c r="T75" s="37">
        <v>0</v>
      </c>
      <c r="U75" s="32">
        <v>6.833333333333333</v>
      </c>
      <c r="V75" s="32">
        <v>0</v>
      </c>
      <c r="W75" s="37">
        <v>0</v>
      </c>
      <c r="X75" s="32">
        <v>79.283444444444413</v>
      </c>
      <c r="Y75" s="32">
        <v>5.4031111111111105</v>
      </c>
      <c r="Z75" s="37">
        <v>6.814929836830165E-2</v>
      </c>
      <c r="AA75" s="32">
        <v>12.626333333333331</v>
      </c>
      <c r="AB75" s="32">
        <v>0</v>
      </c>
      <c r="AC75" s="37">
        <v>0</v>
      </c>
      <c r="AD75" s="32">
        <v>144.85066666666671</v>
      </c>
      <c r="AE75" s="32">
        <v>31.344777777777775</v>
      </c>
      <c r="AF75" s="37">
        <v>0.21639374190737426</v>
      </c>
      <c r="AG75" s="32">
        <v>70.37700000000001</v>
      </c>
      <c r="AH75" s="32">
        <v>0</v>
      </c>
      <c r="AI75" s="37">
        <v>0</v>
      </c>
      <c r="AJ75" s="32">
        <v>0</v>
      </c>
      <c r="AK75" s="32">
        <v>0</v>
      </c>
      <c r="AL75" s="37" t="s">
        <v>729</v>
      </c>
      <c r="AM75" t="s">
        <v>45</v>
      </c>
      <c r="AN75" s="34">
        <v>4</v>
      </c>
      <c r="AX75"/>
      <c r="AY75"/>
    </row>
    <row r="76" spans="1:51" x14ac:dyDescent="0.25">
      <c r="A76" t="s">
        <v>616</v>
      </c>
      <c r="B76" t="s">
        <v>372</v>
      </c>
      <c r="C76" t="s">
        <v>416</v>
      </c>
      <c r="D76" t="s">
        <v>552</v>
      </c>
      <c r="E76" s="32">
        <v>68.033333333333331</v>
      </c>
      <c r="F76" s="32">
        <v>244.67044444444437</v>
      </c>
      <c r="G76" s="32">
        <v>81.634888888888867</v>
      </c>
      <c r="H76" s="37">
        <v>0.33365243225127317</v>
      </c>
      <c r="I76" s="32">
        <v>238.48711111111103</v>
      </c>
      <c r="J76" s="32">
        <v>81.140444444444427</v>
      </c>
      <c r="K76" s="37">
        <v>0.34022989362574452</v>
      </c>
      <c r="L76" s="32">
        <v>17.175555555555558</v>
      </c>
      <c r="M76" s="32">
        <v>2.7166666666666668</v>
      </c>
      <c r="N76" s="37">
        <v>0.1581705265881744</v>
      </c>
      <c r="O76" s="32">
        <v>10.992222222222223</v>
      </c>
      <c r="P76" s="32">
        <v>2.2222222222222223</v>
      </c>
      <c r="Q76" s="37">
        <v>0.20216314565854646</v>
      </c>
      <c r="R76" s="32">
        <v>0.49444444444444446</v>
      </c>
      <c r="S76" s="32">
        <v>0.49444444444444446</v>
      </c>
      <c r="T76" s="37">
        <v>1</v>
      </c>
      <c r="U76" s="32">
        <v>5.6888888888888891</v>
      </c>
      <c r="V76" s="32">
        <v>0</v>
      </c>
      <c r="W76" s="37">
        <v>0</v>
      </c>
      <c r="X76" s="32">
        <v>87.10777777777777</v>
      </c>
      <c r="Y76" s="32">
        <v>31.811111111111099</v>
      </c>
      <c r="Z76" s="37">
        <v>0.36519254563312359</v>
      </c>
      <c r="AA76" s="32">
        <v>0</v>
      </c>
      <c r="AB76" s="32">
        <v>0</v>
      </c>
      <c r="AC76" s="37" t="s">
        <v>729</v>
      </c>
      <c r="AD76" s="32">
        <v>140.38711111111104</v>
      </c>
      <c r="AE76" s="32">
        <v>47.107111111111095</v>
      </c>
      <c r="AF76" s="37">
        <v>0.33555153844449165</v>
      </c>
      <c r="AG76" s="32">
        <v>0</v>
      </c>
      <c r="AH76" s="32">
        <v>0</v>
      </c>
      <c r="AI76" s="37" t="s">
        <v>729</v>
      </c>
      <c r="AJ76" s="32">
        <v>0</v>
      </c>
      <c r="AK76" s="32">
        <v>0</v>
      </c>
      <c r="AL76" s="37" t="s">
        <v>729</v>
      </c>
      <c r="AM76" t="s">
        <v>172</v>
      </c>
      <c r="AN76" s="34">
        <v>4</v>
      </c>
      <c r="AX76"/>
      <c r="AY76"/>
    </row>
    <row r="77" spans="1:51" x14ac:dyDescent="0.25">
      <c r="A77" t="s">
        <v>616</v>
      </c>
      <c r="B77" t="s">
        <v>354</v>
      </c>
      <c r="C77" t="s">
        <v>461</v>
      </c>
      <c r="D77" t="s">
        <v>574</v>
      </c>
      <c r="E77" s="32">
        <v>138.5</v>
      </c>
      <c r="F77" s="32">
        <v>515.48944444444442</v>
      </c>
      <c r="G77" s="32">
        <v>48.680555555555557</v>
      </c>
      <c r="H77" s="37">
        <v>9.443560111695358E-2</v>
      </c>
      <c r="I77" s="32">
        <v>490.58666666666659</v>
      </c>
      <c r="J77" s="32">
        <v>48.680555555555557</v>
      </c>
      <c r="K77" s="37">
        <v>9.9229267453026779E-2</v>
      </c>
      <c r="L77" s="32">
        <v>70.330555555555549</v>
      </c>
      <c r="M77" s="32">
        <v>0</v>
      </c>
      <c r="N77" s="37">
        <v>0</v>
      </c>
      <c r="O77" s="32">
        <v>46.05833333333333</v>
      </c>
      <c r="P77" s="32">
        <v>0</v>
      </c>
      <c r="Q77" s="37">
        <v>0</v>
      </c>
      <c r="R77" s="32">
        <v>18.583333333333332</v>
      </c>
      <c r="S77" s="32">
        <v>0</v>
      </c>
      <c r="T77" s="37">
        <v>0</v>
      </c>
      <c r="U77" s="32">
        <v>5.6888888888888891</v>
      </c>
      <c r="V77" s="32">
        <v>0</v>
      </c>
      <c r="W77" s="37">
        <v>0</v>
      </c>
      <c r="X77" s="32">
        <v>187.52777777777777</v>
      </c>
      <c r="Y77" s="32">
        <v>5.8611111111111107</v>
      </c>
      <c r="Z77" s="37">
        <v>3.125462894386017E-2</v>
      </c>
      <c r="AA77" s="32">
        <v>0.63055555555555554</v>
      </c>
      <c r="AB77" s="32">
        <v>0</v>
      </c>
      <c r="AC77" s="37">
        <v>0</v>
      </c>
      <c r="AD77" s="32">
        <v>257.00055555555548</v>
      </c>
      <c r="AE77" s="32">
        <v>42.819444444444443</v>
      </c>
      <c r="AF77" s="37">
        <v>0.16661226413258948</v>
      </c>
      <c r="AG77" s="32">
        <v>0</v>
      </c>
      <c r="AH77" s="32">
        <v>0</v>
      </c>
      <c r="AI77" s="37" t="s">
        <v>729</v>
      </c>
      <c r="AJ77" s="32">
        <v>0</v>
      </c>
      <c r="AK77" s="32">
        <v>0</v>
      </c>
      <c r="AL77" s="37" t="s">
        <v>729</v>
      </c>
      <c r="AM77" t="s">
        <v>154</v>
      </c>
      <c r="AN77" s="34">
        <v>4</v>
      </c>
      <c r="AX77"/>
      <c r="AY77"/>
    </row>
    <row r="78" spans="1:51" x14ac:dyDescent="0.25">
      <c r="A78" t="s">
        <v>616</v>
      </c>
      <c r="B78" t="s">
        <v>279</v>
      </c>
      <c r="C78" t="s">
        <v>464</v>
      </c>
      <c r="D78" t="s">
        <v>541</v>
      </c>
      <c r="E78" s="32">
        <v>60.466666666666669</v>
      </c>
      <c r="F78" s="32">
        <v>142.90277777777777</v>
      </c>
      <c r="G78" s="32">
        <v>0</v>
      </c>
      <c r="H78" s="37">
        <v>0</v>
      </c>
      <c r="I78" s="32">
        <v>136.50555555555556</v>
      </c>
      <c r="J78" s="32">
        <v>0</v>
      </c>
      <c r="K78" s="37">
        <v>0</v>
      </c>
      <c r="L78" s="32">
        <v>21.677777777777777</v>
      </c>
      <c r="M78" s="32">
        <v>0</v>
      </c>
      <c r="N78" s="37">
        <v>0</v>
      </c>
      <c r="O78" s="32">
        <v>17.794444444444444</v>
      </c>
      <c r="P78" s="32">
        <v>0</v>
      </c>
      <c r="Q78" s="37">
        <v>0</v>
      </c>
      <c r="R78" s="32">
        <v>3.8833333333333333</v>
      </c>
      <c r="S78" s="32">
        <v>0</v>
      </c>
      <c r="T78" s="37">
        <v>0</v>
      </c>
      <c r="U78" s="32">
        <v>0</v>
      </c>
      <c r="V78" s="32">
        <v>0</v>
      </c>
      <c r="W78" s="37" t="s">
        <v>729</v>
      </c>
      <c r="X78" s="32">
        <v>53.613888888888887</v>
      </c>
      <c r="Y78" s="32">
        <v>0</v>
      </c>
      <c r="Z78" s="37">
        <v>0</v>
      </c>
      <c r="AA78" s="32">
        <v>2.5138888888888888</v>
      </c>
      <c r="AB78" s="32">
        <v>0</v>
      </c>
      <c r="AC78" s="37">
        <v>0</v>
      </c>
      <c r="AD78" s="32">
        <v>65.097222222222229</v>
      </c>
      <c r="AE78" s="32">
        <v>0</v>
      </c>
      <c r="AF78" s="37">
        <v>0</v>
      </c>
      <c r="AG78" s="32">
        <v>0</v>
      </c>
      <c r="AH78" s="32">
        <v>0</v>
      </c>
      <c r="AI78" s="37" t="s">
        <v>729</v>
      </c>
      <c r="AJ78" s="32">
        <v>0</v>
      </c>
      <c r="AK78" s="32">
        <v>0</v>
      </c>
      <c r="AL78" s="37" t="s">
        <v>729</v>
      </c>
      <c r="AM78" t="s">
        <v>78</v>
      </c>
      <c r="AN78" s="34">
        <v>4</v>
      </c>
      <c r="AX78"/>
      <c r="AY78"/>
    </row>
    <row r="79" spans="1:51" x14ac:dyDescent="0.25">
      <c r="A79" t="s">
        <v>616</v>
      </c>
      <c r="B79" t="s">
        <v>321</v>
      </c>
      <c r="C79" t="s">
        <v>455</v>
      </c>
      <c r="D79" t="s">
        <v>546</v>
      </c>
      <c r="E79" s="32">
        <v>51.844444444444441</v>
      </c>
      <c r="F79" s="32">
        <v>215.25977777777774</v>
      </c>
      <c r="G79" s="32">
        <v>1.0875555555555556</v>
      </c>
      <c r="H79" s="37">
        <v>5.0522934046614487E-3</v>
      </c>
      <c r="I79" s="32">
        <v>203.58199999999994</v>
      </c>
      <c r="J79" s="32">
        <v>0.57644444444444443</v>
      </c>
      <c r="K79" s="37">
        <v>2.8315098802666472E-3</v>
      </c>
      <c r="L79" s="32">
        <v>30.339777777777776</v>
      </c>
      <c r="M79" s="32">
        <v>0.64866666666666672</v>
      </c>
      <c r="N79" s="37">
        <v>2.1380073098023134E-2</v>
      </c>
      <c r="O79" s="32">
        <v>24.406444444444443</v>
      </c>
      <c r="P79" s="32">
        <v>0.13755555555555557</v>
      </c>
      <c r="Q79" s="37">
        <v>5.636034198617852E-3</v>
      </c>
      <c r="R79" s="32">
        <v>7.7777777777777779E-2</v>
      </c>
      <c r="S79" s="32">
        <v>7.7777777777777779E-2</v>
      </c>
      <c r="T79" s="37">
        <v>1</v>
      </c>
      <c r="U79" s="32">
        <v>5.8555555555555552</v>
      </c>
      <c r="V79" s="32">
        <v>0.43333333333333335</v>
      </c>
      <c r="W79" s="37">
        <v>7.4003795066413663E-2</v>
      </c>
      <c r="X79" s="32">
        <v>49.595555555555556</v>
      </c>
      <c r="Y79" s="32">
        <v>0</v>
      </c>
      <c r="Z79" s="37">
        <v>0</v>
      </c>
      <c r="AA79" s="32">
        <v>5.7444444444444454</v>
      </c>
      <c r="AB79" s="32">
        <v>0</v>
      </c>
      <c r="AC79" s="37">
        <v>0</v>
      </c>
      <c r="AD79" s="32">
        <v>129.57999999999996</v>
      </c>
      <c r="AE79" s="32">
        <v>0.43888888888888888</v>
      </c>
      <c r="AF79" s="37">
        <v>3.3870110270789399E-3</v>
      </c>
      <c r="AG79" s="32">
        <v>0</v>
      </c>
      <c r="AH79" s="32">
        <v>0</v>
      </c>
      <c r="AI79" s="37" t="s">
        <v>729</v>
      </c>
      <c r="AJ79" s="32">
        <v>0</v>
      </c>
      <c r="AK79" s="32">
        <v>0</v>
      </c>
      <c r="AL79" s="37" t="s">
        <v>729</v>
      </c>
      <c r="AM79" t="s">
        <v>120</v>
      </c>
      <c r="AN79" s="34">
        <v>4</v>
      </c>
      <c r="AX79"/>
      <c r="AY79"/>
    </row>
    <row r="80" spans="1:51" x14ac:dyDescent="0.25">
      <c r="A80" t="s">
        <v>616</v>
      </c>
      <c r="B80" t="s">
        <v>311</v>
      </c>
      <c r="C80" t="s">
        <v>482</v>
      </c>
      <c r="D80" t="s">
        <v>520</v>
      </c>
      <c r="E80" s="32">
        <v>86.911111111111111</v>
      </c>
      <c r="F80" s="32">
        <v>323.7782222222221</v>
      </c>
      <c r="G80" s="32">
        <v>53.298222222222222</v>
      </c>
      <c r="H80" s="37">
        <v>0.16461336360554074</v>
      </c>
      <c r="I80" s="32">
        <v>317.4993333333332</v>
      </c>
      <c r="J80" s="32">
        <v>52.263777777777776</v>
      </c>
      <c r="K80" s="37">
        <v>0.16461066934873711</v>
      </c>
      <c r="L80" s="32">
        <v>31.459999999999994</v>
      </c>
      <c r="M80" s="32">
        <v>1.1233333333333331</v>
      </c>
      <c r="N80" s="37">
        <v>3.5706717524899345E-2</v>
      </c>
      <c r="O80" s="32">
        <v>25.181111111111107</v>
      </c>
      <c r="P80" s="32">
        <v>8.8888888888888892E-2</v>
      </c>
      <c r="Q80" s="37">
        <v>3.529982791333893E-3</v>
      </c>
      <c r="R80" s="32">
        <v>1.0344444444444443</v>
      </c>
      <c r="S80" s="32">
        <v>1.0344444444444443</v>
      </c>
      <c r="T80" s="37">
        <v>1</v>
      </c>
      <c r="U80" s="32">
        <v>5.2444444444444445</v>
      </c>
      <c r="V80" s="32">
        <v>0</v>
      </c>
      <c r="W80" s="37">
        <v>0</v>
      </c>
      <c r="X80" s="32">
        <v>91.26444444444445</v>
      </c>
      <c r="Y80" s="32">
        <v>15.672222222222215</v>
      </c>
      <c r="Z80" s="37">
        <v>0.17172319754559393</v>
      </c>
      <c r="AA80" s="32">
        <v>0</v>
      </c>
      <c r="AB80" s="32">
        <v>0</v>
      </c>
      <c r="AC80" s="37" t="s">
        <v>729</v>
      </c>
      <c r="AD80" s="32">
        <v>201.05377777777767</v>
      </c>
      <c r="AE80" s="32">
        <v>36.50266666666667</v>
      </c>
      <c r="AF80" s="37">
        <v>0.18155673109018935</v>
      </c>
      <c r="AG80" s="32">
        <v>0</v>
      </c>
      <c r="AH80" s="32">
        <v>0</v>
      </c>
      <c r="AI80" s="37" t="s">
        <v>729</v>
      </c>
      <c r="AJ80" s="32">
        <v>0</v>
      </c>
      <c r="AK80" s="32">
        <v>0</v>
      </c>
      <c r="AL80" s="37" t="s">
        <v>729</v>
      </c>
      <c r="AM80" t="s">
        <v>110</v>
      </c>
      <c r="AN80" s="34">
        <v>4</v>
      </c>
      <c r="AX80"/>
      <c r="AY80"/>
    </row>
    <row r="81" spans="1:51" x14ac:dyDescent="0.25">
      <c r="A81" t="s">
        <v>616</v>
      </c>
      <c r="B81" t="s">
        <v>315</v>
      </c>
      <c r="C81" t="s">
        <v>483</v>
      </c>
      <c r="D81" t="s">
        <v>556</v>
      </c>
      <c r="E81" s="32">
        <v>84.477777777777774</v>
      </c>
      <c r="F81" s="32">
        <v>308.28844444444445</v>
      </c>
      <c r="G81" s="32">
        <v>79.594222222222243</v>
      </c>
      <c r="H81" s="37">
        <v>0.25818101085707618</v>
      </c>
      <c r="I81" s="32">
        <v>296.99177777777777</v>
      </c>
      <c r="J81" s="32">
        <v>78.844222222222243</v>
      </c>
      <c r="K81" s="37">
        <v>0.26547611119799058</v>
      </c>
      <c r="L81" s="32">
        <v>34.911999999999985</v>
      </c>
      <c r="M81" s="32">
        <v>0.75</v>
      </c>
      <c r="N81" s="37">
        <v>2.1482584784601293E-2</v>
      </c>
      <c r="O81" s="32">
        <v>29.717555555555538</v>
      </c>
      <c r="P81" s="32">
        <v>0</v>
      </c>
      <c r="Q81" s="37">
        <v>0</v>
      </c>
      <c r="R81" s="32">
        <v>0.75</v>
      </c>
      <c r="S81" s="32">
        <v>0.75</v>
      </c>
      <c r="T81" s="37">
        <v>1</v>
      </c>
      <c r="U81" s="32">
        <v>4.4444444444444446</v>
      </c>
      <c r="V81" s="32">
        <v>0</v>
      </c>
      <c r="W81" s="37">
        <v>0</v>
      </c>
      <c r="X81" s="32">
        <v>90.350000000000023</v>
      </c>
      <c r="Y81" s="32">
        <v>0</v>
      </c>
      <c r="Z81" s="37">
        <v>0</v>
      </c>
      <c r="AA81" s="32">
        <v>6.1022222222222231</v>
      </c>
      <c r="AB81" s="32">
        <v>0</v>
      </c>
      <c r="AC81" s="37">
        <v>0</v>
      </c>
      <c r="AD81" s="32">
        <v>176.92422222222223</v>
      </c>
      <c r="AE81" s="32">
        <v>78.844222222222243</v>
      </c>
      <c r="AF81" s="37">
        <v>0.44563837122986749</v>
      </c>
      <c r="AG81" s="32">
        <v>0</v>
      </c>
      <c r="AH81" s="32">
        <v>0</v>
      </c>
      <c r="AI81" s="37" t="s">
        <v>729</v>
      </c>
      <c r="AJ81" s="32">
        <v>0</v>
      </c>
      <c r="AK81" s="32">
        <v>0</v>
      </c>
      <c r="AL81" s="37" t="s">
        <v>729</v>
      </c>
      <c r="AM81" t="s">
        <v>114</v>
      </c>
      <c r="AN81" s="34">
        <v>4</v>
      </c>
      <c r="AX81"/>
      <c r="AY81"/>
    </row>
    <row r="82" spans="1:51" x14ac:dyDescent="0.25">
      <c r="A82" t="s">
        <v>616</v>
      </c>
      <c r="B82" t="s">
        <v>298</v>
      </c>
      <c r="C82" t="s">
        <v>434</v>
      </c>
      <c r="D82" t="s">
        <v>570</v>
      </c>
      <c r="E82" s="32">
        <v>55.733333333333334</v>
      </c>
      <c r="F82" s="32">
        <v>188.87722222222226</v>
      </c>
      <c r="G82" s="32">
        <v>34.033777777777772</v>
      </c>
      <c r="H82" s="37">
        <v>0.18018995290885606</v>
      </c>
      <c r="I82" s="32">
        <v>170.15444444444449</v>
      </c>
      <c r="J82" s="32">
        <v>34.033777777777772</v>
      </c>
      <c r="K82" s="37">
        <v>0.20001697803955873</v>
      </c>
      <c r="L82" s="32">
        <v>51.268000000000015</v>
      </c>
      <c r="M82" s="32">
        <v>6.6348888888888871</v>
      </c>
      <c r="N82" s="37">
        <v>0.1294157932606867</v>
      </c>
      <c r="O82" s="32">
        <v>34.215777777777788</v>
      </c>
      <c r="P82" s="32">
        <v>6.6348888888888871</v>
      </c>
      <c r="Q82" s="37">
        <v>0.19391313948730593</v>
      </c>
      <c r="R82" s="32">
        <v>11.63</v>
      </c>
      <c r="S82" s="32">
        <v>0</v>
      </c>
      <c r="T82" s="37">
        <v>0</v>
      </c>
      <c r="U82" s="32">
        <v>5.4222222222222225</v>
      </c>
      <c r="V82" s="32">
        <v>0</v>
      </c>
      <c r="W82" s="37">
        <v>0</v>
      </c>
      <c r="X82" s="32">
        <v>39.730666666666664</v>
      </c>
      <c r="Y82" s="32">
        <v>5.6028888888888897</v>
      </c>
      <c r="Z82" s="37">
        <v>0.14102176879880085</v>
      </c>
      <c r="AA82" s="32">
        <v>1.6705555555555556</v>
      </c>
      <c r="AB82" s="32">
        <v>0</v>
      </c>
      <c r="AC82" s="37">
        <v>0</v>
      </c>
      <c r="AD82" s="32">
        <v>58.406666666666702</v>
      </c>
      <c r="AE82" s="32">
        <v>21.795999999999992</v>
      </c>
      <c r="AF82" s="37">
        <v>0.37317657801620785</v>
      </c>
      <c r="AG82" s="32">
        <v>37.801333333333339</v>
      </c>
      <c r="AH82" s="32">
        <v>0</v>
      </c>
      <c r="AI82" s="37">
        <v>0</v>
      </c>
      <c r="AJ82" s="32">
        <v>0</v>
      </c>
      <c r="AK82" s="32">
        <v>0</v>
      </c>
      <c r="AL82" s="37" t="s">
        <v>729</v>
      </c>
      <c r="AM82" t="s">
        <v>97</v>
      </c>
      <c r="AN82" s="34">
        <v>4</v>
      </c>
      <c r="AX82"/>
      <c r="AY82"/>
    </row>
    <row r="83" spans="1:51" x14ac:dyDescent="0.25">
      <c r="A83" t="s">
        <v>616</v>
      </c>
      <c r="B83" t="s">
        <v>284</v>
      </c>
      <c r="C83" t="s">
        <v>476</v>
      </c>
      <c r="D83" t="s">
        <v>518</v>
      </c>
      <c r="E83" s="32">
        <v>83.655555555555551</v>
      </c>
      <c r="F83" s="32">
        <v>313.5168888888889</v>
      </c>
      <c r="G83" s="32">
        <v>151.76477777777779</v>
      </c>
      <c r="H83" s="37">
        <v>0.48407209677167845</v>
      </c>
      <c r="I83" s="32">
        <v>289.30988888888891</v>
      </c>
      <c r="J83" s="32">
        <v>151.76477777777779</v>
      </c>
      <c r="K83" s="37">
        <v>0.52457514798626159</v>
      </c>
      <c r="L83" s="32">
        <v>21.568111111111108</v>
      </c>
      <c r="M83" s="32">
        <v>1.5666666666666667</v>
      </c>
      <c r="N83" s="37">
        <v>7.2638102548515562E-2</v>
      </c>
      <c r="O83" s="32">
        <v>3.2555555555555555</v>
      </c>
      <c r="P83" s="32">
        <v>1.5666666666666667</v>
      </c>
      <c r="Q83" s="37">
        <v>0.48122866894197952</v>
      </c>
      <c r="R83" s="32">
        <v>12.090333333333332</v>
      </c>
      <c r="S83" s="32">
        <v>0</v>
      </c>
      <c r="T83" s="37">
        <v>0</v>
      </c>
      <c r="U83" s="32">
        <v>6.2222222222222223</v>
      </c>
      <c r="V83" s="32">
        <v>0</v>
      </c>
      <c r="W83" s="37">
        <v>0</v>
      </c>
      <c r="X83" s="32">
        <v>97.181333333333356</v>
      </c>
      <c r="Y83" s="32">
        <v>58.008333333333333</v>
      </c>
      <c r="Z83" s="37">
        <v>0.59690818538539625</v>
      </c>
      <c r="AA83" s="32">
        <v>5.8944444444444457</v>
      </c>
      <c r="AB83" s="32">
        <v>0</v>
      </c>
      <c r="AC83" s="37">
        <v>0</v>
      </c>
      <c r="AD83" s="32">
        <v>176.64533333333333</v>
      </c>
      <c r="AE83" s="32">
        <v>92.189777777777792</v>
      </c>
      <c r="AF83" s="37">
        <v>0.52189195173253633</v>
      </c>
      <c r="AG83" s="32">
        <v>12.227666666666664</v>
      </c>
      <c r="AH83" s="32">
        <v>0</v>
      </c>
      <c r="AI83" s="37">
        <v>0</v>
      </c>
      <c r="AJ83" s="32">
        <v>0</v>
      </c>
      <c r="AK83" s="32">
        <v>0</v>
      </c>
      <c r="AL83" s="37" t="s">
        <v>729</v>
      </c>
      <c r="AM83" t="s">
        <v>83</v>
      </c>
      <c r="AN83" s="34">
        <v>4</v>
      </c>
      <c r="AX83"/>
      <c r="AY83"/>
    </row>
    <row r="84" spans="1:51" x14ac:dyDescent="0.25">
      <c r="A84" t="s">
        <v>616</v>
      </c>
      <c r="B84" t="s">
        <v>364</v>
      </c>
      <c r="C84" t="s">
        <v>497</v>
      </c>
      <c r="D84" t="s">
        <v>545</v>
      </c>
      <c r="E84" s="32">
        <v>77.066666666666663</v>
      </c>
      <c r="F84" s="32">
        <v>293.625</v>
      </c>
      <c r="G84" s="32">
        <v>0</v>
      </c>
      <c r="H84" s="37">
        <v>0</v>
      </c>
      <c r="I84" s="32">
        <v>287.93611111111113</v>
      </c>
      <c r="J84" s="32">
        <v>0</v>
      </c>
      <c r="K84" s="37">
        <v>0</v>
      </c>
      <c r="L84" s="32">
        <v>33.727777777777774</v>
      </c>
      <c r="M84" s="32">
        <v>0</v>
      </c>
      <c r="N84" s="37">
        <v>0</v>
      </c>
      <c r="O84" s="32">
        <v>28.038888888888888</v>
      </c>
      <c r="P84" s="32">
        <v>0</v>
      </c>
      <c r="Q84" s="37">
        <v>0</v>
      </c>
      <c r="R84" s="32">
        <v>0</v>
      </c>
      <c r="S84" s="32">
        <v>0</v>
      </c>
      <c r="T84" s="37" t="s">
        <v>729</v>
      </c>
      <c r="U84" s="32">
        <v>5.6888888888888891</v>
      </c>
      <c r="V84" s="32">
        <v>0</v>
      </c>
      <c r="W84" s="37">
        <v>0</v>
      </c>
      <c r="X84" s="32">
        <v>74.727777777777774</v>
      </c>
      <c r="Y84" s="32">
        <v>0</v>
      </c>
      <c r="Z84" s="37">
        <v>0</v>
      </c>
      <c r="AA84" s="32">
        <v>0</v>
      </c>
      <c r="AB84" s="32">
        <v>0</v>
      </c>
      <c r="AC84" s="37" t="s">
        <v>729</v>
      </c>
      <c r="AD84" s="32">
        <v>185.16944444444445</v>
      </c>
      <c r="AE84" s="32">
        <v>0</v>
      </c>
      <c r="AF84" s="37">
        <v>0</v>
      </c>
      <c r="AG84" s="32">
        <v>0</v>
      </c>
      <c r="AH84" s="32">
        <v>0</v>
      </c>
      <c r="AI84" s="37" t="s">
        <v>729</v>
      </c>
      <c r="AJ84" s="32">
        <v>0</v>
      </c>
      <c r="AK84" s="32">
        <v>0</v>
      </c>
      <c r="AL84" s="37" t="s">
        <v>729</v>
      </c>
      <c r="AM84" t="s">
        <v>164</v>
      </c>
      <c r="AN84" s="34">
        <v>4</v>
      </c>
      <c r="AX84"/>
      <c r="AY84"/>
    </row>
    <row r="85" spans="1:51" x14ac:dyDescent="0.25">
      <c r="A85" t="s">
        <v>616</v>
      </c>
      <c r="B85" t="s">
        <v>297</v>
      </c>
      <c r="C85" t="s">
        <v>479</v>
      </c>
      <c r="D85" t="s">
        <v>582</v>
      </c>
      <c r="E85" s="32">
        <v>40.87777777777778</v>
      </c>
      <c r="F85" s="32">
        <v>199.03111111111116</v>
      </c>
      <c r="G85" s="32">
        <v>61.896666666666675</v>
      </c>
      <c r="H85" s="37">
        <v>0.31098990665892545</v>
      </c>
      <c r="I85" s="32">
        <v>189.18111111111114</v>
      </c>
      <c r="J85" s="32">
        <v>57.735555555555564</v>
      </c>
      <c r="K85" s="37">
        <v>0.30518668178053954</v>
      </c>
      <c r="L85" s="32">
        <v>20.421111111111109</v>
      </c>
      <c r="M85" s="32">
        <v>1.4277777777777778</v>
      </c>
      <c r="N85" s="37">
        <v>6.9916752815713593E-2</v>
      </c>
      <c r="O85" s="32">
        <v>14.104444444444441</v>
      </c>
      <c r="P85" s="32">
        <v>0.8</v>
      </c>
      <c r="Q85" s="37">
        <v>5.671971009925951E-2</v>
      </c>
      <c r="R85" s="32">
        <v>0.62777777777777777</v>
      </c>
      <c r="S85" s="32">
        <v>0.62777777777777777</v>
      </c>
      <c r="T85" s="37">
        <v>1</v>
      </c>
      <c r="U85" s="32">
        <v>5.6888888888888891</v>
      </c>
      <c r="V85" s="32">
        <v>0</v>
      </c>
      <c r="W85" s="37">
        <v>0</v>
      </c>
      <c r="X85" s="32">
        <v>43.300000000000018</v>
      </c>
      <c r="Y85" s="32">
        <v>8.9477777777777767</v>
      </c>
      <c r="Z85" s="37">
        <v>0.20664613805491391</v>
      </c>
      <c r="AA85" s="32">
        <v>3.5333333333333332</v>
      </c>
      <c r="AB85" s="32">
        <v>3.5333333333333332</v>
      </c>
      <c r="AC85" s="37">
        <v>1</v>
      </c>
      <c r="AD85" s="32">
        <v>125.78444444444447</v>
      </c>
      <c r="AE85" s="32">
        <v>47.987777777777787</v>
      </c>
      <c r="AF85" s="37">
        <v>0.38150804727664611</v>
      </c>
      <c r="AG85" s="32">
        <v>5.9922222222222228</v>
      </c>
      <c r="AH85" s="32">
        <v>0</v>
      </c>
      <c r="AI85" s="37">
        <v>0</v>
      </c>
      <c r="AJ85" s="32">
        <v>0</v>
      </c>
      <c r="AK85" s="32">
        <v>0</v>
      </c>
      <c r="AL85" s="37" t="s">
        <v>729</v>
      </c>
      <c r="AM85" t="s">
        <v>96</v>
      </c>
      <c r="AN85" s="34">
        <v>4</v>
      </c>
      <c r="AX85"/>
      <c r="AY85"/>
    </row>
    <row r="86" spans="1:51" x14ac:dyDescent="0.25">
      <c r="A86" t="s">
        <v>616</v>
      </c>
      <c r="B86" t="s">
        <v>265</v>
      </c>
      <c r="C86" t="s">
        <v>430</v>
      </c>
      <c r="D86" t="s">
        <v>567</v>
      </c>
      <c r="E86" s="32">
        <v>59.555555555555557</v>
      </c>
      <c r="F86" s="32">
        <v>225.49755555555555</v>
      </c>
      <c r="G86" s="32">
        <v>0</v>
      </c>
      <c r="H86" s="37">
        <v>0</v>
      </c>
      <c r="I86" s="32">
        <v>205.03911111111111</v>
      </c>
      <c r="J86" s="32">
        <v>0</v>
      </c>
      <c r="K86" s="37">
        <v>0</v>
      </c>
      <c r="L86" s="32">
        <v>35.253888888888895</v>
      </c>
      <c r="M86" s="32">
        <v>0</v>
      </c>
      <c r="N86" s="37">
        <v>0</v>
      </c>
      <c r="O86" s="32">
        <v>15.637333333333332</v>
      </c>
      <c r="P86" s="32">
        <v>0</v>
      </c>
      <c r="Q86" s="37">
        <v>0</v>
      </c>
      <c r="R86" s="32">
        <v>14.019333333333341</v>
      </c>
      <c r="S86" s="32">
        <v>0</v>
      </c>
      <c r="T86" s="37">
        <v>0</v>
      </c>
      <c r="U86" s="32">
        <v>5.5972222222222223</v>
      </c>
      <c r="V86" s="32">
        <v>0</v>
      </c>
      <c r="W86" s="37">
        <v>0</v>
      </c>
      <c r="X86" s="32">
        <v>56.404777777777774</v>
      </c>
      <c r="Y86" s="32">
        <v>0</v>
      </c>
      <c r="Z86" s="37">
        <v>0</v>
      </c>
      <c r="AA86" s="32">
        <v>0.84188888888888869</v>
      </c>
      <c r="AB86" s="32">
        <v>0</v>
      </c>
      <c r="AC86" s="37">
        <v>0</v>
      </c>
      <c r="AD86" s="32">
        <v>110.00533333333333</v>
      </c>
      <c r="AE86" s="32">
        <v>0</v>
      </c>
      <c r="AF86" s="37">
        <v>0</v>
      </c>
      <c r="AG86" s="32">
        <v>22.991666666666667</v>
      </c>
      <c r="AH86" s="32">
        <v>0</v>
      </c>
      <c r="AI86" s="37">
        <v>0</v>
      </c>
      <c r="AJ86" s="32">
        <v>0</v>
      </c>
      <c r="AK86" s="32">
        <v>0</v>
      </c>
      <c r="AL86" s="37" t="s">
        <v>729</v>
      </c>
      <c r="AM86" t="s">
        <v>64</v>
      </c>
      <c r="AN86" s="34">
        <v>4</v>
      </c>
      <c r="AX86"/>
      <c r="AY86"/>
    </row>
    <row r="87" spans="1:51" x14ac:dyDescent="0.25">
      <c r="A87" t="s">
        <v>616</v>
      </c>
      <c r="B87" t="s">
        <v>351</v>
      </c>
      <c r="C87" t="s">
        <v>434</v>
      </c>
      <c r="D87" t="s">
        <v>543</v>
      </c>
      <c r="E87" s="32">
        <v>53.93333333333333</v>
      </c>
      <c r="F87" s="32">
        <v>202.1647777777778</v>
      </c>
      <c r="G87" s="32">
        <v>5.4062222222222225</v>
      </c>
      <c r="H87" s="37">
        <v>2.6741662329353995E-2</v>
      </c>
      <c r="I87" s="32">
        <v>177.34900000000002</v>
      </c>
      <c r="J87" s="32">
        <v>5.4062222222222225</v>
      </c>
      <c r="K87" s="37">
        <v>3.0483522445698717E-2</v>
      </c>
      <c r="L87" s="32">
        <v>36.141444444444453</v>
      </c>
      <c r="M87" s="32">
        <v>0</v>
      </c>
      <c r="N87" s="37">
        <v>0</v>
      </c>
      <c r="O87" s="32">
        <v>23.875888888888895</v>
      </c>
      <c r="P87" s="32">
        <v>0</v>
      </c>
      <c r="Q87" s="37">
        <v>0</v>
      </c>
      <c r="R87" s="32">
        <v>8.5211111111111126</v>
      </c>
      <c r="S87" s="32">
        <v>0</v>
      </c>
      <c r="T87" s="37">
        <v>0</v>
      </c>
      <c r="U87" s="32">
        <v>3.7444444444444445</v>
      </c>
      <c r="V87" s="32">
        <v>0</v>
      </c>
      <c r="W87" s="37">
        <v>0</v>
      </c>
      <c r="X87" s="32">
        <v>34.266333333333328</v>
      </c>
      <c r="Y87" s="32">
        <v>0</v>
      </c>
      <c r="Z87" s="37">
        <v>0</v>
      </c>
      <c r="AA87" s="32">
        <v>12.550222222222219</v>
      </c>
      <c r="AB87" s="32">
        <v>0</v>
      </c>
      <c r="AC87" s="37">
        <v>0</v>
      </c>
      <c r="AD87" s="32">
        <v>92.305555555555557</v>
      </c>
      <c r="AE87" s="32">
        <v>0</v>
      </c>
      <c r="AF87" s="37">
        <v>0</v>
      </c>
      <c r="AG87" s="32">
        <v>26.90122222222222</v>
      </c>
      <c r="AH87" s="32">
        <v>5.4062222222222225</v>
      </c>
      <c r="AI87" s="37">
        <v>0.20096567276992788</v>
      </c>
      <c r="AJ87" s="32">
        <v>0</v>
      </c>
      <c r="AK87" s="32">
        <v>0</v>
      </c>
      <c r="AL87" s="37" t="s">
        <v>729</v>
      </c>
      <c r="AM87" t="s">
        <v>151</v>
      </c>
      <c r="AN87" s="34">
        <v>4</v>
      </c>
      <c r="AX87"/>
      <c r="AY87"/>
    </row>
    <row r="88" spans="1:51" x14ac:dyDescent="0.25">
      <c r="A88" t="s">
        <v>616</v>
      </c>
      <c r="B88" t="s">
        <v>396</v>
      </c>
      <c r="C88" t="s">
        <v>424</v>
      </c>
      <c r="D88" t="s">
        <v>516</v>
      </c>
      <c r="E88" s="32">
        <v>50.56666666666667</v>
      </c>
      <c r="F88" s="32">
        <v>363.43611111111113</v>
      </c>
      <c r="G88" s="32">
        <v>180.18966666666665</v>
      </c>
      <c r="H88" s="37">
        <v>0.49579461467321928</v>
      </c>
      <c r="I88" s="32">
        <v>314.63422222222226</v>
      </c>
      <c r="J88" s="32">
        <v>157.68133333333333</v>
      </c>
      <c r="K88" s="37">
        <v>0.50115760523330788</v>
      </c>
      <c r="L88" s="32">
        <v>75.104888888888894</v>
      </c>
      <c r="M88" s="32">
        <v>41.130555555555553</v>
      </c>
      <c r="N88" s="37">
        <v>0.54764152059933957</v>
      </c>
      <c r="O88" s="32">
        <v>57.621555555555553</v>
      </c>
      <c r="P88" s="32">
        <v>41.130555555555553</v>
      </c>
      <c r="Q88" s="37">
        <v>0.71380501895509785</v>
      </c>
      <c r="R88" s="32">
        <v>13.033333333333333</v>
      </c>
      <c r="S88" s="32">
        <v>0</v>
      </c>
      <c r="T88" s="37">
        <v>0</v>
      </c>
      <c r="U88" s="32">
        <v>4.45</v>
      </c>
      <c r="V88" s="32">
        <v>0</v>
      </c>
      <c r="W88" s="37">
        <v>0</v>
      </c>
      <c r="X88" s="32">
        <v>26.177444444444447</v>
      </c>
      <c r="Y88" s="32">
        <v>10.177777777777777</v>
      </c>
      <c r="Z88" s="37">
        <v>0.38879951782068528</v>
      </c>
      <c r="AA88" s="32">
        <v>31.318555555555562</v>
      </c>
      <c r="AB88" s="32">
        <v>22.508333333333333</v>
      </c>
      <c r="AC88" s="37">
        <v>0.71869002047064734</v>
      </c>
      <c r="AD88" s="32">
        <v>224.88522222222224</v>
      </c>
      <c r="AE88" s="32">
        <v>100.423</v>
      </c>
      <c r="AF88" s="37">
        <v>0.44655224121737158</v>
      </c>
      <c r="AG88" s="32">
        <v>5.95</v>
      </c>
      <c r="AH88" s="32">
        <v>5.95</v>
      </c>
      <c r="AI88" s="37">
        <v>1</v>
      </c>
      <c r="AJ88" s="32">
        <v>0</v>
      </c>
      <c r="AK88" s="32">
        <v>0</v>
      </c>
      <c r="AL88" s="37" t="s">
        <v>729</v>
      </c>
      <c r="AM88" t="s">
        <v>196</v>
      </c>
      <c r="AN88" s="34">
        <v>4</v>
      </c>
      <c r="AX88"/>
      <c r="AY88"/>
    </row>
    <row r="89" spans="1:51" x14ac:dyDescent="0.25">
      <c r="A89" t="s">
        <v>616</v>
      </c>
      <c r="B89" t="s">
        <v>385</v>
      </c>
      <c r="C89" t="s">
        <v>508</v>
      </c>
      <c r="D89" t="s">
        <v>551</v>
      </c>
      <c r="E89" s="32">
        <v>105.35555555555555</v>
      </c>
      <c r="F89" s="32">
        <v>386.77777777777771</v>
      </c>
      <c r="G89" s="32">
        <v>33.172222222222224</v>
      </c>
      <c r="H89" s="37">
        <v>8.5765584602125841E-2</v>
      </c>
      <c r="I89" s="32">
        <v>351.20277777777778</v>
      </c>
      <c r="J89" s="32">
        <v>33.172222222222224</v>
      </c>
      <c r="K89" s="37">
        <v>9.4453188645369487E-2</v>
      </c>
      <c r="L89" s="32">
        <v>63.047222222222217</v>
      </c>
      <c r="M89" s="32">
        <v>3.05</v>
      </c>
      <c r="N89" s="37">
        <v>4.8376437414636299E-2</v>
      </c>
      <c r="O89" s="32">
        <v>27.472222222222221</v>
      </c>
      <c r="P89" s="32">
        <v>3.05</v>
      </c>
      <c r="Q89" s="37">
        <v>0.11102123356926187</v>
      </c>
      <c r="R89" s="32">
        <v>30.552777777777777</v>
      </c>
      <c r="S89" s="32">
        <v>0</v>
      </c>
      <c r="T89" s="37">
        <v>0</v>
      </c>
      <c r="U89" s="32">
        <v>5.0222222222222221</v>
      </c>
      <c r="V89" s="32">
        <v>0</v>
      </c>
      <c r="W89" s="37">
        <v>0</v>
      </c>
      <c r="X89" s="32">
        <v>87.813888888888883</v>
      </c>
      <c r="Y89" s="32">
        <v>16.31111111111111</v>
      </c>
      <c r="Z89" s="37">
        <v>0.18574637016417297</v>
      </c>
      <c r="AA89" s="32">
        <v>0</v>
      </c>
      <c r="AB89" s="32">
        <v>0</v>
      </c>
      <c r="AC89" s="37" t="s">
        <v>729</v>
      </c>
      <c r="AD89" s="32">
        <v>227.70555555555555</v>
      </c>
      <c r="AE89" s="32">
        <v>13.811111111111112</v>
      </c>
      <c r="AF89" s="37">
        <v>6.0653377900309856E-2</v>
      </c>
      <c r="AG89" s="32">
        <v>8.2111111111111104</v>
      </c>
      <c r="AH89" s="32">
        <v>0</v>
      </c>
      <c r="AI89" s="37">
        <v>0</v>
      </c>
      <c r="AJ89" s="32">
        <v>0</v>
      </c>
      <c r="AK89" s="32">
        <v>0</v>
      </c>
      <c r="AL89" s="37" t="s">
        <v>729</v>
      </c>
      <c r="AM89" t="s">
        <v>185</v>
      </c>
      <c r="AN89" s="34">
        <v>4</v>
      </c>
      <c r="AX89"/>
      <c r="AY89"/>
    </row>
    <row r="90" spans="1:51" x14ac:dyDescent="0.25">
      <c r="A90" t="s">
        <v>616</v>
      </c>
      <c r="B90" t="s">
        <v>253</v>
      </c>
      <c r="C90" t="s">
        <v>404</v>
      </c>
      <c r="D90" t="s">
        <v>515</v>
      </c>
      <c r="E90" s="32">
        <v>33.588888888888889</v>
      </c>
      <c r="F90" s="32">
        <v>177.13111111111112</v>
      </c>
      <c r="G90" s="32">
        <v>2.775555555555556</v>
      </c>
      <c r="H90" s="37">
        <v>1.5669497798241103E-2</v>
      </c>
      <c r="I90" s="32">
        <v>167.77555555555557</v>
      </c>
      <c r="J90" s="32">
        <v>2.775555555555556</v>
      </c>
      <c r="K90" s="37">
        <v>1.6543265473714885E-2</v>
      </c>
      <c r="L90" s="32">
        <v>24.419444444444444</v>
      </c>
      <c r="M90" s="32">
        <v>0</v>
      </c>
      <c r="N90" s="37">
        <v>0</v>
      </c>
      <c r="O90" s="32">
        <v>15.063888888888888</v>
      </c>
      <c r="P90" s="32">
        <v>0</v>
      </c>
      <c r="Q90" s="37">
        <v>0</v>
      </c>
      <c r="R90" s="32">
        <v>4.822222222222222</v>
      </c>
      <c r="S90" s="32">
        <v>0</v>
      </c>
      <c r="T90" s="37">
        <v>0</v>
      </c>
      <c r="U90" s="32">
        <v>4.5333333333333332</v>
      </c>
      <c r="V90" s="32">
        <v>0</v>
      </c>
      <c r="W90" s="37">
        <v>0</v>
      </c>
      <c r="X90" s="32">
        <v>48.322777777777787</v>
      </c>
      <c r="Y90" s="32">
        <v>2.775555555555556</v>
      </c>
      <c r="Z90" s="37">
        <v>5.7437831250502981E-2</v>
      </c>
      <c r="AA90" s="32">
        <v>0</v>
      </c>
      <c r="AB90" s="32">
        <v>0</v>
      </c>
      <c r="AC90" s="37" t="s">
        <v>729</v>
      </c>
      <c r="AD90" s="32">
        <v>104.38888888888889</v>
      </c>
      <c r="AE90" s="32">
        <v>0</v>
      </c>
      <c r="AF90" s="37">
        <v>0</v>
      </c>
      <c r="AG90" s="32">
        <v>0</v>
      </c>
      <c r="AH90" s="32">
        <v>0</v>
      </c>
      <c r="AI90" s="37" t="s">
        <v>729</v>
      </c>
      <c r="AJ90" s="32">
        <v>0</v>
      </c>
      <c r="AK90" s="32">
        <v>0</v>
      </c>
      <c r="AL90" s="37" t="s">
        <v>729</v>
      </c>
      <c r="AM90" t="s">
        <v>52</v>
      </c>
      <c r="AN90" s="34">
        <v>4</v>
      </c>
      <c r="AX90"/>
      <c r="AY90"/>
    </row>
    <row r="91" spans="1:51" x14ac:dyDescent="0.25">
      <c r="A91" t="s">
        <v>616</v>
      </c>
      <c r="B91" t="s">
        <v>201</v>
      </c>
      <c r="C91" t="s">
        <v>438</v>
      </c>
      <c r="D91" t="s">
        <v>559</v>
      </c>
      <c r="E91" s="32">
        <v>42.277777777777779</v>
      </c>
      <c r="F91" s="32">
        <v>154.34166666666664</v>
      </c>
      <c r="G91" s="32">
        <v>4.8305555555555557</v>
      </c>
      <c r="H91" s="37">
        <v>3.1297806093983416E-2</v>
      </c>
      <c r="I91" s="32">
        <v>143.81388888888887</v>
      </c>
      <c r="J91" s="32">
        <v>4.8305555555555557</v>
      </c>
      <c r="K91" s="37">
        <v>3.3588936318158118E-2</v>
      </c>
      <c r="L91" s="32">
        <v>20.169444444444444</v>
      </c>
      <c r="M91" s="32">
        <v>0</v>
      </c>
      <c r="N91" s="37">
        <v>0</v>
      </c>
      <c r="O91" s="32">
        <v>14.175000000000001</v>
      </c>
      <c r="P91" s="32">
        <v>0</v>
      </c>
      <c r="Q91" s="37">
        <v>0</v>
      </c>
      <c r="R91" s="32">
        <v>0</v>
      </c>
      <c r="S91" s="32">
        <v>0</v>
      </c>
      <c r="T91" s="37" t="s">
        <v>729</v>
      </c>
      <c r="U91" s="32">
        <v>5.9944444444444445</v>
      </c>
      <c r="V91" s="32">
        <v>0</v>
      </c>
      <c r="W91" s="37">
        <v>0</v>
      </c>
      <c r="X91" s="32">
        <v>44.338888888888889</v>
      </c>
      <c r="Y91" s="32">
        <v>4.8305555555555557</v>
      </c>
      <c r="Z91" s="37">
        <v>0.10894624733742639</v>
      </c>
      <c r="AA91" s="32">
        <v>4.5333333333333332</v>
      </c>
      <c r="AB91" s="32">
        <v>0</v>
      </c>
      <c r="AC91" s="37">
        <v>0</v>
      </c>
      <c r="AD91" s="32">
        <v>85.3</v>
      </c>
      <c r="AE91" s="32">
        <v>0</v>
      </c>
      <c r="AF91" s="37">
        <v>0</v>
      </c>
      <c r="AG91" s="32">
        <v>0</v>
      </c>
      <c r="AH91" s="32">
        <v>0</v>
      </c>
      <c r="AI91" s="37" t="s">
        <v>729</v>
      </c>
      <c r="AJ91" s="32">
        <v>0</v>
      </c>
      <c r="AK91" s="32">
        <v>0</v>
      </c>
      <c r="AL91" s="37" t="s">
        <v>729</v>
      </c>
      <c r="AM91" t="s">
        <v>0</v>
      </c>
      <c r="AN91" s="34">
        <v>4</v>
      </c>
      <c r="AX91"/>
      <c r="AY91"/>
    </row>
    <row r="92" spans="1:51" x14ac:dyDescent="0.25">
      <c r="A92" t="s">
        <v>616</v>
      </c>
      <c r="B92" t="s">
        <v>388</v>
      </c>
      <c r="C92" t="s">
        <v>509</v>
      </c>
      <c r="D92" t="s">
        <v>564</v>
      </c>
      <c r="E92" s="32">
        <v>38.62222222222222</v>
      </c>
      <c r="F92" s="32">
        <v>153.19855555555554</v>
      </c>
      <c r="G92" s="32">
        <v>29</v>
      </c>
      <c r="H92" s="37">
        <v>0.18929682394742628</v>
      </c>
      <c r="I92" s="32">
        <v>138.11077777777777</v>
      </c>
      <c r="J92" s="32">
        <v>29</v>
      </c>
      <c r="K92" s="37">
        <v>0.20997637162438848</v>
      </c>
      <c r="L92" s="32">
        <v>26.876333333333328</v>
      </c>
      <c r="M92" s="32">
        <v>4.9222222222222225</v>
      </c>
      <c r="N92" s="37">
        <v>0.1831433685977337</v>
      </c>
      <c r="O92" s="32">
        <v>11.788555555555551</v>
      </c>
      <c r="P92" s="32">
        <v>4.9222222222222225</v>
      </c>
      <c r="Q92" s="37">
        <v>0.41754243758070464</v>
      </c>
      <c r="R92" s="32">
        <v>9.0405555555555548</v>
      </c>
      <c r="S92" s="32">
        <v>0</v>
      </c>
      <c r="T92" s="37">
        <v>0</v>
      </c>
      <c r="U92" s="32">
        <v>6.0472222222222225</v>
      </c>
      <c r="V92" s="32">
        <v>0</v>
      </c>
      <c r="W92" s="37">
        <v>0</v>
      </c>
      <c r="X92" s="32">
        <v>30.138888888888889</v>
      </c>
      <c r="Y92" s="32">
        <v>6.8694444444444445</v>
      </c>
      <c r="Z92" s="37">
        <v>0.22792626728110599</v>
      </c>
      <c r="AA92" s="32">
        <v>0</v>
      </c>
      <c r="AB92" s="32">
        <v>0</v>
      </c>
      <c r="AC92" s="37" t="s">
        <v>729</v>
      </c>
      <c r="AD92" s="32">
        <v>88.794444444444451</v>
      </c>
      <c r="AE92" s="32">
        <v>17.208333333333332</v>
      </c>
      <c r="AF92" s="37">
        <v>0.19379966214102481</v>
      </c>
      <c r="AG92" s="32">
        <v>7.3888888888888893</v>
      </c>
      <c r="AH92" s="32">
        <v>0</v>
      </c>
      <c r="AI92" s="37">
        <v>0</v>
      </c>
      <c r="AJ92" s="32">
        <v>0</v>
      </c>
      <c r="AK92" s="32">
        <v>0</v>
      </c>
      <c r="AL92" s="37" t="s">
        <v>729</v>
      </c>
      <c r="AM92" t="s">
        <v>188</v>
      </c>
      <c r="AN92" s="34">
        <v>4</v>
      </c>
      <c r="AX92"/>
      <c r="AY92"/>
    </row>
    <row r="93" spans="1:51" x14ac:dyDescent="0.25">
      <c r="A93" t="s">
        <v>616</v>
      </c>
      <c r="B93" t="s">
        <v>392</v>
      </c>
      <c r="C93" t="s">
        <v>509</v>
      </c>
      <c r="D93" t="s">
        <v>564</v>
      </c>
      <c r="E93" s="32">
        <v>77.477777777777774</v>
      </c>
      <c r="F93" s="32">
        <v>267.01800000000003</v>
      </c>
      <c r="G93" s="32">
        <v>62.902777777777779</v>
      </c>
      <c r="H93" s="37">
        <v>0.23557504654284644</v>
      </c>
      <c r="I93" s="32">
        <v>254.29411111111114</v>
      </c>
      <c r="J93" s="32">
        <v>62.902777777777779</v>
      </c>
      <c r="K93" s="37">
        <v>0.24736230620099997</v>
      </c>
      <c r="L93" s="32">
        <v>42.681888888888921</v>
      </c>
      <c r="M93" s="32">
        <v>4.7777777777777777</v>
      </c>
      <c r="N93" s="37">
        <v>0.11193923001429169</v>
      </c>
      <c r="O93" s="32">
        <v>29.958000000000034</v>
      </c>
      <c r="P93" s="32">
        <v>4.7777777777777777</v>
      </c>
      <c r="Q93" s="37">
        <v>0.15948253480799027</v>
      </c>
      <c r="R93" s="32">
        <v>6.5711111111111107</v>
      </c>
      <c r="S93" s="32">
        <v>0</v>
      </c>
      <c r="T93" s="37">
        <v>0</v>
      </c>
      <c r="U93" s="32">
        <v>6.1527777777777777</v>
      </c>
      <c r="V93" s="32">
        <v>0</v>
      </c>
      <c r="W93" s="37">
        <v>0</v>
      </c>
      <c r="X93" s="32">
        <v>61.366666666666667</v>
      </c>
      <c r="Y93" s="32">
        <v>17.805555555555557</v>
      </c>
      <c r="Z93" s="37">
        <v>0.29015028064457726</v>
      </c>
      <c r="AA93" s="32">
        <v>0</v>
      </c>
      <c r="AB93" s="32">
        <v>0</v>
      </c>
      <c r="AC93" s="37" t="s">
        <v>729</v>
      </c>
      <c r="AD93" s="32">
        <v>149.30277777777778</v>
      </c>
      <c r="AE93" s="32">
        <v>40.319444444444443</v>
      </c>
      <c r="AF93" s="37">
        <v>0.27005153584252728</v>
      </c>
      <c r="AG93" s="32">
        <v>13.666666666666666</v>
      </c>
      <c r="AH93" s="32">
        <v>0</v>
      </c>
      <c r="AI93" s="37">
        <v>0</v>
      </c>
      <c r="AJ93" s="32">
        <v>0</v>
      </c>
      <c r="AK93" s="32">
        <v>0</v>
      </c>
      <c r="AL93" s="37" t="s">
        <v>729</v>
      </c>
      <c r="AM93" t="s">
        <v>192</v>
      </c>
      <c r="AN93" s="34">
        <v>4</v>
      </c>
      <c r="AX93"/>
      <c r="AY93"/>
    </row>
    <row r="94" spans="1:51" x14ac:dyDescent="0.25">
      <c r="A94" t="s">
        <v>616</v>
      </c>
      <c r="B94" t="s">
        <v>393</v>
      </c>
      <c r="C94" t="s">
        <v>509</v>
      </c>
      <c r="D94" t="s">
        <v>564</v>
      </c>
      <c r="E94" s="32">
        <v>54.955555555555556</v>
      </c>
      <c r="F94" s="32">
        <v>215.79855555555557</v>
      </c>
      <c r="G94" s="32">
        <v>71.702777777777783</v>
      </c>
      <c r="H94" s="37">
        <v>0.33226718127554145</v>
      </c>
      <c r="I94" s="32">
        <v>201.36911111111112</v>
      </c>
      <c r="J94" s="32">
        <v>71.702777777777783</v>
      </c>
      <c r="K94" s="37">
        <v>0.35607634846346292</v>
      </c>
      <c r="L94" s="32">
        <v>29.434666666666676</v>
      </c>
      <c r="M94" s="32">
        <v>13.063888888888888</v>
      </c>
      <c r="N94" s="37">
        <v>0.44382662922026922</v>
      </c>
      <c r="O94" s="32">
        <v>15.00522222222223</v>
      </c>
      <c r="P94" s="32">
        <v>13.063888888888888</v>
      </c>
      <c r="Q94" s="37">
        <v>0.87062282020333615</v>
      </c>
      <c r="R94" s="32">
        <v>8.5961111111111137</v>
      </c>
      <c r="S94" s="32">
        <v>0</v>
      </c>
      <c r="T94" s="37">
        <v>0</v>
      </c>
      <c r="U94" s="32">
        <v>5.833333333333333</v>
      </c>
      <c r="V94" s="32">
        <v>0</v>
      </c>
      <c r="W94" s="37">
        <v>0</v>
      </c>
      <c r="X94" s="32">
        <v>47.708333333333336</v>
      </c>
      <c r="Y94" s="32">
        <v>18.725000000000001</v>
      </c>
      <c r="Z94" s="37">
        <v>0.3924890829694323</v>
      </c>
      <c r="AA94" s="32">
        <v>0</v>
      </c>
      <c r="AB94" s="32">
        <v>0</v>
      </c>
      <c r="AC94" s="37" t="s">
        <v>729</v>
      </c>
      <c r="AD94" s="32">
        <v>123.88333333333334</v>
      </c>
      <c r="AE94" s="32">
        <v>39.913888888888891</v>
      </c>
      <c r="AF94" s="37">
        <v>0.3221893358446567</v>
      </c>
      <c r="AG94" s="32">
        <v>14.772222222222222</v>
      </c>
      <c r="AH94" s="32">
        <v>0</v>
      </c>
      <c r="AI94" s="37">
        <v>0</v>
      </c>
      <c r="AJ94" s="32">
        <v>0</v>
      </c>
      <c r="AK94" s="32">
        <v>0</v>
      </c>
      <c r="AL94" s="37" t="s">
        <v>729</v>
      </c>
      <c r="AM94" t="s">
        <v>193</v>
      </c>
      <c r="AN94" s="34">
        <v>4</v>
      </c>
      <c r="AX94"/>
      <c r="AY94"/>
    </row>
    <row r="95" spans="1:51" x14ac:dyDescent="0.25">
      <c r="A95" t="s">
        <v>616</v>
      </c>
      <c r="B95" t="s">
        <v>368</v>
      </c>
      <c r="C95" t="s">
        <v>499</v>
      </c>
      <c r="D95" t="s">
        <v>550</v>
      </c>
      <c r="E95" s="32">
        <v>109</v>
      </c>
      <c r="F95" s="32">
        <v>411.04533333333336</v>
      </c>
      <c r="G95" s="32">
        <v>0</v>
      </c>
      <c r="H95" s="37">
        <v>0</v>
      </c>
      <c r="I95" s="32">
        <v>382.76766666666674</v>
      </c>
      <c r="J95" s="32">
        <v>0</v>
      </c>
      <c r="K95" s="37">
        <v>0</v>
      </c>
      <c r="L95" s="32">
        <v>54.219555555555544</v>
      </c>
      <c r="M95" s="32">
        <v>0</v>
      </c>
      <c r="N95" s="37">
        <v>0</v>
      </c>
      <c r="O95" s="32">
        <v>37.874999999999986</v>
      </c>
      <c r="P95" s="32">
        <v>0</v>
      </c>
      <c r="Q95" s="37">
        <v>0</v>
      </c>
      <c r="R95" s="32">
        <v>11.544666666666672</v>
      </c>
      <c r="S95" s="32">
        <v>0</v>
      </c>
      <c r="T95" s="37">
        <v>0</v>
      </c>
      <c r="U95" s="32">
        <v>4.7998888888888889</v>
      </c>
      <c r="V95" s="32">
        <v>0</v>
      </c>
      <c r="W95" s="37">
        <v>0</v>
      </c>
      <c r="X95" s="32">
        <v>114.28366666666672</v>
      </c>
      <c r="Y95" s="32">
        <v>0</v>
      </c>
      <c r="Z95" s="37">
        <v>0</v>
      </c>
      <c r="AA95" s="32">
        <v>11.933111111111113</v>
      </c>
      <c r="AB95" s="32">
        <v>0</v>
      </c>
      <c r="AC95" s="37">
        <v>0</v>
      </c>
      <c r="AD95" s="32">
        <v>186.85055555555556</v>
      </c>
      <c r="AE95" s="32">
        <v>0</v>
      </c>
      <c r="AF95" s="37">
        <v>0</v>
      </c>
      <c r="AG95" s="32">
        <v>43.75844444444445</v>
      </c>
      <c r="AH95" s="32">
        <v>0</v>
      </c>
      <c r="AI95" s="37">
        <v>0</v>
      </c>
      <c r="AJ95" s="32">
        <v>0</v>
      </c>
      <c r="AK95" s="32">
        <v>0</v>
      </c>
      <c r="AL95" s="37" t="s">
        <v>729</v>
      </c>
      <c r="AM95" t="s">
        <v>168</v>
      </c>
      <c r="AN95" s="34">
        <v>4</v>
      </c>
      <c r="AX95"/>
      <c r="AY95"/>
    </row>
    <row r="96" spans="1:51" x14ac:dyDescent="0.25">
      <c r="A96" t="s">
        <v>616</v>
      </c>
      <c r="B96" t="s">
        <v>224</v>
      </c>
      <c r="C96" t="s">
        <v>405</v>
      </c>
      <c r="D96" t="s">
        <v>562</v>
      </c>
      <c r="E96" s="32">
        <v>87.044444444444451</v>
      </c>
      <c r="F96" s="32">
        <v>315.91300000000001</v>
      </c>
      <c r="G96" s="32">
        <v>139.02166666666668</v>
      </c>
      <c r="H96" s="37">
        <v>0.44006313974628036</v>
      </c>
      <c r="I96" s="32">
        <v>296.07122222222222</v>
      </c>
      <c r="J96" s="32">
        <v>139.02166666666668</v>
      </c>
      <c r="K96" s="37">
        <v>0.46955481057298154</v>
      </c>
      <c r="L96" s="32">
        <v>27.545000000000005</v>
      </c>
      <c r="M96" s="32">
        <v>1.7361111111111112</v>
      </c>
      <c r="N96" s="37">
        <v>6.302817611585082E-2</v>
      </c>
      <c r="O96" s="32">
        <v>17.893777777777782</v>
      </c>
      <c r="P96" s="32">
        <v>1.7361111111111112</v>
      </c>
      <c r="Q96" s="37">
        <v>9.702317379101362E-2</v>
      </c>
      <c r="R96" s="32">
        <v>6.0067777777777778</v>
      </c>
      <c r="S96" s="32">
        <v>0</v>
      </c>
      <c r="T96" s="37">
        <v>0</v>
      </c>
      <c r="U96" s="32">
        <v>3.6444444444444444</v>
      </c>
      <c r="V96" s="32">
        <v>0</v>
      </c>
      <c r="W96" s="37">
        <v>0</v>
      </c>
      <c r="X96" s="32">
        <v>90.504444444444417</v>
      </c>
      <c r="Y96" s="32">
        <v>22.443222222222225</v>
      </c>
      <c r="Z96" s="37">
        <v>0.24797922753947024</v>
      </c>
      <c r="AA96" s="32">
        <v>10.190555555555553</v>
      </c>
      <c r="AB96" s="32">
        <v>0</v>
      </c>
      <c r="AC96" s="37">
        <v>0</v>
      </c>
      <c r="AD96" s="32">
        <v>165.69200000000001</v>
      </c>
      <c r="AE96" s="32">
        <v>114.84233333333334</v>
      </c>
      <c r="AF96" s="37">
        <v>0.69310729144034311</v>
      </c>
      <c r="AG96" s="32">
        <v>21.981000000000002</v>
      </c>
      <c r="AH96" s="32">
        <v>0</v>
      </c>
      <c r="AI96" s="37">
        <v>0</v>
      </c>
      <c r="AJ96" s="32">
        <v>0</v>
      </c>
      <c r="AK96" s="32">
        <v>0</v>
      </c>
      <c r="AL96" s="37" t="s">
        <v>729</v>
      </c>
      <c r="AM96" t="s">
        <v>23</v>
      </c>
      <c r="AN96" s="34">
        <v>4</v>
      </c>
      <c r="AX96"/>
      <c r="AY96"/>
    </row>
    <row r="97" spans="1:51" x14ac:dyDescent="0.25">
      <c r="A97" t="s">
        <v>616</v>
      </c>
      <c r="B97" t="s">
        <v>325</v>
      </c>
      <c r="C97" t="s">
        <v>420</v>
      </c>
      <c r="D97" t="s">
        <v>528</v>
      </c>
      <c r="E97" s="32">
        <v>90.266666666666666</v>
      </c>
      <c r="F97" s="32">
        <v>282.61944444444447</v>
      </c>
      <c r="G97" s="32">
        <v>0</v>
      </c>
      <c r="H97" s="37">
        <v>0</v>
      </c>
      <c r="I97" s="32">
        <v>258.95555555555558</v>
      </c>
      <c r="J97" s="32">
        <v>0</v>
      </c>
      <c r="K97" s="37">
        <v>0</v>
      </c>
      <c r="L97" s="32">
        <v>45.925000000000004</v>
      </c>
      <c r="M97" s="32">
        <v>0</v>
      </c>
      <c r="N97" s="37">
        <v>0</v>
      </c>
      <c r="O97" s="32">
        <v>35.780555555555559</v>
      </c>
      <c r="P97" s="32">
        <v>0</v>
      </c>
      <c r="Q97" s="37">
        <v>0</v>
      </c>
      <c r="R97" s="32">
        <v>4.9777777777777779</v>
      </c>
      <c r="S97" s="32">
        <v>0</v>
      </c>
      <c r="T97" s="37">
        <v>0</v>
      </c>
      <c r="U97" s="32">
        <v>5.166666666666667</v>
      </c>
      <c r="V97" s="32">
        <v>0</v>
      </c>
      <c r="W97" s="37">
        <v>0</v>
      </c>
      <c r="X97" s="32">
        <v>52.427777777777777</v>
      </c>
      <c r="Y97" s="32">
        <v>0</v>
      </c>
      <c r="Z97" s="37">
        <v>0</v>
      </c>
      <c r="AA97" s="32">
        <v>13.519444444444444</v>
      </c>
      <c r="AB97" s="32">
        <v>0</v>
      </c>
      <c r="AC97" s="37">
        <v>0</v>
      </c>
      <c r="AD97" s="32">
        <v>144.75555555555556</v>
      </c>
      <c r="AE97" s="32">
        <v>0</v>
      </c>
      <c r="AF97" s="37">
        <v>0</v>
      </c>
      <c r="AG97" s="32">
        <v>25.991666666666667</v>
      </c>
      <c r="AH97" s="32">
        <v>0</v>
      </c>
      <c r="AI97" s="37">
        <v>0</v>
      </c>
      <c r="AJ97" s="32">
        <v>0</v>
      </c>
      <c r="AK97" s="32">
        <v>0</v>
      </c>
      <c r="AL97" s="37" t="s">
        <v>729</v>
      </c>
      <c r="AM97" t="s">
        <v>124</v>
      </c>
      <c r="AN97" s="34">
        <v>4</v>
      </c>
      <c r="AX97"/>
      <c r="AY97"/>
    </row>
    <row r="98" spans="1:51" x14ac:dyDescent="0.25">
      <c r="A98" t="s">
        <v>616</v>
      </c>
      <c r="B98" t="s">
        <v>264</v>
      </c>
      <c r="C98" t="s">
        <v>416</v>
      </c>
      <c r="D98" t="s">
        <v>552</v>
      </c>
      <c r="E98" s="32">
        <v>79.12222222222222</v>
      </c>
      <c r="F98" s="32">
        <v>271.93133333333333</v>
      </c>
      <c r="G98" s="32">
        <v>60.954999999999998</v>
      </c>
      <c r="H98" s="37">
        <v>0.2241558530707507</v>
      </c>
      <c r="I98" s="32">
        <v>266.34988888888881</v>
      </c>
      <c r="J98" s="32">
        <v>60.954999999999998</v>
      </c>
      <c r="K98" s="37">
        <v>0.22885310842171269</v>
      </c>
      <c r="L98" s="32">
        <v>18.390444444444444</v>
      </c>
      <c r="M98" s="32">
        <v>4.4000000000000004</v>
      </c>
      <c r="N98" s="37">
        <v>0.23925468540425585</v>
      </c>
      <c r="O98" s="32">
        <v>18.390444444444444</v>
      </c>
      <c r="P98" s="32">
        <v>4.4000000000000004</v>
      </c>
      <c r="Q98" s="37">
        <v>0.23925468540425585</v>
      </c>
      <c r="R98" s="32">
        <v>0</v>
      </c>
      <c r="S98" s="32">
        <v>0</v>
      </c>
      <c r="T98" s="37" t="s">
        <v>729</v>
      </c>
      <c r="U98" s="32">
        <v>0</v>
      </c>
      <c r="V98" s="32">
        <v>0</v>
      </c>
      <c r="W98" s="37" t="s">
        <v>729</v>
      </c>
      <c r="X98" s="32">
        <v>111.0943333333333</v>
      </c>
      <c r="Y98" s="32">
        <v>56.555</v>
      </c>
      <c r="Z98" s="37">
        <v>0.50907186985234787</v>
      </c>
      <c r="AA98" s="32">
        <v>5.5814444444444442</v>
      </c>
      <c r="AB98" s="32">
        <v>0</v>
      </c>
      <c r="AC98" s="37">
        <v>0</v>
      </c>
      <c r="AD98" s="32">
        <v>136.8651111111111</v>
      </c>
      <c r="AE98" s="32">
        <v>0</v>
      </c>
      <c r="AF98" s="37">
        <v>0</v>
      </c>
      <c r="AG98" s="32">
        <v>0</v>
      </c>
      <c r="AH98" s="32">
        <v>0</v>
      </c>
      <c r="AI98" s="37" t="s">
        <v>729</v>
      </c>
      <c r="AJ98" s="32">
        <v>0</v>
      </c>
      <c r="AK98" s="32">
        <v>0</v>
      </c>
      <c r="AL98" s="37" t="s">
        <v>729</v>
      </c>
      <c r="AM98" t="s">
        <v>63</v>
      </c>
      <c r="AN98" s="34">
        <v>4</v>
      </c>
      <c r="AX98"/>
      <c r="AY98"/>
    </row>
    <row r="99" spans="1:51" x14ac:dyDescent="0.25">
      <c r="A99" t="s">
        <v>616</v>
      </c>
      <c r="B99" t="s">
        <v>369</v>
      </c>
      <c r="C99" t="s">
        <v>500</v>
      </c>
      <c r="D99" t="s">
        <v>531</v>
      </c>
      <c r="E99" s="32">
        <v>55.911111111111111</v>
      </c>
      <c r="F99" s="32">
        <v>166.04844444444444</v>
      </c>
      <c r="G99" s="32">
        <v>0</v>
      </c>
      <c r="H99" s="37">
        <v>0</v>
      </c>
      <c r="I99" s="32">
        <v>159.61199999999997</v>
      </c>
      <c r="J99" s="32">
        <v>0</v>
      </c>
      <c r="K99" s="37">
        <v>0</v>
      </c>
      <c r="L99" s="32">
        <v>21.07288888888889</v>
      </c>
      <c r="M99" s="32">
        <v>0</v>
      </c>
      <c r="N99" s="37">
        <v>0</v>
      </c>
      <c r="O99" s="32">
        <v>14.636444444444445</v>
      </c>
      <c r="P99" s="32">
        <v>0</v>
      </c>
      <c r="Q99" s="37">
        <v>0</v>
      </c>
      <c r="R99" s="32">
        <v>2.2031111111111112</v>
      </c>
      <c r="S99" s="32">
        <v>0</v>
      </c>
      <c r="T99" s="37">
        <v>0</v>
      </c>
      <c r="U99" s="32">
        <v>4.2333333333333334</v>
      </c>
      <c r="V99" s="32">
        <v>0</v>
      </c>
      <c r="W99" s="37">
        <v>0</v>
      </c>
      <c r="X99" s="32">
        <v>43.072555555555546</v>
      </c>
      <c r="Y99" s="32">
        <v>0</v>
      </c>
      <c r="Z99" s="37">
        <v>0</v>
      </c>
      <c r="AA99" s="32">
        <v>0</v>
      </c>
      <c r="AB99" s="32">
        <v>0</v>
      </c>
      <c r="AC99" s="37" t="s">
        <v>729</v>
      </c>
      <c r="AD99" s="32">
        <v>101.90299999999999</v>
      </c>
      <c r="AE99" s="32">
        <v>0</v>
      </c>
      <c r="AF99" s="37">
        <v>0</v>
      </c>
      <c r="AG99" s="32">
        <v>0</v>
      </c>
      <c r="AH99" s="32">
        <v>0</v>
      </c>
      <c r="AI99" s="37" t="s">
        <v>729</v>
      </c>
      <c r="AJ99" s="32">
        <v>0</v>
      </c>
      <c r="AK99" s="32">
        <v>0</v>
      </c>
      <c r="AL99" s="37" t="s">
        <v>729</v>
      </c>
      <c r="AM99" t="s">
        <v>169</v>
      </c>
      <c r="AN99" s="34">
        <v>4</v>
      </c>
      <c r="AX99"/>
      <c r="AY99"/>
    </row>
    <row r="100" spans="1:51" x14ac:dyDescent="0.25">
      <c r="A100" t="s">
        <v>616</v>
      </c>
      <c r="B100" t="s">
        <v>353</v>
      </c>
      <c r="C100" t="s">
        <v>411</v>
      </c>
      <c r="D100" t="s">
        <v>583</v>
      </c>
      <c r="E100" s="32">
        <v>59.133333333333333</v>
      </c>
      <c r="F100" s="32">
        <v>246.16444444444448</v>
      </c>
      <c r="G100" s="32">
        <v>9.7088888888888896</v>
      </c>
      <c r="H100" s="37">
        <v>3.944066297145539E-2</v>
      </c>
      <c r="I100" s="32">
        <v>217.8977777777778</v>
      </c>
      <c r="J100" s="32">
        <v>9.7088888888888896</v>
      </c>
      <c r="K100" s="37">
        <v>4.4557080792216534E-2</v>
      </c>
      <c r="L100" s="32">
        <v>45.586111111111116</v>
      </c>
      <c r="M100" s="32">
        <v>0</v>
      </c>
      <c r="N100" s="37">
        <v>0</v>
      </c>
      <c r="O100" s="32">
        <v>34.386111111111113</v>
      </c>
      <c r="P100" s="32">
        <v>0</v>
      </c>
      <c r="Q100" s="37">
        <v>0</v>
      </c>
      <c r="R100" s="32">
        <v>5.6888888888888891</v>
      </c>
      <c r="S100" s="32">
        <v>0</v>
      </c>
      <c r="T100" s="37">
        <v>0</v>
      </c>
      <c r="U100" s="32">
        <v>5.5111111111111111</v>
      </c>
      <c r="V100" s="32">
        <v>0</v>
      </c>
      <c r="W100" s="37">
        <v>0</v>
      </c>
      <c r="X100" s="32">
        <v>58.43066666666666</v>
      </c>
      <c r="Y100" s="32">
        <v>6.8306666666666667</v>
      </c>
      <c r="Z100" s="37">
        <v>0.11690208338087307</v>
      </c>
      <c r="AA100" s="32">
        <v>17.066666666666666</v>
      </c>
      <c r="AB100" s="32">
        <v>0</v>
      </c>
      <c r="AC100" s="37">
        <v>0</v>
      </c>
      <c r="AD100" s="32">
        <v>120.48100000000005</v>
      </c>
      <c r="AE100" s="32">
        <v>2.878222222222222</v>
      </c>
      <c r="AF100" s="37">
        <v>2.3889428393043061E-2</v>
      </c>
      <c r="AG100" s="32">
        <v>4.5999999999999996</v>
      </c>
      <c r="AH100" s="32">
        <v>0</v>
      </c>
      <c r="AI100" s="37">
        <v>0</v>
      </c>
      <c r="AJ100" s="32">
        <v>0</v>
      </c>
      <c r="AK100" s="32">
        <v>0</v>
      </c>
      <c r="AL100" s="37" t="s">
        <v>729</v>
      </c>
      <c r="AM100" t="s">
        <v>153</v>
      </c>
      <c r="AN100" s="34">
        <v>4</v>
      </c>
      <c r="AX100"/>
      <c r="AY100"/>
    </row>
    <row r="101" spans="1:51" x14ac:dyDescent="0.25">
      <c r="A101" t="s">
        <v>616</v>
      </c>
      <c r="B101" t="s">
        <v>274</v>
      </c>
      <c r="C101" t="s">
        <v>475</v>
      </c>
      <c r="D101" t="s">
        <v>533</v>
      </c>
      <c r="E101" s="32">
        <v>57.488888888888887</v>
      </c>
      <c r="F101" s="32">
        <v>194.71777777777783</v>
      </c>
      <c r="G101" s="32">
        <v>13.827777777777778</v>
      </c>
      <c r="H101" s="37">
        <v>7.1014459673829911E-2</v>
      </c>
      <c r="I101" s="32">
        <v>188.3344444444445</v>
      </c>
      <c r="J101" s="32">
        <v>12.866666666666667</v>
      </c>
      <c r="K101" s="37">
        <v>6.8318181013681312E-2</v>
      </c>
      <c r="L101" s="32">
        <v>17.194444444444439</v>
      </c>
      <c r="M101" s="32">
        <v>1.7388888888888889</v>
      </c>
      <c r="N101" s="37">
        <v>0.10113085621970924</v>
      </c>
      <c r="O101" s="32">
        <v>10.811111111111106</v>
      </c>
      <c r="P101" s="32">
        <v>0.77777777777777779</v>
      </c>
      <c r="Q101" s="37">
        <v>7.1942446043165506E-2</v>
      </c>
      <c r="R101" s="32">
        <v>0.96111111111111114</v>
      </c>
      <c r="S101" s="32">
        <v>0.96111111111111114</v>
      </c>
      <c r="T101" s="37">
        <v>1</v>
      </c>
      <c r="U101" s="32">
        <v>5.4222222222222225</v>
      </c>
      <c r="V101" s="32">
        <v>0</v>
      </c>
      <c r="W101" s="37">
        <v>0</v>
      </c>
      <c r="X101" s="32">
        <v>59.692222222222206</v>
      </c>
      <c r="Y101" s="32">
        <v>10.444444444444445</v>
      </c>
      <c r="Z101" s="37">
        <v>0.17497161364778591</v>
      </c>
      <c r="AA101" s="32">
        <v>0</v>
      </c>
      <c r="AB101" s="32">
        <v>0</v>
      </c>
      <c r="AC101" s="37" t="s">
        <v>729</v>
      </c>
      <c r="AD101" s="32">
        <v>117.83111111111117</v>
      </c>
      <c r="AE101" s="32">
        <v>1.6444444444444444</v>
      </c>
      <c r="AF101" s="37">
        <v>1.3955944477972231E-2</v>
      </c>
      <c r="AG101" s="32">
        <v>0</v>
      </c>
      <c r="AH101" s="32">
        <v>0</v>
      </c>
      <c r="AI101" s="37" t="s">
        <v>729</v>
      </c>
      <c r="AJ101" s="32">
        <v>0</v>
      </c>
      <c r="AK101" s="32">
        <v>0</v>
      </c>
      <c r="AL101" s="37" t="s">
        <v>729</v>
      </c>
      <c r="AM101" t="s">
        <v>73</v>
      </c>
      <c r="AN101" s="34">
        <v>4</v>
      </c>
      <c r="AX101"/>
      <c r="AY101"/>
    </row>
    <row r="102" spans="1:51" x14ac:dyDescent="0.25">
      <c r="A102" t="s">
        <v>616</v>
      </c>
      <c r="B102" t="s">
        <v>318</v>
      </c>
      <c r="C102" t="s">
        <v>485</v>
      </c>
      <c r="D102" t="s">
        <v>558</v>
      </c>
      <c r="E102" s="32">
        <v>44.722222222222221</v>
      </c>
      <c r="F102" s="32">
        <v>175.47233333333332</v>
      </c>
      <c r="G102" s="32">
        <v>26.048999999999999</v>
      </c>
      <c r="H102" s="37">
        <v>0.14845075292021345</v>
      </c>
      <c r="I102" s="32">
        <v>169.07788888888888</v>
      </c>
      <c r="J102" s="32">
        <v>25.071222222222225</v>
      </c>
      <c r="K102" s="37">
        <v>0.14828208695400741</v>
      </c>
      <c r="L102" s="32">
        <v>10.695</v>
      </c>
      <c r="M102" s="32">
        <v>1.1527777777777777</v>
      </c>
      <c r="N102" s="37">
        <v>0.10778660848787075</v>
      </c>
      <c r="O102" s="32">
        <v>4.8338888888888887</v>
      </c>
      <c r="P102" s="32">
        <v>0.53611111111111109</v>
      </c>
      <c r="Q102" s="37">
        <v>0.11090679232272153</v>
      </c>
      <c r="R102" s="32">
        <v>0.6166666666666667</v>
      </c>
      <c r="S102" s="32">
        <v>0.6166666666666667</v>
      </c>
      <c r="T102" s="37">
        <v>1</v>
      </c>
      <c r="U102" s="32">
        <v>5.2444444444444445</v>
      </c>
      <c r="V102" s="32">
        <v>0</v>
      </c>
      <c r="W102" s="37">
        <v>0</v>
      </c>
      <c r="X102" s="32">
        <v>59.593666666666692</v>
      </c>
      <c r="Y102" s="32">
        <v>5.8970000000000002</v>
      </c>
      <c r="Z102" s="37">
        <v>9.8953468209709045E-2</v>
      </c>
      <c r="AA102" s="32">
        <v>0.53333333333333333</v>
      </c>
      <c r="AB102" s="32">
        <v>0.3611111111111111</v>
      </c>
      <c r="AC102" s="37">
        <v>0.67708333333333337</v>
      </c>
      <c r="AD102" s="32">
        <v>104.65033333333329</v>
      </c>
      <c r="AE102" s="32">
        <v>18.638111111111112</v>
      </c>
      <c r="AF102" s="37">
        <v>0.17809891777166934</v>
      </c>
      <c r="AG102" s="32">
        <v>0</v>
      </c>
      <c r="AH102" s="32">
        <v>0</v>
      </c>
      <c r="AI102" s="37" t="s">
        <v>729</v>
      </c>
      <c r="AJ102" s="32">
        <v>0</v>
      </c>
      <c r="AK102" s="32">
        <v>0</v>
      </c>
      <c r="AL102" s="37" t="s">
        <v>729</v>
      </c>
      <c r="AM102" t="s">
        <v>117</v>
      </c>
      <c r="AN102" s="34">
        <v>4</v>
      </c>
      <c r="AX102"/>
      <c r="AY102"/>
    </row>
    <row r="103" spans="1:51" x14ac:dyDescent="0.25">
      <c r="A103" t="s">
        <v>616</v>
      </c>
      <c r="B103" t="s">
        <v>300</v>
      </c>
      <c r="C103" t="s">
        <v>435</v>
      </c>
      <c r="D103" t="s">
        <v>550</v>
      </c>
      <c r="E103" s="32">
        <v>44.866666666666667</v>
      </c>
      <c r="F103" s="32">
        <v>156.81966666666662</v>
      </c>
      <c r="G103" s="32">
        <v>0</v>
      </c>
      <c r="H103" s="37">
        <v>0</v>
      </c>
      <c r="I103" s="32">
        <v>137.27822222222215</v>
      </c>
      <c r="J103" s="32">
        <v>0</v>
      </c>
      <c r="K103" s="37">
        <v>0</v>
      </c>
      <c r="L103" s="32">
        <v>25.464333333333343</v>
      </c>
      <c r="M103" s="32">
        <v>0</v>
      </c>
      <c r="N103" s="37">
        <v>0</v>
      </c>
      <c r="O103" s="32">
        <v>19.070444444444451</v>
      </c>
      <c r="P103" s="32">
        <v>0</v>
      </c>
      <c r="Q103" s="37">
        <v>0</v>
      </c>
      <c r="R103" s="32">
        <v>0.70500000000000007</v>
      </c>
      <c r="S103" s="32">
        <v>0</v>
      </c>
      <c r="T103" s="37">
        <v>0</v>
      </c>
      <c r="U103" s="32">
        <v>5.6888888888888891</v>
      </c>
      <c r="V103" s="32">
        <v>0</v>
      </c>
      <c r="W103" s="37">
        <v>0</v>
      </c>
      <c r="X103" s="32">
        <v>26.47466666666665</v>
      </c>
      <c r="Y103" s="32">
        <v>0</v>
      </c>
      <c r="Z103" s="37">
        <v>0</v>
      </c>
      <c r="AA103" s="32">
        <v>13.147555555555559</v>
      </c>
      <c r="AB103" s="32">
        <v>0</v>
      </c>
      <c r="AC103" s="37">
        <v>0</v>
      </c>
      <c r="AD103" s="32">
        <v>91.733111111111072</v>
      </c>
      <c r="AE103" s="32">
        <v>0</v>
      </c>
      <c r="AF103" s="37">
        <v>0</v>
      </c>
      <c r="AG103" s="32">
        <v>0</v>
      </c>
      <c r="AH103" s="32">
        <v>0</v>
      </c>
      <c r="AI103" s="37" t="s">
        <v>729</v>
      </c>
      <c r="AJ103" s="32">
        <v>0</v>
      </c>
      <c r="AK103" s="32">
        <v>0</v>
      </c>
      <c r="AL103" s="37" t="s">
        <v>729</v>
      </c>
      <c r="AM103" t="s">
        <v>99</v>
      </c>
      <c r="AN103" s="34">
        <v>4</v>
      </c>
      <c r="AX103"/>
      <c r="AY103"/>
    </row>
    <row r="104" spans="1:51" x14ac:dyDescent="0.25">
      <c r="A104" t="s">
        <v>616</v>
      </c>
      <c r="B104" t="s">
        <v>273</v>
      </c>
      <c r="C104" t="s">
        <v>409</v>
      </c>
      <c r="D104" t="s">
        <v>524</v>
      </c>
      <c r="E104" s="32">
        <v>46.888888888888886</v>
      </c>
      <c r="F104" s="32">
        <v>152.97244444444442</v>
      </c>
      <c r="G104" s="32">
        <v>21.125777777777781</v>
      </c>
      <c r="H104" s="37">
        <v>0.13810185131381691</v>
      </c>
      <c r="I104" s="32">
        <v>146.92688888888887</v>
      </c>
      <c r="J104" s="32">
        <v>20.498000000000005</v>
      </c>
      <c r="K104" s="37">
        <v>0.13951156357432501</v>
      </c>
      <c r="L104" s="32">
        <v>24.965555555555554</v>
      </c>
      <c r="M104" s="32">
        <v>0.62777777777777777</v>
      </c>
      <c r="N104" s="37">
        <v>2.5145756375450624E-2</v>
      </c>
      <c r="O104" s="32">
        <v>18.919999999999998</v>
      </c>
      <c r="P104" s="32">
        <v>0</v>
      </c>
      <c r="Q104" s="37">
        <v>0</v>
      </c>
      <c r="R104" s="32">
        <v>0.62777777777777777</v>
      </c>
      <c r="S104" s="32">
        <v>0.62777777777777777</v>
      </c>
      <c r="T104" s="37">
        <v>1</v>
      </c>
      <c r="U104" s="32">
        <v>5.4177777777777782</v>
      </c>
      <c r="V104" s="32">
        <v>0</v>
      </c>
      <c r="W104" s="37">
        <v>0</v>
      </c>
      <c r="X104" s="32">
        <v>34.823555555555544</v>
      </c>
      <c r="Y104" s="32">
        <v>7.4446666666666692</v>
      </c>
      <c r="Z104" s="37">
        <v>0.21378249716028758</v>
      </c>
      <c r="AA104" s="32">
        <v>0</v>
      </c>
      <c r="AB104" s="32">
        <v>0</v>
      </c>
      <c r="AC104" s="37" t="s">
        <v>729</v>
      </c>
      <c r="AD104" s="32">
        <v>90.404444444444422</v>
      </c>
      <c r="AE104" s="32">
        <v>12.964444444444446</v>
      </c>
      <c r="AF104" s="37">
        <v>0.1434049456762205</v>
      </c>
      <c r="AG104" s="32">
        <v>2.7788888888888885</v>
      </c>
      <c r="AH104" s="32">
        <v>8.8888888888888892E-2</v>
      </c>
      <c r="AI104" s="37">
        <v>3.1987205117952826E-2</v>
      </c>
      <c r="AJ104" s="32">
        <v>0</v>
      </c>
      <c r="AK104" s="32">
        <v>0</v>
      </c>
      <c r="AL104" s="37" t="s">
        <v>729</v>
      </c>
      <c r="AM104" t="s">
        <v>72</v>
      </c>
      <c r="AN104" s="34">
        <v>4</v>
      </c>
      <c r="AX104"/>
      <c r="AY104"/>
    </row>
    <row r="105" spans="1:51" x14ac:dyDescent="0.25">
      <c r="A105" t="s">
        <v>616</v>
      </c>
      <c r="B105" t="s">
        <v>262</v>
      </c>
      <c r="C105" t="s">
        <v>469</v>
      </c>
      <c r="D105" t="s">
        <v>537</v>
      </c>
      <c r="E105" s="32">
        <v>49.466666666666669</v>
      </c>
      <c r="F105" s="32">
        <v>212.73077777777769</v>
      </c>
      <c r="G105" s="32">
        <v>33.159444444444439</v>
      </c>
      <c r="H105" s="37">
        <v>0.15587516198094936</v>
      </c>
      <c r="I105" s="32">
        <v>191.5689999999999</v>
      </c>
      <c r="J105" s="32">
        <v>33.159444444444439</v>
      </c>
      <c r="K105" s="37">
        <v>0.17309399978307793</v>
      </c>
      <c r="L105" s="32">
        <v>22.070444444444441</v>
      </c>
      <c r="M105" s="32">
        <v>0</v>
      </c>
      <c r="N105" s="37">
        <v>0</v>
      </c>
      <c r="O105" s="32">
        <v>18.159333333333329</v>
      </c>
      <c r="P105" s="32">
        <v>0</v>
      </c>
      <c r="Q105" s="37">
        <v>0</v>
      </c>
      <c r="R105" s="32">
        <v>0</v>
      </c>
      <c r="S105" s="32">
        <v>0</v>
      </c>
      <c r="T105" s="37" t="s">
        <v>729</v>
      </c>
      <c r="U105" s="32">
        <v>3.911111111111111</v>
      </c>
      <c r="V105" s="32">
        <v>0</v>
      </c>
      <c r="W105" s="37">
        <v>0</v>
      </c>
      <c r="X105" s="32">
        <v>56.732777777777763</v>
      </c>
      <c r="Y105" s="32">
        <v>11.608777777777775</v>
      </c>
      <c r="Z105" s="37">
        <v>0.20462205857871699</v>
      </c>
      <c r="AA105" s="32">
        <v>17.250666666666667</v>
      </c>
      <c r="AB105" s="32">
        <v>0</v>
      </c>
      <c r="AC105" s="37">
        <v>0</v>
      </c>
      <c r="AD105" s="32">
        <v>116.67688888888881</v>
      </c>
      <c r="AE105" s="32">
        <v>21.550666666666665</v>
      </c>
      <c r="AF105" s="37">
        <v>0.18470381642751313</v>
      </c>
      <c r="AG105" s="32">
        <v>0</v>
      </c>
      <c r="AH105" s="32">
        <v>0</v>
      </c>
      <c r="AI105" s="37" t="s">
        <v>729</v>
      </c>
      <c r="AJ105" s="32">
        <v>0</v>
      </c>
      <c r="AK105" s="32">
        <v>0</v>
      </c>
      <c r="AL105" s="37" t="s">
        <v>729</v>
      </c>
      <c r="AM105" t="s">
        <v>61</v>
      </c>
      <c r="AN105" s="34">
        <v>4</v>
      </c>
      <c r="AX105"/>
      <c r="AY105"/>
    </row>
    <row r="106" spans="1:51" x14ac:dyDescent="0.25">
      <c r="A106" t="s">
        <v>616</v>
      </c>
      <c r="B106" t="s">
        <v>329</v>
      </c>
      <c r="C106" t="s">
        <v>406</v>
      </c>
      <c r="D106" t="s">
        <v>522</v>
      </c>
      <c r="E106" s="32">
        <v>47.488888888888887</v>
      </c>
      <c r="F106" s="32">
        <v>192.74455555555551</v>
      </c>
      <c r="G106" s="32">
        <v>6.2467777777777771</v>
      </c>
      <c r="H106" s="37">
        <v>3.240961987109018E-2</v>
      </c>
      <c r="I106" s="32">
        <v>178.21777777777774</v>
      </c>
      <c r="J106" s="32">
        <v>1.8111111111111111</v>
      </c>
      <c r="K106" s="37">
        <v>1.0162348188234123E-2</v>
      </c>
      <c r="L106" s="32">
        <v>17.584444444444447</v>
      </c>
      <c r="M106" s="32">
        <v>1.8055555555555554</v>
      </c>
      <c r="N106" s="37">
        <v>0.10267913559964613</v>
      </c>
      <c r="O106" s="32">
        <v>10.912222222222224</v>
      </c>
      <c r="P106" s="32">
        <v>0.82222222222222219</v>
      </c>
      <c r="Q106" s="37">
        <v>7.5348742490581391E-2</v>
      </c>
      <c r="R106" s="32">
        <v>0.98333333333333328</v>
      </c>
      <c r="S106" s="32">
        <v>0.98333333333333328</v>
      </c>
      <c r="T106" s="37">
        <v>1</v>
      </c>
      <c r="U106" s="32">
        <v>5.6888888888888891</v>
      </c>
      <c r="V106" s="32">
        <v>0</v>
      </c>
      <c r="W106" s="37">
        <v>0</v>
      </c>
      <c r="X106" s="32">
        <v>59.513333333333321</v>
      </c>
      <c r="Y106" s="32">
        <v>0.17777777777777778</v>
      </c>
      <c r="Z106" s="37">
        <v>2.9871924125312731E-3</v>
      </c>
      <c r="AA106" s="32">
        <v>7.8545555555555566</v>
      </c>
      <c r="AB106" s="32">
        <v>3.4523333333333333</v>
      </c>
      <c r="AC106" s="37">
        <v>0.43953261376978675</v>
      </c>
      <c r="AD106" s="32">
        <v>107.79222222222219</v>
      </c>
      <c r="AE106" s="32">
        <v>0.81111111111111112</v>
      </c>
      <c r="AF106" s="37">
        <v>7.524764722253721E-3</v>
      </c>
      <c r="AG106" s="32">
        <v>0</v>
      </c>
      <c r="AH106" s="32">
        <v>0</v>
      </c>
      <c r="AI106" s="37" t="s">
        <v>729</v>
      </c>
      <c r="AJ106" s="32">
        <v>0</v>
      </c>
      <c r="AK106" s="32">
        <v>0</v>
      </c>
      <c r="AL106" s="37" t="s">
        <v>729</v>
      </c>
      <c r="AM106" t="s">
        <v>128</v>
      </c>
      <c r="AN106" s="34">
        <v>4</v>
      </c>
      <c r="AX106"/>
      <c r="AY106"/>
    </row>
    <row r="107" spans="1:51" x14ac:dyDescent="0.25">
      <c r="A107" t="s">
        <v>616</v>
      </c>
      <c r="B107" t="s">
        <v>203</v>
      </c>
      <c r="C107" t="s">
        <v>433</v>
      </c>
      <c r="D107" t="s">
        <v>545</v>
      </c>
      <c r="E107" s="32">
        <v>53.3</v>
      </c>
      <c r="F107" s="32">
        <v>218.23444444444442</v>
      </c>
      <c r="G107" s="32">
        <v>12.401888888888891</v>
      </c>
      <c r="H107" s="37">
        <v>5.6828283548273788E-2</v>
      </c>
      <c r="I107" s="32">
        <v>202.26766666666666</v>
      </c>
      <c r="J107" s="32">
        <v>12.401888888888891</v>
      </c>
      <c r="K107" s="37">
        <v>6.1314243117892749E-2</v>
      </c>
      <c r="L107" s="32">
        <v>20.556222222222225</v>
      </c>
      <c r="M107" s="32">
        <v>0</v>
      </c>
      <c r="N107" s="37">
        <v>0</v>
      </c>
      <c r="O107" s="32">
        <v>12.975555555555555</v>
      </c>
      <c r="P107" s="32">
        <v>0</v>
      </c>
      <c r="Q107" s="37">
        <v>0</v>
      </c>
      <c r="R107" s="32">
        <v>5.0955555555555554</v>
      </c>
      <c r="S107" s="32">
        <v>0</v>
      </c>
      <c r="T107" s="37">
        <v>0</v>
      </c>
      <c r="U107" s="32">
        <v>2.4851111111111113</v>
      </c>
      <c r="V107" s="32">
        <v>0</v>
      </c>
      <c r="W107" s="37">
        <v>0</v>
      </c>
      <c r="X107" s="32">
        <v>53.947111111111106</v>
      </c>
      <c r="Y107" s="32">
        <v>3.358888888888889</v>
      </c>
      <c r="Z107" s="37">
        <v>6.2262627594104523E-2</v>
      </c>
      <c r="AA107" s="32">
        <v>8.3861111111111111</v>
      </c>
      <c r="AB107" s="32">
        <v>0</v>
      </c>
      <c r="AC107" s="37">
        <v>0</v>
      </c>
      <c r="AD107" s="32">
        <v>135.345</v>
      </c>
      <c r="AE107" s="32">
        <v>9.043000000000001</v>
      </c>
      <c r="AF107" s="37">
        <v>6.6814437179060923E-2</v>
      </c>
      <c r="AG107" s="32">
        <v>0</v>
      </c>
      <c r="AH107" s="32">
        <v>0</v>
      </c>
      <c r="AI107" s="37" t="s">
        <v>729</v>
      </c>
      <c r="AJ107" s="32">
        <v>0</v>
      </c>
      <c r="AK107" s="32">
        <v>0</v>
      </c>
      <c r="AL107" s="37" t="s">
        <v>729</v>
      </c>
      <c r="AM107" t="s">
        <v>2</v>
      </c>
      <c r="AN107" s="34">
        <v>4</v>
      </c>
      <c r="AX107"/>
      <c r="AY107"/>
    </row>
    <row r="108" spans="1:51" x14ac:dyDescent="0.25">
      <c r="A108" t="s">
        <v>616</v>
      </c>
      <c r="B108" t="s">
        <v>308</v>
      </c>
      <c r="C108" t="s">
        <v>429</v>
      </c>
      <c r="D108" t="s">
        <v>586</v>
      </c>
      <c r="E108" s="32">
        <v>53.966666666666669</v>
      </c>
      <c r="F108" s="32">
        <v>200.65111111111111</v>
      </c>
      <c r="G108" s="32">
        <v>38.152222222222221</v>
      </c>
      <c r="H108" s="37">
        <v>0.19014209296401716</v>
      </c>
      <c r="I108" s="32">
        <v>183.41388888888889</v>
      </c>
      <c r="J108" s="32">
        <v>38.152222222222221</v>
      </c>
      <c r="K108" s="37">
        <v>0.20801163125293431</v>
      </c>
      <c r="L108" s="32">
        <v>36.095111111111109</v>
      </c>
      <c r="M108" s="32">
        <v>0.13333333333333333</v>
      </c>
      <c r="N108" s="37">
        <v>3.6939443938237252E-3</v>
      </c>
      <c r="O108" s="32">
        <v>23.348999999999997</v>
      </c>
      <c r="P108" s="32">
        <v>0.13333333333333333</v>
      </c>
      <c r="Q108" s="37">
        <v>5.7104515539566298E-3</v>
      </c>
      <c r="R108" s="32">
        <v>7.1127777777777803</v>
      </c>
      <c r="S108" s="32">
        <v>0</v>
      </c>
      <c r="T108" s="37">
        <v>0</v>
      </c>
      <c r="U108" s="32">
        <v>5.6333333333333337</v>
      </c>
      <c r="V108" s="32">
        <v>0</v>
      </c>
      <c r="W108" s="37">
        <v>0</v>
      </c>
      <c r="X108" s="32">
        <v>51.751333333333321</v>
      </c>
      <c r="Y108" s="32">
        <v>18.451111111111111</v>
      </c>
      <c r="Z108" s="37">
        <v>0.35653402381473809</v>
      </c>
      <c r="AA108" s="32">
        <v>4.4911111111111115</v>
      </c>
      <c r="AB108" s="32">
        <v>0</v>
      </c>
      <c r="AC108" s="37">
        <v>0</v>
      </c>
      <c r="AD108" s="32">
        <v>108.31355555555557</v>
      </c>
      <c r="AE108" s="32">
        <v>19.567777777777781</v>
      </c>
      <c r="AF108" s="37">
        <v>0.1806586228049839</v>
      </c>
      <c r="AG108" s="32">
        <v>0</v>
      </c>
      <c r="AH108" s="32">
        <v>0</v>
      </c>
      <c r="AI108" s="37" t="s">
        <v>729</v>
      </c>
      <c r="AJ108" s="32">
        <v>0</v>
      </c>
      <c r="AK108" s="32">
        <v>0</v>
      </c>
      <c r="AL108" s="37" t="s">
        <v>729</v>
      </c>
      <c r="AM108" t="s">
        <v>107</v>
      </c>
      <c r="AN108" s="34">
        <v>4</v>
      </c>
      <c r="AX108"/>
      <c r="AY108"/>
    </row>
    <row r="109" spans="1:51" x14ac:dyDescent="0.25">
      <c r="A109" t="s">
        <v>616</v>
      </c>
      <c r="B109" t="s">
        <v>301</v>
      </c>
      <c r="C109" t="s">
        <v>411</v>
      </c>
      <c r="D109" t="s">
        <v>583</v>
      </c>
      <c r="E109" s="32">
        <v>41.633333333333333</v>
      </c>
      <c r="F109" s="32">
        <v>178.36833333333328</v>
      </c>
      <c r="G109" s="32">
        <v>19.549999999999997</v>
      </c>
      <c r="H109" s="37">
        <v>0.10960465702992872</v>
      </c>
      <c r="I109" s="32">
        <v>159.34755555555552</v>
      </c>
      <c r="J109" s="32">
        <v>19.549999999999997</v>
      </c>
      <c r="K109" s="37">
        <v>0.12268779355817613</v>
      </c>
      <c r="L109" s="32">
        <v>31.54655555555555</v>
      </c>
      <c r="M109" s="32">
        <v>0</v>
      </c>
      <c r="N109" s="37">
        <v>0</v>
      </c>
      <c r="O109" s="32">
        <v>21.599999999999994</v>
      </c>
      <c r="P109" s="32">
        <v>0</v>
      </c>
      <c r="Q109" s="37">
        <v>0</v>
      </c>
      <c r="R109" s="32">
        <v>4.2576666666666663</v>
      </c>
      <c r="S109" s="32">
        <v>0</v>
      </c>
      <c r="T109" s="37">
        <v>0</v>
      </c>
      <c r="U109" s="32">
        <v>5.6888888888888891</v>
      </c>
      <c r="V109" s="32">
        <v>0</v>
      </c>
      <c r="W109" s="37">
        <v>0</v>
      </c>
      <c r="X109" s="32">
        <v>38.921222222222212</v>
      </c>
      <c r="Y109" s="32">
        <v>8.3511111111111092</v>
      </c>
      <c r="Z109" s="37">
        <v>0.2145644621186385</v>
      </c>
      <c r="AA109" s="32">
        <v>9.07422222222222</v>
      </c>
      <c r="AB109" s="32">
        <v>0</v>
      </c>
      <c r="AC109" s="37">
        <v>0</v>
      </c>
      <c r="AD109" s="32">
        <v>98.826333333333295</v>
      </c>
      <c r="AE109" s="32">
        <v>11.198888888888886</v>
      </c>
      <c r="AF109" s="37">
        <v>0.113318874748858</v>
      </c>
      <c r="AG109" s="32">
        <v>0</v>
      </c>
      <c r="AH109" s="32">
        <v>0</v>
      </c>
      <c r="AI109" s="37" t="s">
        <v>729</v>
      </c>
      <c r="AJ109" s="32">
        <v>0</v>
      </c>
      <c r="AK109" s="32">
        <v>0</v>
      </c>
      <c r="AL109" s="37" t="s">
        <v>729</v>
      </c>
      <c r="AM109" t="s">
        <v>100</v>
      </c>
      <c r="AN109" s="34">
        <v>4</v>
      </c>
      <c r="AX109"/>
      <c r="AY109"/>
    </row>
    <row r="110" spans="1:51" x14ac:dyDescent="0.25">
      <c r="A110" t="s">
        <v>616</v>
      </c>
      <c r="B110" t="s">
        <v>207</v>
      </c>
      <c r="C110" t="s">
        <v>415</v>
      </c>
      <c r="D110" t="s">
        <v>526</v>
      </c>
      <c r="E110" s="32">
        <v>52.177777777777777</v>
      </c>
      <c r="F110" s="32">
        <v>239.7138888888889</v>
      </c>
      <c r="G110" s="32">
        <v>0</v>
      </c>
      <c r="H110" s="37">
        <v>0</v>
      </c>
      <c r="I110" s="32">
        <v>218.51944444444445</v>
      </c>
      <c r="J110" s="32">
        <v>0</v>
      </c>
      <c r="K110" s="37">
        <v>0</v>
      </c>
      <c r="L110" s="32">
        <v>17.799999999999997</v>
      </c>
      <c r="M110" s="32">
        <v>0</v>
      </c>
      <c r="N110" s="37">
        <v>0</v>
      </c>
      <c r="O110" s="32">
        <v>6.0027777777777782</v>
      </c>
      <c r="P110" s="32">
        <v>0</v>
      </c>
      <c r="Q110" s="37">
        <v>0</v>
      </c>
      <c r="R110" s="32">
        <v>6.197222222222222</v>
      </c>
      <c r="S110" s="32">
        <v>0</v>
      </c>
      <c r="T110" s="37">
        <v>0</v>
      </c>
      <c r="U110" s="32">
        <v>5.6</v>
      </c>
      <c r="V110" s="32">
        <v>0</v>
      </c>
      <c r="W110" s="37">
        <v>0</v>
      </c>
      <c r="X110" s="32">
        <v>58.494444444444447</v>
      </c>
      <c r="Y110" s="32">
        <v>0</v>
      </c>
      <c r="Z110" s="37">
        <v>0</v>
      </c>
      <c r="AA110" s="32">
        <v>9.3972222222222221</v>
      </c>
      <c r="AB110" s="32">
        <v>0</v>
      </c>
      <c r="AC110" s="37">
        <v>0</v>
      </c>
      <c r="AD110" s="32">
        <v>154.02222222222221</v>
      </c>
      <c r="AE110" s="32">
        <v>0</v>
      </c>
      <c r="AF110" s="37">
        <v>0</v>
      </c>
      <c r="AG110" s="32">
        <v>0</v>
      </c>
      <c r="AH110" s="32">
        <v>0</v>
      </c>
      <c r="AI110" s="37" t="s">
        <v>729</v>
      </c>
      <c r="AJ110" s="32">
        <v>0</v>
      </c>
      <c r="AK110" s="32">
        <v>0</v>
      </c>
      <c r="AL110" s="37" t="s">
        <v>729</v>
      </c>
      <c r="AM110" t="s">
        <v>6</v>
      </c>
      <c r="AN110" s="34">
        <v>4</v>
      </c>
      <c r="AX110"/>
      <c r="AY110"/>
    </row>
    <row r="111" spans="1:51" x14ac:dyDescent="0.25">
      <c r="A111" t="s">
        <v>616</v>
      </c>
      <c r="B111" t="s">
        <v>362</v>
      </c>
      <c r="C111" t="s">
        <v>421</v>
      </c>
      <c r="D111" t="s">
        <v>520</v>
      </c>
      <c r="E111" s="32">
        <v>88.4</v>
      </c>
      <c r="F111" s="32">
        <v>328.22744444444453</v>
      </c>
      <c r="G111" s="32">
        <v>0</v>
      </c>
      <c r="H111" s="37">
        <v>0</v>
      </c>
      <c r="I111" s="32">
        <v>313.2743333333334</v>
      </c>
      <c r="J111" s="32">
        <v>0</v>
      </c>
      <c r="K111" s="37">
        <v>0</v>
      </c>
      <c r="L111" s="32">
        <v>24.942111111111121</v>
      </c>
      <c r="M111" s="32">
        <v>0</v>
      </c>
      <c r="N111" s="37">
        <v>0</v>
      </c>
      <c r="O111" s="32">
        <v>14.786000000000003</v>
      </c>
      <c r="P111" s="32">
        <v>0</v>
      </c>
      <c r="Q111" s="37">
        <v>0</v>
      </c>
      <c r="R111" s="32">
        <v>10.156111111111118</v>
      </c>
      <c r="S111" s="32">
        <v>0</v>
      </c>
      <c r="T111" s="37">
        <v>0</v>
      </c>
      <c r="U111" s="32">
        <v>0</v>
      </c>
      <c r="V111" s="32">
        <v>0</v>
      </c>
      <c r="W111" s="37" t="s">
        <v>729</v>
      </c>
      <c r="X111" s="32">
        <v>85.756888888888909</v>
      </c>
      <c r="Y111" s="32">
        <v>0</v>
      </c>
      <c r="Z111" s="37">
        <v>0</v>
      </c>
      <c r="AA111" s="32">
        <v>4.7969999999999988</v>
      </c>
      <c r="AB111" s="32">
        <v>0</v>
      </c>
      <c r="AC111" s="37">
        <v>0</v>
      </c>
      <c r="AD111" s="32">
        <v>174.37144444444451</v>
      </c>
      <c r="AE111" s="32">
        <v>0</v>
      </c>
      <c r="AF111" s="37">
        <v>0</v>
      </c>
      <c r="AG111" s="32">
        <v>38.360000000000007</v>
      </c>
      <c r="AH111" s="32">
        <v>0</v>
      </c>
      <c r="AI111" s="37">
        <v>0</v>
      </c>
      <c r="AJ111" s="32">
        <v>0</v>
      </c>
      <c r="AK111" s="32">
        <v>0</v>
      </c>
      <c r="AL111" s="37" t="s">
        <v>729</v>
      </c>
      <c r="AM111" t="s">
        <v>162</v>
      </c>
      <c r="AN111" s="34">
        <v>4</v>
      </c>
      <c r="AX111"/>
      <c r="AY111"/>
    </row>
    <row r="112" spans="1:51" x14ac:dyDescent="0.25">
      <c r="A112" t="s">
        <v>616</v>
      </c>
      <c r="B112" t="s">
        <v>312</v>
      </c>
      <c r="C112" t="s">
        <v>405</v>
      </c>
      <c r="D112" t="s">
        <v>562</v>
      </c>
      <c r="E112" s="32">
        <v>46.588888888888889</v>
      </c>
      <c r="F112" s="32">
        <v>171.67199999999997</v>
      </c>
      <c r="G112" s="32">
        <v>0.64933333333333332</v>
      </c>
      <c r="H112" s="37">
        <v>3.7824067601783251E-3</v>
      </c>
      <c r="I112" s="32">
        <v>150.81866666666667</v>
      </c>
      <c r="J112" s="32">
        <v>0.64933333333333332</v>
      </c>
      <c r="K112" s="37">
        <v>4.3053910214473894E-3</v>
      </c>
      <c r="L112" s="32">
        <v>13.683</v>
      </c>
      <c r="M112" s="32">
        <v>0.40488888888888885</v>
      </c>
      <c r="N112" s="37">
        <v>2.9590651822618493E-2</v>
      </c>
      <c r="O112" s="32">
        <v>10.305222222222222</v>
      </c>
      <c r="P112" s="32">
        <v>0.40488888888888885</v>
      </c>
      <c r="Q112" s="37">
        <v>3.9289680528750252E-2</v>
      </c>
      <c r="R112" s="32">
        <v>0</v>
      </c>
      <c r="S112" s="32">
        <v>0</v>
      </c>
      <c r="T112" s="37" t="s">
        <v>729</v>
      </c>
      <c r="U112" s="32">
        <v>3.3777777777777778</v>
      </c>
      <c r="V112" s="32">
        <v>0</v>
      </c>
      <c r="W112" s="37">
        <v>0</v>
      </c>
      <c r="X112" s="32">
        <v>48.437666666666679</v>
      </c>
      <c r="Y112" s="32">
        <v>0.24444444444444444</v>
      </c>
      <c r="Z112" s="37">
        <v>5.0465776175107049E-3</v>
      </c>
      <c r="AA112" s="32">
        <v>17.475555555555552</v>
      </c>
      <c r="AB112" s="32">
        <v>0</v>
      </c>
      <c r="AC112" s="37">
        <v>0</v>
      </c>
      <c r="AD112" s="32">
        <v>92.075777777777759</v>
      </c>
      <c r="AE112" s="32">
        <v>0</v>
      </c>
      <c r="AF112" s="37">
        <v>0</v>
      </c>
      <c r="AG112" s="32">
        <v>0</v>
      </c>
      <c r="AH112" s="32">
        <v>0</v>
      </c>
      <c r="AI112" s="37" t="s">
        <v>729</v>
      </c>
      <c r="AJ112" s="32">
        <v>0</v>
      </c>
      <c r="AK112" s="32">
        <v>0</v>
      </c>
      <c r="AL112" s="37" t="s">
        <v>729</v>
      </c>
      <c r="AM112" t="s">
        <v>111</v>
      </c>
      <c r="AN112" s="34">
        <v>4</v>
      </c>
      <c r="AX112"/>
      <c r="AY112"/>
    </row>
    <row r="113" spans="1:51" x14ac:dyDescent="0.25">
      <c r="A113" t="s">
        <v>616</v>
      </c>
      <c r="B113" t="s">
        <v>223</v>
      </c>
      <c r="C113" t="s">
        <v>405</v>
      </c>
      <c r="D113" t="s">
        <v>562</v>
      </c>
      <c r="E113" s="32">
        <v>141.42222222222222</v>
      </c>
      <c r="F113" s="32">
        <v>589.73833333333334</v>
      </c>
      <c r="G113" s="32">
        <v>256.75611111111118</v>
      </c>
      <c r="H113" s="37">
        <v>0.43537293846894443</v>
      </c>
      <c r="I113" s="32">
        <v>568.11400000000003</v>
      </c>
      <c r="J113" s="32">
        <v>256.75611111111118</v>
      </c>
      <c r="K113" s="37">
        <v>0.45194469967490886</v>
      </c>
      <c r="L113" s="32">
        <v>26.588333333333331</v>
      </c>
      <c r="M113" s="32">
        <v>6.4172222222222217</v>
      </c>
      <c r="N113" s="37">
        <v>0.2413548130968052</v>
      </c>
      <c r="O113" s="32">
        <v>17.405555555555551</v>
      </c>
      <c r="P113" s="32">
        <v>6.4172222222222217</v>
      </c>
      <c r="Q113" s="37">
        <v>0.36868815831471441</v>
      </c>
      <c r="R113" s="32">
        <v>3.4938888888888888</v>
      </c>
      <c r="S113" s="32">
        <v>0</v>
      </c>
      <c r="T113" s="37">
        <v>0</v>
      </c>
      <c r="U113" s="32">
        <v>5.6888888888888891</v>
      </c>
      <c r="V113" s="32">
        <v>0</v>
      </c>
      <c r="W113" s="37">
        <v>0</v>
      </c>
      <c r="X113" s="32">
        <v>185.25788888888889</v>
      </c>
      <c r="Y113" s="32">
        <v>103.81544444444444</v>
      </c>
      <c r="Z113" s="37">
        <v>0.56038339347971988</v>
      </c>
      <c r="AA113" s="32">
        <v>12.441555555555551</v>
      </c>
      <c r="AB113" s="32">
        <v>0</v>
      </c>
      <c r="AC113" s="37">
        <v>0</v>
      </c>
      <c r="AD113" s="32">
        <v>340.14566666666673</v>
      </c>
      <c r="AE113" s="32">
        <v>146.52344444444449</v>
      </c>
      <c r="AF113" s="37">
        <v>0.43076675319822133</v>
      </c>
      <c r="AG113" s="32">
        <v>25.304888888888886</v>
      </c>
      <c r="AH113" s="32">
        <v>0</v>
      </c>
      <c r="AI113" s="37">
        <v>0</v>
      </c>
      <c r="AJ113" s="32">
        <v>0</v>
      </c>
      <c r="AK113" s="32">
        <v>0</v>
      </c>
      <c r="AL113" s="37" t="s">
        <v>729</v>
      </c>
      <c r="AM113" t="s">
        <v>22</v>
      </c>
      <c r="AN113" s="34">
        <v>4</v>
      </c>
      <c r="AX113"/>
      <c r="AY113"/>
    </row>
    <row r="114" spans="1:51" x14ac:dyDescent="0.25">
      <c r="A114" t="s">
        <v>616</v>
      </c>
      <c r="B114" t="s">
        <v>360</v>
      </c>
      <c r="C114" t="s">
        <v>458</v>
      </c>
      <c r="D114" t="s">
        <v>573</v>
      </c>
      <c r="E114" s="32">
        <v>53.922222222222224</v>
      </c>
      <c r="F114" s="32">
        <v>287.09333333333342</v>
      </c>
      <c r="G114" s="32">
        <v>0</v>
      </c>
      <c r="H114" s="37">
        <v>0</v>
      </c>
      <c r="I114" s="32">
        <v>265.91433333333339</v>
      </c>
      <c r="J114" s="32">
        <v>0</v>
      </c>
      <c r="K114" s="37">
        <v>0</v>
      </c>
      <c r="L114" s="32">
        <v>34.816222222222223</v>
      </c>
      <c r="M114" s="32">
        <v>0</v>
      </c>
      <c r="N114" s="37">
        <v>0</v>
      </c>
      <c r="O114" s="32">
        <v>24.802666666666664</v>
      </c>
      <c r="P114" s="32">
        <v>0</v>
      </c>
      <c r="Q114" s="37">
        <v>0</v>
      </c>
      <c r="R114" s="32">
        <v>4.7932222222222221</v>
      </c>
      <c r="S114" s="32">
        <v>0</v>
      </c>
      <c r="T114" s="37">
        <v>0</v>
      </c>
      <c r="U114" s="32">
        <v>5.2203333333333335</v>
      </c>
      <c r="V114" s="32">
        <v>0</v>
      </c>
      <c r="W114" s="37">
        <v>0</v>
      </c>
      <c r="X114" s="32">
        <v>48.19644444444446</v>
      </c>
      <c r="Y114" s="32">
        <v>0</v>
      </c>
      <c r="Z114" s="37">
        <v>0</v>
      </c>
      <c r="AA114" s="32">
        <v>11.165444444444441</v>
      </c>
      <c r="AB114" s="32">
        <v>0</v>
      </c>
      <c r="AC114" s="37">
        <v>0</v>
      </c>
      <c r="AD114" s="32">
        <v>192.9152222222223</v>
      </c>
      <c r="AE114" s="32">
        <v>0</v>
      </c>
      <c r="AF114" s="37">
        <v>0</v>
      </c>
      <c r="AG114" s="32">
        <v>0</v>
      </c>
      <c r="AH114" s="32">
        <v>0</v>
      </c>
      <c r="AI114" s="37" t="s">
        <v>729</v>
      </c>
      <c r="AJ114" s="32">
        <v>0</v>
      </c>
      <c r="AK114" s="32">
        <v>0</v>
      </c>
      <c r="AL114" s="37" t="s">
        <v>729</v>
      </c>
      <c r="AM114" t="s">
        <v>160</v>
      </c>
      <c r="AN114" s="34">
        <v>4</v>
      </c>
      <c r="AX114"/>
      <c r="AY114"/>
    </row>
    <row r="115" spans="1:51" x14ac:dyDescent="0.25">
      <c r="A115" t="s">
        <v>616</v>
      </c>
      <c r="B115" t="s">
        <v>210</v>
      </c>
      <c r="C115" t="s">
        <v>442</v>
      </c>
      <c r="D115" t="s">
        <v>530</v>
      </c>
      <c r="E115" s="32">
        <v>118.13333333333334</v>
      </c>
      <c r="F115" s="32">
        <v>467.41233333333327</v>
      </c>
      <c r="G115" s="32">
        <v>134.14422222222223</v>
      </c>
      <c r="H115" s="37">
        <v>0.28699333041894254</v>
      </c>
      <c r="I115" s="32">
        <v>445.70466666666658</v>
      </c>
      <c r="J115" s="32">
        <v>134.14422222222223</v>
      </c>
      <c r="K115" s="37">
        <v>0.30097109645599907</v>
      </c>
      <c r="L115" s="32">
        <v>17.39555555555555</v>
      </c>
      <c r="M115" s="32">
        <v>0</v>
      </c>
      <c r="N115" s="37">
        <v>0</v>
      </c>
      <c r="O115" s="32">
        <v>10.017777777777773</v>
      </c>
      <c r="P115" s="32">
        <v>0</v>
      </c>
      <c r="Q115" s="37">
        <v>0</v>
      </c>
      <c r="R115" s="32">
        <v>2.1333333333333333</v>
      </c>
      <c r="S115" s="32">
        <v>0</v>
      </c>
      <c r="T115" s="37">
        <v>0</v>
      </c>
      <c r="U115" s="32">
        <v>5.2444444444444445</v>
      </c>
      <c r="V115" s="32">
        <v>0</v>
      </c>
      <c r="W115" s="37">
        <v>0</v>
      </c>
      <c r="X115" s="32">
        <v>153.05499999999998</v>
      </c>
      <c r="Y115" s="32">
        <v>43.704333333333331</v>
      </c>
      <c r="Z115" s="37">
        <v>0.28554659000577137</v>
      </c>
      <c r="AA115" s="32">
        <v>14.329888888888886</v>
      </c>
      <c r="AB115" s="32">
        <v>0</v>
      </c>
      <c r="AC115" s="37">
        <v>0</v>
      </c>
      <c r="AD115" s="32">
        <v>250.75622222222219</v>
      </c>
      <c r="AE115" s="32">
        <v>90.439888888888888</v>
      </c>
      <c r="AF115" s="37">
        <v>0.36066857319592383</v>
      </c>
      <c r="AG115" s="32">
        <v>31.87566666666665</v>
      </c>
      <c r="AH115" s="32">
        <v>0</v>
      </c>
      <c r="AI115" s="37">
        <v>0</v>
      </c>
      <c r="AJ115" s="32">
        <v>0</v>
      </c>
      <c r="AK115" s="32">
        <v>0</v>
      </c>
      <c r="AL115" s="37" t="s">
        <v>729</v>
      </c>
      <c r="AM115" t="s">
        <v>9</v>
      </c>
      <c r="AN115" s="34">
        <v>4</v>
      </c>
      <c r="AX115"/>
      <c r="AY115"/>
    </row>
    <row r="116" spans="1:51" x14ac:dyDescent="0.25">
      <c r="A116" t="s">
        <v>616</v>
      </c>
      <c r="B116" t="s">
        <v>272</v>
      </c>
      <c r="C116" t="s">
        <v>474</v>
      </c>
      <c r="D116" t="s">
        <v>513</v>
      </c>
      <c r="E116" s="32">
        <v>42.011111111111113</v>
      </c>
      <c r="F116" s="32">
        <v>138.70088888888893</v>
      </c>
      <c r="G116" s="32">
        <v>39.211111111111101</v>
      </c>
      <c r="H116" s="37">
        <v>0.28270266632914298</v>
      </c>
      <c r="I116" s="32">
        <v>133.01200000000003</v>
      </c>
      <c r="J116" s="32">
        <v>39.211111111111101</v>
      </c>
      <c r="K116" s="37">
        <v>0.2947937863584571</v>
      </c>
      <c r="L116" s="32">
        <v>15.661999999999999</v>
      </c>
      <c r="M116" s="32">
        <v>0</v>
      </c>
      <c r="N116" s="37">
        <v>0</v>
      </c>
      <c r="O116" s="32">
        <v>9.9731111111111108</v>
      </c>
      <c r="P116" s="32">
        <v>0</v>
      </c>
      <c r="Q116" s="37">
        <v>0</v>
      </c>
      <c r="R116" s="32">
        <v>0</v>
      </c>
      <c r="S116" s="32">
        <v>0</v>
      </c>
      <c r="T116" s="37" t="s">
        <v>729</v>
      </c>
      <c r="U116" s="32">
        <v>5.6888888888888891</v>
      </c>
      <c r="V116" s="32">
        <v>0</v>
      </c>
      <c r="W116" s="37">
        <v>0</v>
      </c>
      <c r="X116" s="32">
        <v>58.898888888888898</v>
      </c>
      <c r="Y116" s="32">
        <v>2.3961111111111113</v>
      </c>
      <c r="Z116" s="37">
        <v>4.0681771020015467E-2</v>
      </c>
      <c r="AA116" s="32">
        <v>0</v>
      </c>
      <c r="AB116" s="32">
        <v>0</v>
      </c>
      <c r="AC116" s="37" t="s">
        <v>729</v>
      </c>
      <c r="AD116" s="32">
        <v>64.140000000000015</v>
      </c>
      <c r="AE116" s="32">
        <v>36.814999999999991</v>
      </c>
      <c r="AF116" s="37">
        <v>0.57397879638291205</v>
      </c>
      <c r="AG116" s="32">
        <v>0</v>
      </c>
      <c r="AH116" s="32">
        <v>0</v>
      </c>
      <c r="AI116" s="37" t="s">
        <v>729</v>
      </c>
      <c r="AJ116" s="32">
        <v>0</v>
      </c>
      <c r="AK116" s="32">
        <v>0</v>
      </c>
      <c r="AL116" s="37" t="s">
        <v>729</v>
      </c>
      <c r="AM116" t="s">
        <v>71</v>
      </c>
      <c r="AN116" s="34">
        <v>4</v>
      </c>
      <c r="AX116"/>
      <c r="AY116"/>
    </row>
    <row r="117" spans="1:51" x14ac:dyDescent="0.25">
      <c r="A117" t="s">
        <v>616</v>
      </c>
      <c r="B117" t="s">
        <v>252</v>
      </c>
      <c r="C117" t="s">
        <v>465</v>
      </c>
      <c r="D117" t="s">
        <v>547</v>
      </c>
      <c r="E117" s="32">
        <v>101.42222222222222</v>
      </c>
      <c r="F117" s="32">
        <v>444.93188888888881</v>
      </c>
      <c r="G117" s="32">
        <v>77.787444444444432</v>
      </c>
      <c r="H117" s="37">
        <v>0.17483000519180589</v>
      </c>
      <c r="I117" s="32">
        <v>412.72633333333329</v>
      </c>
      <c r="J117" s="32">
        <v>77.787444444444432</v>
      </c>
      <c r="K117" s="37">
        <v>0.18847221066851669</v>
      </c>
      <c r="L117" s="32">
        <v>38.583333333333336</v>
      </c>
      <c r="M117" s="32">
        <v>0</v>
      </c>
      <c r="N117" s="37">
        <v>0</v>
      </c>
      <c r="O117" s="32">
        <v>27.833333333333332</v>
      </c>
      <c r="P117" s="32">
        <v>0</v>
      </c>
      <c r="Q117" s="37">
        <v>0</v>
      </c>
      <c r="R117" s="32">
        <v>5.15</v>
      </c>
      <c r="S117" s="32">
        <v>0</v>
      </c>
      <c r="T117" s="37">
        <v>0</v>
      </c>
      <c r="U117" s="32">
        <v>5.6</v>
      </c>
      <c r="V117" s="32">
        <v>0</v>
      </c>
      <c r="W117" s="37">
        <v>0</v>
      </c>
      <c r="X117" s="32">
        <v>138.34244444444445</v>
      </c>
      <c r="Y117" s="32">
        <v>57.05633333333332</v>
      </c>
      <c r="Z117" s="37">
        <v>0.41242825773724129</v>
      </c>
      <c r="AA117" s="32">
        <v>21.455555555555556</v>
      </c>
      <c r="AB117" s="32">
        <v>0</v>
      </c>
      <c r="AC117" s="37">
        <v>0</v>
      </c>
      <c r="AD117" s="32">
        <v>222.11166666666662</v>
      </c>
      <c r="AE117" s="32">
        <v>20.731111111111112</v>
      </c>
      <c r="AF117" s="37">
        <v>9.3336434876351002E-2</v>
      </c>
      <c r="AG117" s="32">
        <v>24.43888888888889</v>
      </c>
      <c r="AH117" s="32">
        <v>0</v>
      </c>
      <c r="AI117" s="37">
        <v>0</v>
      </c>
      <c r="AJ117" s="32">
        <v>0</v>
      </c>
      <c r="AK117" s="32">
        <v>0</v>
      </c>
      <c r="AL117" s="37" t="s">
        <v>729</v>
      </c>
      <c r="AM117" t="s">
        <v>51</v>
      </c>
      <c r="AN117" s="34">
        <v>4</v>
      </c>
      <c r="AX117"/>
      <c r="AY117"/>
    </row>
    <row r="118" spans="1:51" x14ac:dyDescent="0.25">
      <c r="A118" t="s">
        <v>616</v>
      </c>
      <c r="B118" t="s">
        <v>255</v>
      </c>
      <c r="C118" t="s">
        <v>461</v>
      </c>
      <c r="D118" t="s">
        <v>574</v>
      </c>
      <c r="E118" s="32">
        <v>18.433333333333334</v>
      </c>
      <c r="F118" s="32">
        <v>115.03999999999998</v>
      </c>
      <c r="G118" s="32">
        <v>0</v>
      </c>
      <c r="H118" s="37">
        <v>0</v>
      </c>
      <c r="I118" s="32">
        <v>97.857777777777756</v>
      </c>
      <c r="J118" s="32">
        <v>0</v>
      </c>
      <c r="K118" s="37">
        <v>0</v>
      </c>
      <c r="L118" s="32">
        <v>65.106666666666683</v>
      </c>
      <c r="M118" s="32">
        <v>0</v>
      </c>
      <c r="N118" s="37">
        <v>0</v>
      </c>
      <c r="O118" s="32">
        <v>47.924444444444454</v>
      </c>
      <c r="P118" s="32">
        <v>0</v>
      </c>
      <c r="Q118" s="37">
        <v>0</v>
      </c>
      <c r="R118" s="32">
        <v>11.53555555555555</v>
      </c>
      <c r="S118" s="32">
        <v>0</v>
      </c>
      <c r="T118" s="37">
        <v>0</v>
      </c>
      <c r="U118" s="32">
        <v>5.6466666666666683</v>
      </c>
      <c r="V118" s="32">
        <v>0</v>
      </c>
      <c r="W118" s="37">
        <v>0</v>
      </c>
      <c r="X118" s="32">
        <v>26.198888888888874</v>
      </c>
      <c r="Y118" s="32">
        <v>0</v>
      </c>
      <c r="Z118" s="37">
        <v>0</v>
      </c>
      <c r="AA118" s="32">
        <v>0</v>
      </c>
      <c r="AB118" s="32">
        <v>0</v>
      </c>
      <c r="AC118" s="37" t="s">
        <v>729</v>
      </c>
      <c r="AD118" s="32">
        <v>23.734444444444424</v>
      </c>
      <c r="AE118" s="32">
        <v>0</v>
      </c>
      <c r="AF118" s="37">
        <v>0</v>
      </c>
      <c r="AG118" s="32">
        <v>0</v>
      </c>
      <c r="AH118" s="32">
        <v>0</v>
      </c>
      <c r="AI118" s="37" t="s">
        <v>729</v>
      </c>
      <c r="AJ118" s="32">
        <v>0</v>
      </c>
      <c r="AK118" s="32">
        <v>0</v>
      </c>
      <c r="AL118" s="37" t="s">
        <v>729</v>
      </c>
      <c r="AM118" t="s">
        <v>54</v>
      </c>
      <c r="AN118" s="34">
        <v>4</v>
      </c>
      <c r="AX118"/>
      <c r="AY118"/>
    </row>
    <row r="119" spans="1:51" x14ac:dyDescent="0.25">
      <c r="A119" t="s">
        <v>616</v>
      </c>
      <c r="B119" t="s">
        <v>394</v>
      </c>
      <c r="C119" t="s">
        <v>511</v>
      </c>
      <c r="D119" t="s">
        <v>564</v>
      </c>
      <c r="E119" s="32">
        <v>56.81111111111111</v>
      </c>
      <c r="F119" s="32">
        <v>352.19622222222222</v>
      </c>
      <c r="G119" s="32">
        <v>0</v>
      </c>
      <c r="H119" s="37">
        <v>0</v>
      </c>
      <c r="I119" s="32">
        <v>334.98344444444444</v>
      </c>
      <c r="J119" s="32">
        <v>0</v>
      </c>
      <c r="K119" s="37">
        <v>0</v>
      </c>
      <c r="L119" s="32">
        <v>93.605999999999995</v>
      </c>
      <c r="M119" s="32">
        <v>0</v>
      </c>
      <c r="N119" s="37">
        <v>0</v>
      </c>
      <c r="O119" s="32">
        <v>76.393222222222207</v>
      </c>
      <c r="P119" s="32">
        <v>0</v>
      </c>
      <c r="Q119" s="37">
        <v>0</v>
      </c>
      <c r="R119" s="32">
        <v>11.863888888888889</v>
      </c>
      <c r="S119" s="32">
        <v>0</v>
      </c>
      <c r="T119" s="37">
        <v>0</v>
      </c>
      <c r="U119" s="32">
        <v>5.3488888888888884</v>
      </c>
      <c r="V119" s="32">
        <v>0</v>
      </c>
      <c r="W119" s="37">
        <v>0</v>
      </c>
      <c r="X119" s="32">
        <v>88.963222222222242</v>
      </c>
      <c r="Y119" s="32">
        <v>0</v>
      </c>
      <c r="Z119" s="37">
        <v>0</v>
      </c>
      <c r="AA119" s="32">
        <v>0</v>
      </c>
      <c r="AB119" s="32">
        <v>0</v>
      </c>
      <c r="AC119" s="37" t="s">
        <v>729</v>
      </c>
      <c r="AD119" s="32">
        <v>169.62700000000001</v>
      </c>
      <c r="AE119" s="32">
        <v>0</v>
      </c>
      <c r="AF119" s="37">
        <v>0</v>
      </c>
      <c r="AG119" s="32">
        <v>0</v>
      </c>
      <c r="AH119" s="32">
        <v>0</v>
      </c>
      <c r="AI119" s="37" t="s">
        <v>729</v>
      </c>
      <c r="AJ119" s="32">
        <v>0</v>
      </c>
      <c r="AK119" s="32">
        <v>0</v>
      </c>
      <c r="AL119" s="37" t="s">
        <v>729</v>
      </c>
      <c r="AM119" t="s">
        <v>194</v>
      </c>
      <c r="AN119" s="34">
        <v>4</v>
      </c>
      <c r="AX119"/>
      <c r="AY119"/>
    </row>
    <row r="120" spans="1:51" x14ac:dyDescent="0.25">
      <c r="A120" t="s">
        <v>616</v>
      </c>
      <c r="B120" t="s">
        <v>218</v>
      </c>
      <c r="C120" t="s">
        <v>449</v>
      </c>
      <c r="D120" t="s">
        <v>566</v>
      </c>
      <c r="E120" s="32">
        <v>80.111111111111114</v>
      </c>
      <c r="F120" s="32">
        <v>390.39444444444439</v>
      </c>
      <c r="G120" s="32">
        <v>0</v>
      </c>
      <c r="H120" s="37">
        <v>0</v>
      </c>
      <c r="I120" s="32">
        <v>362.89722222222224</v>
      </c>
      <c r="J120" s="32">
        <v>0</v>
      </c>
      <c r="K120" s="37">
        <v>0</v>
      </c>
      <c r="L120" s="32">
        <v>61.430555555555557</v>
      </c>
      <c r="M120" s="32">
        <v>0</v>
      </c>
      <c r="N120" s="37">
        <v>0</v>
      </c>
      <c r="O120" s="32">
        <v>39.408333333333331</v>
      </c>
      <c r="P120" s="32">
        <v>0</v>
      </c>
      <c r="Q120" s="37">
        <v>0</v>
      </c>
      <c r="R120" s="32">
        <v>16.866666666666667</v>
      </c>
      <c r="S120" s="32">
        <v>0</v>
      </c>
      <c r="T120" s="37">
        <v>0</v>
      </c>
      <c r="U120" s="32">
        <v>5.1555555555555559</v>
      </c>
      <c r="V120" s="32">
        <v>0</v>
      </c>
      <c r="W120" s="37">
        <v>0</v>
      </c>
      <c r="X120" s="32">
        <v>113.95555555555555</v>
      </c>
      <c r="Y120" s="32">
        <v>0</v>
      </c>
      <c r="Z120" s="37">
        <v>0</v>
      </c>
      <c r="AA120" s="32">
        <v>5.4749999999999996</v>
      </c>
      <c r="AB120" s="32">
        <v>0</v>
      </c>
      <c r="AC120" s="37">
        <v>0</v>
      </c>
      <c r="AD120" s="32">
        <v>167.58611111111111</v>
      </c>
      <c r="AE120" s="32">
        <v>0</v>
      </c>
      <c r="AF120" s="37">
        <v>0</v>
      </c>
      <c r="AG120" s="32">
        <v>41.947222222222223</v>
      </c>
      <c r="AH120" s="32">
        <v>0</v>
      </c>
      <c r="AI120" s="37">
        <v>0</v>
      </c>
      <c r="AJ120" s="32">
        <v>0</v>
      </c>
      <c r="AK120" s="32">
        <v>0</v>
      </c>
      <c r="AL120" s="37" t="s">
        <v>729</v>
      </c>
      <c r="AM120" t="s">
        <v>17</v>
      </c>
      <c r="AN120" s="34">
        <v>4</v>
      </c>
      <c r="AX120"/>
      <c r="AY120"/>
    </row>
    <row r="121" spans="1:51" x14ac:dyDescent="0.25">
      <c r="A121" t="s">
        <v>616</v>
      </c>
      <c r="B121" t="s">
        <v>293</v>
      </c>
      <c r="C121" t="s">
        <v>478</v>
      </c>
      <c r="D121" t="s">
        <v>581</v>
      </c>
      <c r="E121" s="32">
        <v>56.644444444444446</v>
      </c>
      <c r="F121" s="32">
        <v>223.58155555555561</v>
      </c>
      <c r="G121" s="32">
        <v>32.598222222222226</v>
      </c>
      <c r="H121" s="37">
        <v>0.14580014054031487</v>
      </c>
      <c r="I121" s="32">
        <v>215.67044444444448</v>
      </c>
      <c r="J121" s="32">
        <v>32.598222222222226</v>
      </c>
      <c r="K121" s="37">
        <v>0.15114830549078481</v>
      </c>
      <c r="L121" s="32">
        <v>42.970999999999997</v>
      </c>
      <c r="M121" s="32">
        <v>0</v>
      </c>
      <c r="N121" s="37">
        <v>0</v>
      </c>
      <c r="O121" s="32">
        <v>35.059888888888885</v>
      </c>
      <c r="P121" s="32">
        <v>0</v>
      </c>
      <c r="Q121" s="37">
        <v>0</v>
      </c>
      <c r="R121" s="32">
        <v>7.9111111111111114</v>
      </c>
      <c r="S121" s="32">
        <v>0</v>
      </c>
      <c r="T121" s="37">
        <v>0</v>
      </c>
      <c r="U121" s="32">
        <v>0</v>
      </c>
      <c r="V121" s="32">
        <v>0</v>
      </c>
      <c r="W121" s="37" t="s">
        <v>729</v>
      </c>
      <c r="X121" s="32">
        <v>30.733333333333327</v>
      </c>
      <c r="Y121" s="32">
        <v>2.5333333333333332</v>
      </c>
      <c r="Z121" s="37">
        <v>8.2429501084598705E-2</v>
      </c>
      <c r="AA121" s="32">
        <v>0</v>
      </c>
      <c r="AB121" s="32">
        <v>0</v>
      </c>
      <c r="AC121" s="37" t="s">
        <v>729</v>
      </c>
      <c r="AD121" s="32">
        <v>126.10588888888896</v>
      </c>
      <c r="AE121" s="32">
        <v>25.736666666666668</v>
      </c>
      <c r="AF121" s="37">
        <v>0.20408774636482735</v>
      </c>
      <c r="AG121" s="32">
        <v>23.771333333333338</v>
      </c>
      <c r="AH121" s="32">
        <v>4.328222222222224</v>
      </c>
      <c r="AI121" s="37">
        <v>0.18207738545961058</v>
      </c>
      <c r="AJ121" s="32">
        <v>0</v>
      </c>
      <c r="AK121" s="32">
        <v>0</v>
      </c>
      <c r="AL121" s="37" t="s">
        <v>729</v>
      </c>
      <c r="AM121" t="s">
        <v>92</v>
      </c>
      <c r="AN121" s="34">
        <v>4</v>
      </c>
      <c r="AX121"/>
      <c r="AY121"/>
    </row>
    <row r="122" spans="1:51" x14ac:dyDescent="0.25">
      <c r="A122" t="s">
        <v>616</v>
      </c>
      <c r="B122" t="s">
        <v>294</v>
      </c>
      <c r="C122" t="s">
        <v>406</v>
      </c>
      <c r="D122" t="s">
        <v>522</v>
      </c>
      <c r="E122" s="32">
        <v>77.688888888888883</v>
      </c>
      <c r="F122" s="32">
        <v>331.67611111111108</v>
      </c>
      <c r="G122" s="32">
        <v>14.77611111111111</v>
      </c>
      <c r="H122" s="37">
        <v>4.4549820189374839E-2</v>
      </c>
      <c r="I122" s="32">
        <v>326.75388888888887</v>
      </c>
      <c r="J122" s="32">
        <v>14.77611111111111</v>
      </c>
      <c r="K122" s="37">
        <v>4.5220918904306164E-2</v>
      </c>
      <c r="L122" s="32">
        <v>48.625</v>
      </c>
      <c r="M122" s="32">
        <v>0</v>
      </c>
      <c r="N122" s="37">
        <v>0</v>
      </c>
      <c r="O122" s="32">
        <v>43.702777777777776</v>
      </c>
      <c r="P122" s="32">
        <v>0</v>
      </c>
      <c r="Q122" s="37">
        <v>0</v>
      </c>
      <c r="R122" s="32">
        <v>4.9222222222222225</v>
      </c>
      <c r="S122" s="32">
        <v>0</v>
      </c>
      <c r="T122" s="37">
        <v>0</v>
      </c>
      <c r="U122" s="32">
        <v>0</v>
      </c>
      <c r="V122" s="32">
        <v>0</v>
      </c>
      <c r="W122" s="37" t="s">
        <v>729</v>
      </c>
      <c r="X122" s="32">
        <v>92.375</v>
      </c>
      <c r="Y122" s="32">
        <v>2.5194444444444444</v>
      </c>
      <c r="Z122" s="37">
        <v>2.7274094121184783E-2</v>
      </c>
      <c r="AA122" s="32">
        <v>0</v>
      </c>
      <c r="AB122" s="32">
        <v>0</v>
      </c>
      <c r="AC122" s="37" t="s">
        <v>729</v>
      </c>
      <c r="AD122" s="32">
        <v>190.67611111111108</v>
      </c>
      <c r="AE122" s="32">
        <v>12.256666666666666</v>
      </c>
      <c r="AF122" s="37">
        <v>6.4280032748960575E-2</v>
      </c>
      <c r="AG122" s="32">
        <v>0</v>
      </c>
      <c r="AH122" s="32">
        <v>0</v>
      </c>
      <c r="AI122" s="37" t="s">
        <v>729</v>
      </c>
      <c r="AJ122" s="32">
        <v>0</v>
      </c>
      <c r="AK122" s="32">
        <v>0</v>
      </c>
      <c r="AL122" s="37" t="s">
        <v>729</v>
      </c>
      <c r="AM122" t="s">
        <v>93</v>
      </c>
      <c r="AN122" s="34">
        <v>4</v>
      </c>
      <c r="AX122"/>
      <c r="AY122"/>
    </row>
    <row r="123" spans="1:51" x14ac:dyDescent="0.25">
      <c r="A123" t="s">
        <v>616</v>
      </c>
      <c r="B123" t="s">
        <v>292</v>
      </c>
      <c r="C123" t="s">
        <v>425</v>
      </c>
      <c r="D123" t="s">
        <v>542</v>
      </c>
      <c r="E123" s="32">
        <v>96.355555555555554</v>
      </c>
      <c r="F123" s="32">
        <v>367.39722222222224</v>
      </c>
      <c r="G123" s="32">
        <v>0</v>
      </c>
      <c r="H123" s="37">
        <v>0</v>
      </c>
      <c r="I123" s="32">
        <v>328.61111111111114</v>
      </c>
      <c r="J123" s="32">
        <v>0</v>
      </c>
      <c r="K123" s="37">
        <v>0</v>
      </c>
      <c r="L123" s="32">
        <v>66.652777777777771</v>
      </c>
      <c r="M123" s="32">
        <v>0</v>
      </c>
      <c r="N123" s="37">
        <v>0</v>
      </c>
      <c r="O123" s="32">
        <v>45.325000000000003</v>
      </c>
      <c r="P123" s="32">
        <v>0</v>
      </c>
      <c r="Q123" s="37">
        <v>0</v>
      </c>
      <c r="R123" s="32">
        <v>15.638888888888889</v>
      </c>
      <c r="S123" s="32">
        <v>0</v>
      </c>
      <c r="T123" s="37">
        <v>0</v>
      </c>
      <c r="U123" s="32">
        <v>5.6888888888888891</v>
      </c>
      <c r="V123" s="32">
        <v>0</v>
      </c>
      <c r="W123" s="37">
        <v>0</v>
      </c>
      <c r="X123" s="32">
        <v>86.544444444444451</v>
      </c>
      <c r="Y123" s="32">
        <v>0</v>
      </c>
      <c r="Z123" s="37">
        <v>0</v>
      </c>
      <c r="AA123" s="32">
        <v>17.458333333333332</v>
      </c>
      <c r="AB123" s="32">
        <v>0</v>
      </c>
      <c r="AC123" s="37">
        <v>0</v>
      </c>
      <c r="AD123" s="32">
        <v>196.74166666666667</v>
      </c>
      <c r="AE123" s="32">
        <v>0</v>
      </c>
      <c r="AF123" s="37">
        <v>0</v>
      </c>
      <c r="AG123" s="32">
        <v>0</v>
      </c>
      <c r="AH123" s="32">
        <v>0</v>
      </c>
      <c r="AI123" s="37" t="s">
        <v>729</v>
      </c>
      <c r="AJ123" s="32">
        <v>0</v>
      </c>
      <c r="AK123" s="32">
        <v>0</v>
      </c>
      <c r="AL123" s="37" t="s">
        <v>729</v>
      </c>
      <c r="AM123" t="s">
        <v>91</v>
      </c>
      <c r="AN123" s="34">
        <v>4</v>
      </c>
      <c r="AX123"/>
      <c r="AY123"/>
    </row>
    <row r="124" spans="1:51" x14ac:dyDescent="0.25">
      <c r="A124" t="s">
        <v>616</v>
      </c>
      <c r="B124" t="s">
        <v>373</v>
      </c>
      <c r="C124" t="s">
        <v>502</v>
      </c>
      <c r="D124" t="s">
        <v>555</v>
      </c>
      <c r="E124" s="32">
        <v>95.75555555555556</v>
      </c>
      <c r="F124" s="32">
        <v>436.44755555555554</v>
      </c>
      <c r="G124" s="32">
        <v>0</v>
      </c>
      <c r="H124" s="37">
        <v>0</v>
      </c>
      <c r="I124" s="32">
        <v>420.68366666666662</v>
      </c>
      <c r="J124" s="32">
        <v>0</v>
      </c>
      <c r="K124" s="37">
        <v>0</v>
      </c>
      <c r="L124" s="32">
        <v>61.741666666666667</v>
      </c>
      <c r="M124" s="32">
        <v>0</v>
      </c>
      <c r="N124" s="37">
        <v>0</v>
      </c>
      <c r="O124" s="32">
        <v>51.174999999999997</v>
      </c>
      <c r="P124" s="32">
        <v>0</v>
      </c>
      <c r="Q124" s="37">
        <v>0</v>
      </c>
      <c r="R124" s="32">
        <v>4.9666666666666668</v>
      </c>
      <c r="S124" s="32">
        <v>0</v>
      </c>
      <c r="T124" s="37">
        <v>0</v>
      </c>
      <c r="U124" s="32">
        <v>5.6</v>
      </c>
      <c r="V124" s="32">
        <v>0</v>
      </c>
      <c r="W124" s="37">
        <v>0</v>
      </c>
      <c r="X124" s="32">
        <v>112.74722222222222</v>
      </c>
      <c r="Y124" s="32">
        <v>0</v>
      </c>
      <c r="Z124" s="37">
        <v>0</v>
      </c>
      <c r="AA124" s="32">
        <v>5.197222222222222</v>
      </c>
      <c r="AB124" s="32">
        <v>0</v>
      </c>
      <c r="AC124" s="37">
        <v>0</v>
      </c>
      <c r="AD124" s="32">
        <v>237.63366666666664</v>
      </c>
      <c r="AE124" s="32">
        <v>0</v>
      </c>
      <c r="AF124" s="37">
        <v>0</v>
      </c>
      <c r="AG124" s="32">
        <v>19.127777777777776</v>
      </c>
      <c r="AH124" s="32">
        <v>0</v>
      </c>
      <c r="AI124" s="37">
        <v>0</v>
      </c>
      <c r="AJ124" s="32">
        <v>0</v>
      </c>
      <c r="AK124" s="32">
        <v>0</v>
      </c>
      <c r="AL124" s="37" t="s">
        <v>729</v>
      </c>
      <c r="AM124" t="s">
        <v>173</v>
      </c>
      <c r="AN124" s="34">
        <v>4</v>
      </c>
      <c r="AX124"/>
      <c r="AY124"/>
    </row>
    <row r="125" spans="1:51" x14ac:dyDescent="0.25">
      <c r="A125" t="s">
        <v>616</v>
      </c>
      <c r="B125" t="s">
        <v>309</v>
      </c>
      <c r="C125" t="s">
        <v>426</v>
      </c>
      <c r="D125" t="s">
        <v>525</v>
      </c>
      <c r="E125" s="32">
        <v>78.37777777777778</v>
      </c>
      <c r="F125" s="32">
        <v>279.6994444444444</v>
      </c>
      <c r="G125" s="32">
        <v>116.27388888888888</v>
      </c>
      <c r="H125" s="37">
        <v>0.41571011740777303</v>
      </c>
      <c r="I125" s="32">
        <v>244.83999999999995</v>
      </c>
      <c r="J125" s="32">
        <v>86.925555555555547</v>
      </c>
      <c r="K125" s="37">
        <v>0.35503004229519508</v>
      </c>
      <c r="L125" s="32">
        <v>30.433888888888895</v>
      </c>
      <c r="M125" s="32">
        <v>7.3061111111111128</v>
      </c>
      <c r="N125" s="37">
        <v>0.24006498603530421</v>
      </c>
      <c r="O125" s="32">
        <v>17.616666666666667</v>
      </c>
      <c r="P125" s="32">
        <v>0</v>
      </c>
      <c r="Q125" s="37">
        <v>0</v>
      </c>
      <c r="R125" s="32">
        <v>7.3061111111111128</v>
      </c>
      <c r="S125" s="32">
        <v>7.3061111111111128</v>
      </c>
      <c r="T125" s="37">
        <v>1</v>
      </c>
      <c r="U125" s="32">
        <v>5.5111111111111111</v>
      </c>
      <c r="V125" s="32">
        <v>0</v>
      </c>
      <c r="W125" s="37">
        <v>0</v>
      </c>
      <c r="X125" s="32">
        <v>70.402222222222221</v>
      </c>
      <c r="Y125" s="32">
        <v>28.257777777777765</v>
      </c>
      <c r="Z125" s="37">
        <v>0.40137621918500027</v>
      </c>
      <c r="AA125" s="32">
        <v>22.042222222222218</v>
      </c>
      <c r="AB125" s="32">
        <v>22.042222222222218</v>
      </c>
      <c r="AC125" s="37">
        <v>1</v>
      </c>
      <c r="AD125" s="32">
        <v>152.63111111111107</v>
      </c>
      <c r="AE125" s="32">
        <v>58.667777777777779</v>
      </c>
      <c r="AF125" s="37">
        <v>0.38437627395026508</v>
      </c>
      <c r="AG125" s="32">
        <v>4.1899999999999995</v>
      </c>
      <c r="AH125" s="32">
        <v>0</v>
      </c>
      <c r="AI125" s="37">
        <v>0</v>
      </c>
      <c r="AJ125" s="32">
        <v>0</v>
      </c>
      <c r="AK125" s="32">
        <v>0</v>
      </c>
      <c r="AL125" s="37" t="s">
        <v>729</v>
      </c>
      <c r="AM125" t="s">
        <v>108</v>
      </c>
      <c r="AN125" s="34">
        <v>4</v>
      </c>
      <c r="AX125"/>
      <c r="AY125"/>
    </row>
    <row r="126" spans="1:51" x14ac:dyDescent="0.25">
      <c r="A126" t="s">
        <v>616</v>
      </c>
      <c r="B126" t="s">
        <v>281</v>
      </c>
      <c r="C126" t="s">
        <v>466</v>
      </c>
      <c r="D126" t="s">
        <v>544</v>
      </c>
      <c r="E126" s="32">
        <v>43.522222222222226</v>
      </c>
      <c r="F126" s="32">
        <v>158.24355555555553</v>
      </c>
      <c r="G126" s="32">
        <v>0</v>
      </c>
      <c r="H126" s="37">
        <v>0</v>
      </c>
      <c r="I126" s="32">
        <v>125.33633333333331</v>
      </c>
      <c r="J126" s="32">
        <v>0</v>
      </c>
      <c r="K126" s="37">
        <v>0</v>
      </c>
      <c r="L126" s="32">
        <v>28.022111111111112</v>
      </c>
      <c r="M126" s="32">
        <v>0</v>
      </c>
      <c r="N126" s="37">
        <v>0</v>
      </c>
      <c r="O126" s="32">
        <v>0</v>
      </c>
      <c r="P126" s="32">
        <v>0</v>
      </c>
      <c r="Q126" s="37" t="s">
        <v>729</v>
      </c>
      <c r="R126" s="32">
        <v>19.366555555555557</v>
      </c>
      <c r="S126" s="32">
        <v>0</v>
      </c>
      <c r="T126" s="37">
        <v>0</v>
      </c>
      <c r="U126" s="32">
        <v>8.655555555555555</v>
      </c>
      <c r="V126" s="32">
        <v>0</v>
      </c>
      <c r="W126" s="37">
        <v>0</v>
      </c>
      <c r="X126" s="32">
        <v>46.805333333333316</v>
      </c>
      <c r="Y126" s="32">
        <v>0</v>
      </c>
      <c r="Z126" s="37">
        <v>0</v>
      </c>
      <c r="AA126" s="32">
        <v>4.8851111111111107</v>
      </c>
      <c r="AB126" s="32">
        <v>0</v>
      </c>
      <c r="AC126" s="37">
        <v>0</v>
      </c>
      <c r="AD126" s="32">
        <v>75.584333333333333</v>
      </c>
      <c r="AE126" s="32">
        <v>0</v>
      </c>
      <c r="AF126" s="37">
        <v>0</v>
      </c>
      <c r="AG126" s="32">
        <v>2.9466666666666663</v>
      </c>
      <c r="AH126" s="32">
        <v>0</v>
      </c>
      <c r="AI126" s="37">
        <v>0</v>
      </c>
      <c r="AJ126" s="32">
        <v>0</v>
      </c>
      <c r="AK126" s="32">
        <v>0</v>
      </c>
      <c r="AL126" s="37" t="s">
        <v>729</v>
      </c>
      <c r="AM126" t="s">
        <v>80</v>
      </c>
      <c r="AN126" s="34">
        <v>4</v>
      </c>
      <c r="AX126"/>
      <c r="AY126"/>
    </row>
    <row r="127" spans="1:51" x14ac:dyDescent="0.25">
      <c r="A127" t="s">
        <v>616</v>
      </c>
      <c r="B127" t="s">
        <v>233</v>
      </c>
      <c r="C127" t="s">
        <v>454</v>
      </c>
      <c r="D127" t="s">
        <v>570</v>
      </c>
      <c r="E127" s="32">
        <v>118.03333333333333</v>
      </c>
      <c r="F127" s="32">
        <v>483.05511111111122</v>
      </c>
      <c r="G127" s="32">
        <v>86.160666666666643</v>
      </c>
      <c r="H127" s="37">
        <v>0.17836612155594844</v>
      </c>
      <c r="I127" s="32">
        <v>482.96622222222231</v>
      </c>
      <c r="J127" s="32">
        <v>86.160666666666643</v>
      </c>
      <c r="K127" s="37">
        <v>0.17839894945494225</v>
      </c>
      <c r="L127" s="32">
        <v>82.424999999999997</v>
      </c>
      <c r="M127" s="32">
        <v>0</v>
      </c>
      <c r="N127" s="37">
        <v>0</v>
      </c>
      <c r="O127" s="32">
        <v>82.336111111111109</v>
      </c>
      <c r="P127" s="32">
        <v>0</v>
      </c>
      <c r="Q127" s="37">
        <v>0</v>
      </c>
      <c r="R127" s="32">
        <v>8.8888888888888892E-2</v>
      </c>
      <c r="S127" s="32">
        <v>0</v>
      </c>
      <c r="T127" s="37">
        <v>0</v>
      </c>
      <c r="U127" s="32">
        <v>0</v>
      </c>
      <c r="V127" s="32">
        <v>0</v>
      </c>
      <c r="W127" s="37" t="s">
        <v>729</v>
      </c>
      <c r="X127" s="32">
        <v>145.10811111111113</v>
      </c>
      <c r="Y127" s="32">
        <v>28.713666666666668</v>
      </c>
      <c r="Z127" s="37">
        <v>0.19787775091828083</v>
      </c>
      <c r="AA127" s="32">
        <v>0</v>
      </c>
      <c r="AB127" s="32">
        <v>0</v>
      </c>
      <c r="AC127" s="37" t="s">
        <v>729</v>
      </c>
      <c r="AD127" s="32">
        <v>255.52200000000011</v>
      </c>
      <c r="AE127" s="32">
        <v>57.446999999999974</v>
      </c>
      <c r="AF127" s="37">
        <v>0.22482212881865338</v>
      </c>
      <c r="AG127" s="32">
        <v>0</v>
      </c>
      <c r="AH127" s="32">
        <v>0</v>
      </c>
      <c r="AI127" s="37" t="s">
        <v>729</v>
      </c>
      <c r="AJ127" s="32">
        <v>0</v>
      </c>
      <c r="AK127" s="32">
        <v>0</v>
      </c>
      <c r="AL127" s="37" t="s">
        <v>729</v>
      </c>
      <c r="AM127" t="s">
        <v>32</v>
      </c>
      <c r="AN127" s="34">
        <v>4</v>
      </c>
      <c r="AX127"/>
      <c r="AY127"/>
    </row>
    <row r="128" spans="1:51" x14ac:dyDescent="0.25">
      <c r="A128" t="s">
        <v>616</v>
      </c>
      <c r="B128" t="s">
        <v>305</v>
      </c>
      <c r="C128" t="s">
        <v>428</v>
      </c>
      <c r="D128" t="s">
        <v>538</v>
      </c>
      <c r="E128" s="32">
        <v>82.722222222222229</v>
      </c>
      <c r="F128" s="32">
        <v>341.85555555555555</v>
      </c>
      <c r="G128" s="32">
        <v>0</v>
      </c>
      <c r="H128" s="37">
        <v>0</v>
      </c>
      <c r="I128" s="32">
        <v>289.27777777777777</v>
      </c>
      <c r="J128" s="32">
        <v>0</v>
      </c>
      <c r="K128" s="37">
        <v>0</v>
      </c>
      <c r="L128" s="32">
        <v>41.55</v>
      </c>
      <c r="M128" s="32">
        <v>0</v>
      </c>
      <c r="N128" s="37">
        <v>0</v>
      </c>
      <c r="O128" s="32">
        <v>11.733333333333333</v>
      </c>
      <c r="P128" s="32">
        <v>0</v>
      </c>
      <c r="Q128" s="37">
        <v>0</v>
      </c>
      <c r="R128" s="32">
        <v>24.216666666666665</v>
      </c>
      <c r="S128" s="32">
        <v>0</v>
      </c>
      <c r="T128" s="37">
        <v>0</v>
      </c>
      <c r="U128" s="32">
        <v>5.6</v>
      </c>
      <c r="V128" s="32">
        <v>0</v>
      </c>
      <c r="W128" s="37">
        <v>0</v>
      </c>
      <c r="X128" s="32">
        <v>76.11666666666666</v>
      </c>
      <c r="Y128" s="32">
        <v>0</v>
      </c>
      <c r="Z128" s="37">
        <v>0</v>
      </c>
      <c r="AA128" s="32">
        <v>22.761111111111113</v>
      </c>
      <c r="AB128" s="32">
        <v>0</v>
      </c>
      <c r="AC128" s="37">
        <v>0</v>
      </c>
      <c r="AD128" s="32">
        <v>170.84444444444443</v>
      </c>
      <c r="AE128" s="32">
        <v>0</v>
      </c>
      <c r="AF128" s="37">
        <v>0</v>
      </c>
      <c r="AG128" s="32">
        <v>30.583333333333332</v>
      </c>
      <c r="AH128" s="32">
        <v>0</v>
      </c>
      <c r="AI128" s="37">
        <v>0</v>
      </c>
      <c r="AJ128" s="32">
        <v>0</v>
      </c>
      <c r="AK128" s="32">
        <v>0</v>
      </c>
      <c r="AL128" s="37" t="s">
        <v>729</v>
      </c>
      <c r="AM128" t="s">
        <v>104</v>
      </c>
      <c r="AN128" s="34">
        <v>4</v>
      </c>
      <c r="AX128"/>
      <c r="AY128"/>
    </row>
    <row r="129" spans="1:51" x14ac:dyDescent="0.25">
      <c r="A129" t="s">
        <v>616</v>
      </c>
      <c r="B129" t="s">
        <v>250</v>
      </c>
      <c r="C129" t="s">
        <v>463</v>
      </c>
      <c r="D129" t="s">
        <v>529</v>
      </c>
      <c r="E129" s="32">
        <v>96.488888888888894</v>
      </c>
      <c r="F129" s="32">
        <v>364.79899999999998</v>
      </c>
      <c r="G129" s="32">
        <v>0</v>
      </c>
      <c r="H129" s="37">
        <v>0</v>
      </c>
      <c r="I129" s="32">
        <v>338.57677777777769</v>
      </c>
      <c r="J129" s="32">
        <v>0</v>
      </c>
      <c r="K129" s="37">
        <v>0</v>
      </c>
      <c r="L129" s="32">
        <v>93.259333333333316</v>
      </c>
      <c r="M129" s="32">
        <v>0</v>
      </c>
      <c r="N129" s="37">
        <v>0</v>
      </c>
      <c r="O129" s="32">
        <v>72.281555555555542</v>
      </c>
      <c r="P129" s="32">
        <v>0</v>
      </c>
      <c r="Q129" s="37">
        <v>0</v>
      </c>
      <c r="R129" s="32">
        <v>15.28888888888889</v>
      </c>
      <c r="S129" s="32">
        <v>0</v>
      </c>
      <c r="T129" s="37">
        <v>0</v>
      </c>
      <c r="U129" s="32">
        <v>5.6888888888888891</v>
      </c>
      <c r="V129" s="32">
        <v>0</v>
      </c>
      <c r="W129" s="37">
        <v>0</v>
      </c>
      <c r="X129" s="32">
        <v>73.289444444444442</v>
      </c>
      <c r="Y129" s="32">
        <v>0</v>
      </c>
      <c r="Z129" s="37">
        <v>0</v>
      </c>
      <c r="AA129" s="32">
        <v>5.2444444444444445</v>
      </c>
      <c r="AB129" s="32">
        <v>0</v>
      </c>
      <c r="AC129" s="37">
        <v>0</v>
      </c>
      <c r="AD129" s="32">
        <v>193.00577777777775</v>
      </c>
      <c r="AE129" s="32">
        <v>0</v>
      </c>
      <c r="AF129" s="37">
        <v>0</v>
      </c>
      <c r="AG129" s="32">
        <v>0</v>
      </c>
      <c r="AH129" s="32">
        <v>0</v>
      </c>
      <c r="AI129" s="37" t="s">
        <v>729</v>
      </c>
      <c r="AJ129" s="32">
        <v>0</v>
      </c>
      <c r="AK129" s="32">
        <v>0</v>
      </c>
      <c r="AL129" s="37" t="s">
        <v>729</v>
      </c>
      <c r="AM129" t="s">
        <v>49</v>
      </c>
      <c r="AN129" s="34">
        <v>4</v>
      </c>
      <c r="AX129"/>
      <c r="AY129"/>
    </row>
    <row r="130" spans="1:51" x14ac:dyDescent="0.25">
      <c r="A130" t="s">
        <v>616</v>
      </c>
      <c r="B130" t="s">
        <v>371</v>
      </c>
      <c r="C130" t="s">
        <v>424</v>
      </c>
      <c r="D130" t="s">
        <v>516</v>
      </c>
      <c r="E130" s="32">
        <v>54.277777777777779</v>
      </c>
      <c r="F130" s="32">
        <v>278.13611111111112</v>
      </c>
      <c r="G130" s="32">
        <v>0</v>
      </c>
      <c r="H130" s="37">
        <v>0</v>
      </c>
      <c r="I130" s="32">
        <v>261.00833333333333</v>
      </c>
      <c r="J130" s="32">
        <v>0</v>
      </c>
      <c r="K130" s="37">
        <v>0</v>
      </c>
      <c r="L130" s="32">
        <v>31.93888888888889</v>
      </c>
      <c r="M130" s="32">
        <v>0</v>
      </c>
      <c r="N130" s="37">
        <v>0</v>
      </c>
      <c r="O130" s="32">
        <v>24.944444444444443</v>
      </c>
      <c r="P130" s="32">
        <v>0</v>
      </c>
      <c r="Q130" s="37">
        <v>0</v>
      </c>
      <c r="R130" s="32">
        <v>1.3944444444444444</v>
      </c>
      <c r="S130" s="32">
        <v>0</v>
      </c>
      <c r="T130" s="37">
        <v>0</v>
      </c>
      <c r="U130" s="32">
        <v>5.6</v>
      </c>
      <c r="V130" s="32">
        <v>0</v>
      </c>
      <c r="W130" s="37">
        <v>0</v>
      </c>
      <c r="X130" s="32">
        <v>48.972222222222221</v>
      </c>
      <c r="Y130" s="32">
        <v>0</v>
      </c>
      <c r="Z130" s="37">
        <v>0</v>
      </c>
      <c r="AA130" s="32">
        <v>10.133333333333333</v>
      </c>
      <c r="AB130" s="32">
        <v>0</v>
      </c>
      <c r="AC130" s="37">
        <v>0</v>
      </c>
      <c r="AD130" s="32">
        <v>187.09166666666667</v>
      </c>
      <c r="AE130" s="32">
        <v>0</v>
      </c>
      <c r="AF130" s="37">
        <v>0</v>
      </c>
      <c r="AG130" s="32">
        <v>0</v>
      </c>
      <c r="AH130" s="32">
        <v>0</v>
      </c>
      <c r="AI130" s="37" t="s">
        <v>729</v>
      </c>
      <c r="AJ130" s="32">
        <v>0</v>
      </c>
      <c r="AK130" s="32">
        <v>0</v>
      </c>
      <c r="AL130" s="37" t="s">
        <v>729</v>
      </c>
      <c r="AM130" t="s">
        <v>171</v>
      </c>
      <c r="AN130" s="34">
        <v>4</v>
      </c>
      <c r="AX130"/>
      <c r="AY130"/>
    </row>
    <row r="131" spans="1:51" x14ac:dyDescent="0.25">
      <c r="A131" t="s">
        <v>616</v>
      </c>
      <c r="B131" t="s">
        <v>399</v>
      </c>
      <c r="C131" t="s">
        <v>512</v>
      </c>
      <c r="D131" t="s">
        <v>568</v>
      </c>
      <c r="E131" s="32">
        <v>58.5</v>
      </c>
      <c r="F131" s="32">
        <v>164.95</v>
      </c>
      <c r="G131" s="32">
        <v>0</v>
      </c>
      <c r="H131" s="37">
        <v>0</v>
      </c>
      <c r="I131" s="32">
        <v>159.88055555555556</v>
      </c>
      <c r="J131" s="32">
        <v>0</v>
      </c>
      <c r="K131" s="37">
        <v>0</v>
      </c>
      <c r="L131" s="32">
        <v>21.038888888888891</v>
      </c>
      <c r="M131" s="32">
        <v>0</v>
      </c>
      <c r="N131" s="37">
        <v>0</v>
      </c>
      <c r="O131" s="32">
        <v>15.969444444444445</v>
      </c>
      <c r="P131" s="32">
        <v>0</v>
      </c>
      <c r="Q131" s="37">
        <v>0</v>
      </c>
      <c r="R131" s="32">
        <v>4.4000000000000004</v>
      </c>
      <c r="S131" s="32">
        <v>0</v>
      </c>
      <c r="T131" s="37">
        <v>0</v>
      </c>
      <c r="U131" s="32">
        <v>0.6694444444444444</v>
      </c>
      <c r="V131" s="32">
        <v>0</v>
      </c>
      <c r="W131" s="37">
        <v>0</v>
      </c>
      <c r="X131" s="32">
        <v>51.733333333333334</v>
      </c>
      <c r="Y131" s="32">
        <v>0</v>
      </c>
      <c r="Z131" s="37">
        <v>0</v>
      </c>
      <c r="AA131" s="32">
        <v>0</v>
      </c>
      <c r="AB131" s="32">
        <v>0</v>
      </c>
      <c r="AC131" s="37" t="s">
        <v>729</v>
      </c>
      <c r="AD131" s="32">
        <v>92.177777777777777</v>
      </c>
      <c r="AE131" s="32">
        <v>0</v>
      </c>
      <c r="AF131" s="37">
        <v>0</v>
      </c>
      <c r="AG131" s="32">
        <v>0</v>
      </c>
      <c r="AH131" s="32">
        <v>0</v>
      </c>
      <c r="AI131" s="37" t="s">
        <v>729</v>
      </c>
      <c r="AJ131" s="32">
        <v>0</v>
      </c>
      <c r="AK131" s="32">
        <v>0</v>
      </c>
      <c r="AL131" s="37" t="s">
        <v>729</v>
      </c>
      <c r="AM131" t="s">
        <v>199</v>
      </c>
      <c r="AN131" s="34">
        <v>4</v>
      </c>
      <c r="AX131"/>
      <c r="AY131"/>
    </row>
    <row r="132" spans="1:51" x14ac:dyDescent="0.25">
      <c r="A132" t="s">
        <v>616</v>
      </c>
      <c r="B132" t="s">
        <v>238</v>
      </c>
      <c r="C132" t="s">
        <v>457</v>
      </c>
      <c r="D132" t="s">
        <v>514</v>
      </c>
      <c r="E132" s="32">
        <v>83.977777777777774</v>
      </c>
      <c r="F132" s="32">
        <v>306.52444444444444</v>
      </c>
      <c r="G132" s="32">
        <v>45.577333333333328</v>
      </c>
      <c r="H132" s="37">
        <v>0.14869069713490313</v>
      </c>
      <c r="I132" s="32">
        <v>264.87255555555555</v>
      </c>
      <c r="J132" s="32">
        <v>45.577333333333328</v>
      </c>
      <c r="K132" s="37">
        <v>0.1720726907237988</v>
      </c>
      <c r="L132" s="32">
        <v>63.655555555555566</v>
      </c>
      <c r="M132" s="32">
        <v>0</v>
      </c>
      <c r="N132" s="37">
        <v>0</v>
      </c>
      <c r="O132" s="32">
        <v>35.325000000000003</v>
      </c>
      <c r="P132" s="32">
        <v>0</v>
      </c>
      <c r="Q132" s="37">
        <v>0</v>
      </c>
      <c r="R132" s="32">
        <v>21.308333333333334</v>
      </c>
      <c r="S132" s="32">
        <v>0</v>
      </c>
      <c r="T132" s="37">
        <v>0</v>
      </c>
      <c r="U132" s="32">
        <v>7.0222222222222221</v>
      </c>
      <c r="V132" s="32">
        <v>0</v>
      </c>
      <c r="W132" s="37">
        <v>0</v>
      </c>
      <c r="X132" s="32">
        <v>51.656777777777776</v>
      </c>
      <c r="Y132" s="32">
        <v>23.319666666666663</v>
      </c>
      <c r="Z132" s="37">
        <v>0.45143479074489518</v>
      </c>
      <c r="AA132" s="32">
        <v>13.321333333333333</v>
      </c>
      <c r="AB132" s="32">
        <v>0</v>
      </c>
      <c r="AC132" s="37">
        <v>0</v>
      </c>
      <c r="AD132" s="32">
        <v>165.51300000000001</v>
      </c>
      <c r="AE132" s="32">
        <v>22.257666666666669</v>
      </c>
      <c r="AF132" s="37">
        <v>0.13447684874702692</v>
      </c>
      <c r="AG132" s="32">
        <v>12.377777777777778</v>
      </c>
      <c r="AH132" s="32">
        <v>0</v>
      </c>
      <c r="AI132" s="37">
        <v>0</v>
      </c>
      <c r="AJ132" s="32">
        <v>0</v>
      </c>
      <c r="AK132" s="32">
        <v>0</v>
      </c>
      <c r="AL132" s="37" t="s">
        <v>729</v>
      </c>
      <c r="AM132" t="s">
        <v>37</v>
      </c>
      <c r="AN132" s="34">
        <v>4</v>
      </c>
      <c r="AX132"/>
      <c r="AY132"/>
    </row>
    <row r="133" spans="1:51" x14ac:dyDescent="0.25">
      <c r="A133" t="s">
        <v>616</v>
      </c>
      <c r="B133" t="s">
        <v>306</v>
      </c>
      <c r="C133" t="s">
        <v>403</v>
      </c>
      <c r="D133" t="s">
        <v>539</v>
      </c>
      <c r="E133" s="32">
        <v>108.83333333333333</v>
      </c>
      <c r="F133" s="32">
        <v>444.83222222222219</v>
      </c>
      <c r="G133" s="32">
        <v>26.829444444444444</v>
      </c>
      <c r="H133" s="37">
        <v>6.0313626361000031E-2</v>
      </c>
      <c r="I133" s="32">
        <v>414.90722222222223</v>
      </c>
      <c r="J133" s="32">
        <v>26.829444444444444</v>
      </c>
      <c r="K133" s="37">
        <v>6.4663720001660346E-2</v>
      </c>
      <c r="L133" s="32">
        <v>34.716666666666669</v>
      </c>
      <c r="M133" s="32">
        <v>0</v>
      </c>
      <c r="N133" s="37">
        <v>0</v>
      </c>
      <c r="O133" s="32">
        <v>19.644444444444446</v>
      </c>
      <c r="P133" s="32">
        <v>0</v>
      </c>
      <c r="Q133" s="37">
        <v>0</v>
      </c>
      <c r="R133" s="32">
        <v>9.4722222222222214</v>
      </c>
      <c r="S133" s="32">
        <v>0</v>
      </c>
      <c r="T133" s="37">
        <v>0</v>
      </c>
      <c r="U133" s="32">
        <v>5.6</v>
      </c>
      <c r="V133" s="32">
        <v>0</v>
      </c>
      <c r="W133" s="37">
        <v>0</v>
      </c>
      <c r="X133" s="32">
        <v>170.23711111111112</v>
      </c>
      <c r="Y133" s="32">
        <v>5.0759999999999996</v>
      </c>
      <c r="Z133" s="37">
        <v>2.9817235307094545E-2</v>
      </c>
      <c r="AA133" s="32">
        <v>14.852777777777778</v>
      </c>
      <c r="AB133" s="32">
        <v>0</v>
      </c>
      <c r="AC133" s="37">
        <v>0</v>
      </c>
      <c r="AD133" s="32">
        <v>225.02566666666664</v>
      </c>
      <c r="AE133" s="32">
        <v>21.753444444444444</v>
      </c>
      <c r="AF133" s="37">
        <v>9.6670947659797835E-2</v>
      </c>
      <c r="AG133" s="32">
        <v>0</v>
      </c>
      <c r="AH133" s="32">
        <v>0</v>
      </c>
      <c r="AI133" s="37" t="s">
        <v>729</v>
      </c>
      <c r="AJ133" s="32">
        <v>0</v>
      </c>
      <c r="AK133" s="32">
        <v>0</v>
      </c>
      <c r="AL133" s="37" t="s">
        <v>729</v>
      </c>
      <c r="AM133" t="s">
        <v>105</v>
      </c>
      <c r="AN133" s="34">
        <v>4</v>
      </c>
      <c r="AX133"/>
      <c r="AY133"/>
    </row>
    <row r="134" spans="1:51" x14ac:dyDescent="0.25">
      <c r="A134" t="s">
        <v>616</v>
      </c>
      <c r="B134" t="s">
        <v>324</v>
      </c>
      <c r="C134" t="s">
        <v>487</v>
      </c>
      <c r="D134" t="s">
        <v>552</v>
      </c>
      <c r="E134" s="32">
        <v>51.777777777777779</v>
      </c>
      <c r="F134" s="32">
        <v>167.79444444444445</v>
      </c>
      <c r="G134" s="32">
        <v>18.958333333333336</v>
      </c>
      <c r="H134" s="37">
        <v>0.11298546502003114</v>
      </c>
      <c r="I134" s="32">
        <v>156.65</v>
      </c>
      <c r="J134" s="32">
        <v>18.902777777777779</v>
      </c>
      <c r="K134" s="37">
        <v>0.12066886548214349</v>
      </c>
      <c r="L134" s="32">
        <v>19.744444444444447</v>
      </c>
      <c r="M134" s="32">
        <v>5.5555555555555552E-2</v>
      </c>
      <c r="N134" s="37">
        <v>2.8137310073157E-3</v>
      </c>
      <c r="O134" s="32">
        <v>8.6</v>
      </c>
      <c r="P134" s="32">
        <v>0</v>
      </c>
      <c r="Q134" s="37">
        <v>0</v>
      </c>
      <c r="R134" s="32">
        <v>6.1555555555555559</v>
      </c>
      <c r="S134" s="32">
        <v>5.5555555555555552E-2</v>
      </c>
      <c r="T134" s="37">
        <v>9.0252707581227418E-3</v>
      </c>
      <c r="U134" s="32">
        <v>4.9888888888888889</v>
      </c>
      <c r="V134" s="32">
        <v>0</v>
      </c>
      <c r="W134" s="37">
        <v>0</v>
      </c>
      <c r="X134" s="32">
        <v>53.15</v>
      </c>
      <c r="Y134" s="32">
        <v>18.902777777777779</v>
      </c>
      <c r="Z134" s="37">
        <v>0.35564962893278984</v>
      </c>
      <c r="AA134" s="32">
        <v>0</v>
      </c>
      <c r="AB134" s="32">
        <v>0</v>
      </c>
      <c r="AC134" s="37" t="s">
        <v>729</v>
      </c>
      <c r="AD134" s="32">
        <v>94.202777777777783</v>
      </c>
      <c r="AE134" s="32">
        <v>0</v>
      </c>
      <c r="AF134" s="37">
        <v>0</v>
      </c>
      <c r="AG134" s="32">
        <v>0.69722222222222219</v>
      </c>
      <c r="AH134" s="32">
        <v>0</v>
      </c>
      <c r="AI134" s="37">
        <v>0</v>
      </c>
      <c r="AJ134" s="32">
        <v>0</v>
      </c>
      <c r="AK134" s="32">
        <v>0</v>
      </c>
      <c r="AL134" s="37" t="s">
        <v>729</v>
      </c>
      <c r="AM134" t="s">
        <v>123</v>
      </c>
      <c r="AN134" s="34">
        <v>4</v>
      </c>
      <c r="AX134"/>
      <c r="AY134"/>
    </row>
    <row r="135" spans="1:51" x14ac:dyDescent="0.25">
      <c r="A135" t="s">
        <v>616</v>
      </c>
      <c r="B135" t="s">
        <v>379</v>
      </c>
      <c r="C135" t="s">
        <v>505</v>
      </c>
      <c r="D135" t="s">
        <v>572</v>
      </c>
      <c r="E135" s="32">
        <v>82.733333333333334</v>
      </c>
      <c r="F135" s="32">
        <v>436.33277777777778</v>
      </c>
      <c r="G135" s="32">
        <v>5.8522222222222213</v>
      </c>
      <c r="H135" s="37">
        <v>1.3412291077528744E-2</v>
      </c>
      <c r="I135" s="32">
        <v>380.69666666666672</v>
      </c>
      <c r="J135" s="32">
        <v>5.8522222222222213</v>
      </c>
      <c r="K135" s="37">
        <v>1.5372402058214905E-2</v>
      </c>
      <c r="L135" s="32">
        <v>62.783888888888889</v>
      </c>
      <c r="M135" s="32">
        <v>0.87833333333333319</v>
      </c>
      <c r="N135" s="37">
        <v>1.3989788604649103E-2</v>
      </c>
      <c r="O135" s="32">
        <v>24.878333333333334</v>
      </c>
      <c r="P135" s="32">
        <v>0.87833333333333319</v>
      </c>
      <c r="Q135" s="37">
        <v>3.5305151738460501E-2</v>
      </c>
      <c r="R135" s="32">
        <v>32.216666666666669</v>
      </c>
      <c r="S135" s="32">
        <v>0</v>
      </c>
      <c r="T135" s="37">
        <v>0</v>
      </c>
      <c r="U135" s="32">
        <v>5.6888888888888891</v>
      </c>
      <c r="V135" s="32">
        <v>0</v>
      </c>
      <c r="W135" s="37">
        <v>0</v>
      </c>
      <c r="X135" s="32">
        <v>122.22944444444445</v>
      </c>
      <c r="Y135" s="32">
        <v>4.9738888888888884</v>
      </c>
      <c r="Z135" s="37">
        <v>4.0693049956138948E-2</v>
      </c>
      <c r="AA135" s="32">
        <v>17.730555555555554</v>
      </c>
      <c r="AB135" s="32">
        <v>0</v>
      </c>
      <c r="AC135" s="37">
        <v>0</v>
      </c>
      <c r="AD135" s="32">
        <v>195.92500000000001</v>
      </c>
      <c r="AE135" s="32">
        <v>0</v>
      </c>
      <c r="AF135" s="37">
        <v>0</v>
      </c>
      <c r="AG135" s="32">
        <v>37.663888888888891</v>
      </c>
      <c r="AH135" s="32">
        <v>0</v>
      </c>
      <c r="AI135" s="37">
        <v>0</v>
      </c>
      <c r="AJ135" s="32">
        <v>0</v>
      </c>
      <c r="AK135" s="32">
        <v>0</v>
      </c>
      <c r="AL135" s="37" t="s">
        <v>729</v>
      </c>
      <c r="AM135" t="s">
        <v>179</v>
      </c>
      <c r="AN135" s="34">
        <v>4</v>
      </c>
      <c r="AX135"/>
      <c r="AY135"/>
    </row>
    <row r="136" spans="1:51" x14ac:dyDescent="0.25">
      <c r="A136" t="s">
        <v>616</v>
      </c>
      <c r="B136" t="s">
        <v>248</v>
      </c>
      <c r="C136" t="s">
        <v>462</v>
      </c>
      <c r="D136" t="s">
        <v>519</v>
      </c>
      <c r="E136" s="32">
        <v>44.711111111111109</v>
      </c>
      <c r="F136" s="32">
        <v>167.27766666666662</v>
      </c>
      <c r="G136" s="32">
        <v>33.903222222222219</v>
      </c>
      <c r="H136" s="37">
        <v>0.20267632193711191</v>
      </c>
      <c r="I136" s="32">
        <v>157.41433333333327</v>
      </c>
      <c r="J136" s="32">
        <v>29.169888888888885</v>
      </c>
      <c r="K136" s="37">
        <v>0.18530643475216507</v>
      </c>
      <c r="L136" s="32">
        <v>22.719999999999995</v>
      </c>
      <c r="M136" s="32">
        <v>0.96555555555555561</v>
      </c>
      <c r="N136" s="37">
        <v>4.2498043818466363E-2</v>
      </c>
      <c r="O136" s="32">
        <v>16.624444444444439</v>
      </c>
      <c r="P136" s="32">
        <v>0</v>
      </c>
      <c r="Q136" s="37">
        <v>0</v>
      </c>
      <c r="R136" s="32">
        <v>0.96555555555555561</v>
      </c>
      <c r="S136" s="32">
        <v>0.96555555555555561</v>
      </c>
      <c r="T136" s="37">
        <v>1</v>
      </c>
      <c r="U136" s="32">
        <v>5.13</v>
      </c>
      <c r="V136" s="32">
        <v>0</v>
      </c>
      <c r="W136" s="37">
        <v>0</v>
      </c>
      <c r="X136" s="32">
        <v>48.322222222222194</v>
      </c>
      <c r="Y136" s="32">
        <v>0</v>
      </c>
      <c r="Z136" s="37">
        <v>0</v>
      </c>
      <c r="AA136" s="32">
        <v>3.7677777777777774</v>
      </c>
      <c r="AB136" s="32">
        <v>3.7677777777777774</v>
      </c>
      <c r="AC136" s="37">
        <v>1</v>
      </c>
      <c r="AD136" s="32">
        <v>91.084333333333333</v>
      </c>
      <c r="AE136" s="32">
        <v>27.786555555555552</v>
      </c>
      <c r="AF136" s="37">
        <v>0.30506404931205389</v>
      </c>
      <c r="AG136" s="32">
        <v>1.3833333333333331</v>
      </c>
      <c r="AH136" s="32">
        <v>1.3833333333333331</v>
      </c>
      <c r="AI136" s="37">
        <v>1</v>
      </c>
      <c r="AJ136" s="32">
        <v>0</v>
      </c>
      <c r="AK136" s="32">
        <v>0</v>
      </c>
      <c r="AL136" s="37" t="s">
        <v>729</v>
      </c>
      <c r="AM136" t="s">
        <v>47</v>
      </c>
      <c r="AN136" s="34">
        <v>4</v>
      </c>
      <c r="AX136"/>
      <c r="AY136"/>
    </row>
    <row r="137" spans="1:51" x14ac:dyDescent="0.25">
      <c r="A137" t="s">
        <v>616</v>
      </c>
      <c r="B137" t="s">
        <v>237</v>
      </c>
      <c r="C137" t="s">
        <v>456</v>
      </c>
      <c r="D137" t="s">
        <v>572</v>
      </c>
      <c r="E137" s="32">
        <v>103.92222222222222</v>
      </c>
      <c r="F137" s="32">
        <v>380.242111111111</v>
      </c>
      <c r="G137" s="32">
        <v>0</v>
      </c>
      <c r="H137" s="37">
        <v>0</v>
      </c>
      <c r="I137" s="32">
        <v>334.21744444444431</v>
      </c>
      <c r="J137" s="32">
        <v>0</v>
      </c>
      <c r="K137" s="37">
        <v>0</v>
      </c>
      <c r="L137" s="32">
        <v>51.331333333333326</v>
      </c>
      <c r="M137" s="32">
        <v>0</v>
      </c>
      <c r="N137" s="37">
        <v>0</v>
      </c>
      <c r="O137" s="32">
        <v>17.729999999999997</v>
      </c>
      <c r="P137" s="32">
        <v>0</v>
      </c>
      <c r="Q137" s="37">
        <v>0</v>
      </c>
      <c r="R137" s="32">
        <v>28.179111111111109</v>
      </c>
      <c r="S137" s="32">
        <v>0</v>
      </c>
      <c r="T137" s="37">
        <v>0</v>
      </c>
      <c r="U137" s="32">
        <v>5.4222222222222225</v>
      </c>
      <c r="V137" s="32">
        <v>0</v>
      </c>
      <c r="W137" s="37">
        <v>0</v>
      </c>
      <c r="X137" s="32">
        <v>98.149222222222221</v>
      </c>
      <c r="Y137" s="32">
        <v>0</v>
      </c>
      <c r="Z137" s="37">
        <v>0</v>
      </c>
      <c r="AA137" s="32">
        <v>12.423333333333336</v>
      </c>
      <c r="AB137" s="32">
        <v>0</v>
      </c>
      <c r="AC137" s="37">
        <v>0</v>
      </c>
      <c r="AD137" s="32">
        <v>205.13777777777767</v>
      </c>
      <c r="AE137" s="32">
        <v>0</v>
      </c>
      <c r="AF137" s="37">
        <v>0</v>
      </c>
      <c r="AG137" s="32">
        <v>13.200444444444447</v>
      </c>
      <c r="AH137" s="32">
        <v>0</v>
      </c>
      <c r="AI137" s="37">
        <v>0</v>
      </c>
      <c r="AJ137" s="32">
        <v>0</v>
      </c>
      <c r="AK137" s="32">
        <v>0</v>
      </c>
      <c r="AL137" s="37" t="s">
        <v>729</v>
      </c>
      <c r="AM137" t="s">
        <v>36</v>
      </c>
      <c r="AN137" s="34">
        <v>4</v>
      </c>
      <c r="AX137"/>
      <c r="AY137"/>
    </row>
    <row r="138" spans="1:51" x14ac:dyDescent="0.25">
      <c r="A138" t="s">
        <v>616</v>
      </c>
      <c r="B138" t="s">
        <v>270</v>
      </c>
      <c r="C138" t="s">
        <v>423</v>
      </c>
      <c r="D138" t="s">
        <v>580</v>
      </c>
      <c r="E138" s="32">
        <v>36.422222222222224</v>
      </c>
      <c r="F138" s="32">
        <v>158.89166666666665</v>
      </c>
      <c r="G138" s="32">
        <v>2.4888888888888889</v>
      </c>
      <c r="H138" s="37">
        <v>1.5664061817101102E-2</v>
      </c>
      <c r="I138" s="32">
        <v>135.14722222222224</v>
      </c>
      <c r="J138" s="32">
        <v>2.4888888888888889</v>
      </c>
      <c r="K138" s="37">
        <v>1.8416130557211269E-2</v>
      </c>
      <c r="L138" s="32">
        <v>24.258333333333333</v>
      </c>
      <c r="M138" s="32">
        <v>0</v>
      </c>
      <c r="N138" s="37">
        <v>0</v>
      </c>
      <c r="O138" s="32">
        <v>11.525</v>
      </c>
      <c r="P138" s="32">
        <v>0</v>
      </c>
      <c r="Q138" s="37">
        <v>0</v>
      </c>
      <c r="R138" s="32">
        <v>7.177777777777778</v>
      </c>
      <c r="S138" s="32">
        <v>0</v>
      </c>
      <c r="T138" s="37">
        <v>0</v>
      </c>
      <c r="U138" s="32">
        <v>5.5555555555555554</v>
      </c>
      <c r="V138" s="32">
        <v>0</v>
      </c>
      <c r="W138" s="37">
        <v>0</v>
      </c>
      <c r="X138" s="32">
        <v>58.088888888888889</v>
      </c>
      <c r="Y138" s="32">
        <v>1.4055555555555554</v>
      </c>
      <c r="Z138" s="37">
        <v>2.4196633511859217E-2</v>
      </c>
      <c r="AA138" s="32">
        <v>11.011111111111111</v>
      </c>
      <c r="AB138" s="32">
        <v>0</v>
      </c>
      <c r="AC138" s="37">
        <v>0</v>
      </c>
      <c r="AD138" s="32">
        <v>65.533333333333331</v>
      </c>
      <c r="AE138" s="32">
        <v>1.0833333333333333</v>
      </c>
      <c r="AF138" s="37">
        <v>1.6531027466937943E-2</v>
      </c>
      <c r="AG138" s="32">
        <v>0</v>
      </c>
      <c r="AH138" s="32">
        <v>0</v>
      </c>
      <c r="AI138" s="37" t="s">
        <v>729</v>
      </c>
      <c r="AJ138" s="32">
        <v>0</v>
      </c>
      <c r="AK138" s="32">
        <v>0</v>
      </c>
      <c r="AL138" s="37" t="s">
        <v>729</v>
      </c>
      <c r="AM138" t="s">
        <v>69</v>
      </c>
      <c r="AN138" s="34">
        <v>4</v>
      </c>
      <c r="AX138"/>
      <c r="AY138"/>
    </row>
    <row r="139" spans="1:51" x14ac:dyDescent="0.25">
      <c r="A139" t="s">
        <v>616</v>
      </c>
      <c r="B139" t="s">
        <v>359</v>
      </c>
      <c r="C139" t="s">
        <v>405</v>
      </c>
      <c r="D139" t="s">
        <v>562</v>
      </c>
      <c r="E139" s="32">
        <v>60.133333333333333</v>
      </c>
      <c r="F139" s="32">
        <v>216.02888888888884</v>
      </c>
      <c r="G139" s="32">
        <v>0</v>
      </c>
      <c r="H139" s="37">
        <v>0</v>
      </c>
      <c r="I139" s="32">
        <v>201.79277777777773</v>
      </c>
      <c r="J139" s="32">
        <v>0</v>
      </c>
      <c r="K139" s="37">
        <v>0</v>
      </c>
      <c r="L139" s="32">
        <v>25.440888888888885</v>
      </c>
      <c r="M139" s="32">
        <v>0</v>
      </c>
      <c r="N139" s="37">
        <v>0</v>
      </c>
      <c r="O139" s="32">
        <v>16.28533333333333</v>
      </c>
      <c r="P139" s="32">
        <v>0</v>
      </c>
      <c r="Q139" s="37">
        <v>0</v>
      </c>
      <c r="R139" s="32">
        <v>3.3777777777777778</v>
      </c>
      <c r="S139" s="32">
        <v>0</v>
      </c>
      <c r="T139" s="37">
        <v>0</v>
      </c>
      <c r="U139" s="32">
        <v>5.7777777777777777</v>
      </c>
      <c r="V139" s="32">
        <v>0</v>
      </c>
      <c r="W139" s="37">
        <v>0</v>
      </c>
      <c r="X139" s="32">
        <v>72.431999999999988</v>
      </c>
      <c r="Y139" s="32">
        <v>0</v>
      </c>
      <c r="Z139" s="37">
        <v>0</v>
      </c>
      <c r="AA139" s="32">
        <v>5.0805555555555548</v>
      </c>
      <c r="AB139" s="32">
        <v>0</v>
      </c>
      <c r="AC139" s="37">
        <v>0</v>
      </c>
      <c r="AD139" s="32">
        <v>113.07544444444441</v>
      </c>
      <c r="AE139" s="32">
        <v>0</v>
      </c>
      <c r="AF139" s="37">
        <v>0</v>
      </c>
      <c r="AG139" s="32">
        <v>0</v>
      </c>
      <c r="AH139" s="32">
        <v>0</v>
      </c>
      <c r="AI139" s="37" t="s">
        <v>729</v>
      </c>
      <c r="AJ139" s="32">
        <v>0</v>
      </c>
      <c r="AK139" s="32">
        <v>0</v>
      </c>
      <c r="AL139" s="37" t="s">
        <v>729</v>
      </c>
      <c r="AM139" t="s">
        <v>159</v>
      </c>
      <c r="AN139" s="34">
        <v>4</v>
      </c>
      <c r="AX139"/>
      <c r="AY139"/>
    </row>
    <row r="140" spans="1:51" x14ac:dyDescent="0.25">
      <c r="A140" t="s">
        <v>616</v>
      </c>
      <c r="B140" t="s">
        <v>323</v>
      </c>
      <c r="C140" t="s">
        <v>419</v>
      </c>
      <c r="D140" t="s">
        <v>548</v>
      </c>
      <c r="E140" s="32">
        <v>75.62222222222222</v>
      </c>
      <c r="F140" s="32">
        <v>274.80911111111112</v>
      </c>
      <c r="G140" s="32">
        <v>37.761888888888883</v>
      </c>
      <c r="H140" s="37">
        <v>0.13741134249956127</v>
      </c>
      <c r="I140" s="32">
        <v>244.04522222222224</v>
      </c>
      <c r="J140" s="32">
        <v>37.761888888888883</v>
      </c>
      <c r="K140" s="37">
        <v>0.15473316193219194</v>
      </c>
      <c r="L140" s="32">
        <v>33.31666666666667</v>
      </c>
      <c r="M140" s="32">
        <v>0</v>
      </c>
      <c r="N140" s="37">
        <v>0</v>
      </c>
      <c r="O140" s="32">
        <v>7.2750000000000004</v>
      </c>
      <c r="P140" s="32">
        <v>0</v>
      </c>
      <c r="Q140" s="37">
        <v>0</v>
      </c>
      <c r="R140" s="32">
        <v>21.397222222222222</v>
      </c>
      <c r="S140" s="32">
        <v>0</v>
      </c>
      <c r="T140" s="37">
        <v>0</v>
      </c>
      <c r="U140" s="32">
        <v>4.6444444444444448</v>
      </c>
      <c r="V140" s="32">
        <v>0</v>
      </c>
      <c r="W140" s="37">
        <v>0</v>
      </c>
      <c r="X140" s="32">
        <v>84.073000000000022</v>
      </c>
      <c r="Y140" s="32">
        <v>37.761888888888883</v>
      </c>
      <c r="Z140" s="37">
        <v>0.44915595838008487</v>
      </c>
      <c r="AA140" s="32">
        <v>4.7222222222222223</v>
      </c>
      <c r="AB140" s="32">
        <v>0</v>
      </c>
      <c r="AC140" s="37">
        <v>0</v>
      </c>
      <c r="AD140" s="32">
        <v>133.92222222222222</v>
      </c>
      <c r="AE140" s="32">
        <v>0</v>
      </c>
      <c r="AF140" s="37">
        <v>0</v>
      </c>
      <c r="AG140" s="32">
        <v>18.774999999999999</v>
      </c>
      <c r="AH140" s="32">
        <v>0</v>
      </c>
      <c r="AI140" s="37">
        <v>0</v>
      </c>
      <c r="AJ140" s="32">
        <v>0</v>
      </c>
      <c r="AK140" s="32">
        <v>0</v>
      </c>
      <c r="AL140" s="37" t="s">
        <v>729</v>
      </c>
      <c r="AM140" t="s">
        <v>122</v>
      </c>
      <c r="AN140" s="34">
        <v>4</v>
      </c>
      <c r="AX140"/>
      <c r="AY140"/>
    </row>
    <row r="141" spans="1:51" x14ac:dyDescent="0.25">
      <c r="A141" t="s">
        <v>616</v>
      </c>
      <c r="B141" t="s">
        <v>269</v>
      </c>
      <c r="C141" t="s">
        <v>473</v>
      </c>
      <c r="D141" t="s">
        <v>514</v>
      </c>
      <c r="E141" s="32">
        <v>77.233333333333334</v>
      </c>
      <c r="F141" s="32">
        <v>239.24877777777783</v>
      </c>
      <c r="G141" s="32">
        <v>0</v>
      </c>
      <c r="H141" s="37">
        <v>0</v>
      </c>
      <c r="I141" s="32">
        <v>222.64922222222225</v>
      </c>
      <c r="J141" s="32">
        <v>0</v>
      </c>
      <c r="K141" s="37">
        <v>0</v>
      </c>
      <c r="L141" s="32">
        <v>48.594444444444449</v>
      </c>
      <c r="M141" s="32">
        <v>0</v>
      </c>
      <c r="N141" s="37">
        <v>0</v>
      </c>
      <c r="O141" s="32">
        <v>32.257999999999996</v>
      </c>
      <c r="P141" s="32">
        <v>0</v>
      </c>
      <c r="Q141" s="37">
        <v>0</v>
      </c>
      <c r="R141" s="32">
        <v>12.869777777777783</v>
      </c>
      <c r="S141" s="32">
        <v>0</v>
      </c>
      <c r="T141" s="37">
        <v>0</v>
      </c>
      <c r="U141" s="32">
        <v>3.4666666666666668</v>
      </c>
      <c r="V141" s="32">
        <v>0</v>
      </c>
      <c r="W141" s="37">
        <v>0</v>
      </c>
      <c r="X141" s="32">
        <v>48.750999999999991</v>
      </c>
      <c r="Y141" s="32">
        <v>0</v>
      </c>
      <c r="Z141" s="37">
        <v>0</v>
      </c>
      <c r="AA141" s="32">
        <v>0.26311111111111113</v>
      </c>
      <c r="AB141" s="32">
        <v>0</v>
      </c>
      <c r="AC141" s="37">
        <v>0</v>
      </c>
      <c r="AD141" s="32">
        <v>141.64022222222226</v>
      </c>
      <c r="AE141" s="32">
        <v>0</v>
      </c>
      <c r="AF141" s="37">
        <v>0</v>
      </c>
      <c r="AG141" s="32">
        <v>0</v>
      </c>
      <c r="AH141" s="32">
        <v>0</v>
      </c>
      <c r="AI141" s="37" t="s">
        <v>729</v>
      </c>
      <c r="AJ141" s="32">
        <v>0</v>
      </c>
      <c r="AK141" s="32">
        <v>0</v>
      </c>
      <c r="AL141" s="37" t="s">
        <v>729</v>
      </c>
      <c r="AM141" t="s">
        <v>68</v>
      </c>
      <c r="AN141" s="34">
        <v>4</v>
      </c>
      <c r="AX141"/>
      <c r="AY141"/>
    </row>
    <row r="142" spans="1:51" x14ac:dyDescent="0.25">
      <c r="A142" t="s">
        <v>616</v>
      </c>
      <c r="B142" t="s">
        <v>220</v>
      </c>
      <c r="C142" t="s">
        <v>405</v>
      </c>
      <c r="D142" t="s">
        <v>562</v>
      </c>
      <c r="E142" s="32">
        <v>74.422222222222217</v>
      </c>
      <c r="F142" s="32">
        <v>296.3060000000001</v>
      </c>
      <c r="G142" s="32">
        <v>55.202222222222225</v>
      </c>
      <c r="H142" s="37">
        <v>0.18630139862919484</v>
      </c>
      <c r="I142" s="32">
        <v>270.6447777777779</v>
      </c>
      <c r="J142" s="32">
        <v>55.202222222222225</v>
      </c>
      <c r="K142" s="37">
        <v>0.20396559163446296</v>
      </c>
      <c r="L142" s="32">
        <v>23.797111111111107</v>
      </c>
      <c r="M142" s="32">
        <v>0.73333333333333328</v>
      </c>
      <c r="N142" s="37">
        <v>3.0816065442117159E-2</v>
      </c>
      <c r="O142" s="32">
        <v>10.329555555555553</v>
      </c>
      <c r="P142" s="32">
        <v>0.73333333333333328</v>
      </c>
      <c r="Q142" s="37">
        <v>7.0993696620269789E-2</v>
      </c>
      <c r="R142" s="32">
        <v>6.1349999999999998</v>
      </c>
      <c r="S142" s="32">
        <v>0</v>
      </c>
      <c r="T142" s="37">
        <v>0</v>
      </c>
      <c r="U142" s="32">
        <v>7.3325555555555546</v>
      </c>
      <c r="V142" s="32">
        <v>0</v>
      </c>
      <c r="W142" s="37">
        <v>0</v>
      </c>
      <c r="X142" s="32">
        <v>91.622333333333373</v>
      </c>
      <c r="Y142" s="32">
        <v>27.108888888888892</v>
      </c>
      <c r="Z142" s="37">
        <v>0.29587642993399221</v>
      </c>
      <c r="AA142" s="32">
        <v>12.193666666666667</v>
      </c>
      <c r="AB142" s="32">
        <v>0</v>
      </c>
      <c r="AC142" s="37">
        <v>0</v>
      </c>
      <c r="AD142" s="32">
        <v>168.69288888888894</v>
      </c>
      <c r="AE142" s="32">
        <v>27.36</v>
      </c>
      <c r="AF142" s="37">
        <v>0.16218822370171693</v>
      </c>
      <c r="AG142" s="32">
        <v>0</v>
      </c>
      <c r="AH142" s="32">
        <v>0</v>
      </c>
      <c r="AI142" s="37" t="s">
        <v>729</v>
      </c>
      <c r="AJ142" s="32">
        <v>0</v>
      </c>
      <c r="AK142" s="32">
        <v>0</v>
      </c>
      <c r="AL142" s="37" t="s">
        <v>729</v>
      </c>
      <c r="AM142" t="s">
        <v>19</v>
      </c>
      <c r="AN142" s="34">
        <v>4</v>
      </c>
      <c r="AX142"/>
      <c r="AY142"/>
    </row>
    <row r="143" spans="1:51" x14ac:dyDescent="0.25">
      <c r="A143" t="s">
        <v>616</v>
      </c>
      <c r="B143" t="s">
        <v>307</v>
      </c>
      <c r="C143" t="s">
        <v>481</v>
      </c>
      <c r="D143" t="s">
        <v>585</v>
      </c>
      <c r="E143" s="32">
        <v>43.31111111111111</v>
      </c>
      <c r="F143" s="32">
        <v>158.58811111111112</v>
      </c>
      <c r="G143" s="32">
        <v>0</v>
      </c>
      <c r="H143" s="37">
        <v>0</v>
      </c>
      <c r="I143" s="32">
        <v>123.26666666666667</v>
      </c>
      <c r="J143" s="32">
        <v>0</v>
      </c>
      <c r="K143" s="37">
        <v>0</v>
      </c>
      <c r="L143" s="32">
        <v>33.007666666666665</v>
      </c>
      <c r="M143" s="32">
        <v>0</v>
      </c>
      <c r="N143" s="37">
        <v>0</v>
      </c>
      <c r="O143" s="32">
        <v>7.5777777777777775</v>
      </c>
      <c r="P143" s="32">
        <v>0</v>
      </c>
      <c r="Q143" s="37">
        <v>0</v>
      </c>
      <c r="R143" s="32">
        <v>21.143777777777778</v>
      </c>
      <c r="S143" s="32">
        <v>0</v>
      </c>
      <c r="T143" s="37">
        <v>0</v>
      </c>
      <c r="U143" s="32">
        <v>4.2861111111111114</v>
      </c>
      <c r="V143" s="32">
        <v>0</v>
      </c>
      <c r="W143" s="37">
        <v>0</v>
      </c>
      <c r="X143" s="32">
        <v>35.963888888888889</v>
      </c>
      <c r="Y143" s="32">
        <v>0</v>
      </c>
      <c r="Z143" s="37">
        <v>0</v>
      </c>
      <c r="AA143" s="32">
        <v>9.8915555555555539</v>
      </c>
      <c r="AB143" s="32">
        <v>0</v>
      </c>
      <c r="AC143" s="37">
        <v>0</v>
      </c>
      <c r="AD143" s="32">
        <v>78.736111111111114</v>
      </c>
      <c r="AE143" s="32">
        <v>0</v>
      </c>
      <c r="AF143" s="37">
        <v>0</v>
      </c>
      <c r="AG143" s="32">
        <v>0.98888888888888893</v>
      </c>
      <c r="AH143" s="32">
        <v>0</v>
      </c>
      <c r="AI143" s="37">
        <v>0</v>
      </c>
      <c r="AJ143" s="32">
        <v>0</v>
      </c>
      <c r="AK143" s="32">
        <v>0</v>
      </c>
      <c r="AL143" s="37" t="s">
        <v>729</v>
      </c>
      <c r="AM143" t="s">
        <v>106</v>
      </c>
      <c r="AN143" s="34">
        <v>4</v>
      </c>
      <c r="AX143"/>
      <c r="AY143"/>
    </row>
    <row r="144" spans="1:51" x14ac:dyDescent="0.25">
      <c r="A144" t="s">
        <v>616</v>
      </c>
      <c r="B144" t="s">
        <v>349</v>
      </c>
      <c r="C144" t="s">
        <v>424</v>
      </c>
      <c r="D144" t="s">
        <v>516</v>
      </c>
      <c r="E144" s="32">
        <v>80.511111111111106</v>
      </c>
      <c r="F144" s="32">
        <v>336.56666666666666</v>
      </c>
      <c r="G144" s="32">
        <v>0</v>
      </c>
      <c r="H144" s="37">
        <v>0</v>
      </c>
      <c r="I144" s="32">
        <v>308.27777777777777</v>
      </c>
      <c r="J144" s="32">
        <v>0</v>
      </c>
      <c r="K144" s="37">
        <v>0</v>
      </c>
      <c r="L144" s="32">
        <v>32.538888888888884</v>
      </c>
      <c r="M144" s="32">
        <v>0</v>
      </c>
      <c r="N144" s="37">
        <v>0</v>
      </c>
      <c r="O144" s="32">
        <v>19.294444444444444</v>
      </c>
      <c r="P144" s="32">
        <v>0</v>
      </c>
      <c r="Q144" s="37">
        <v>0</v>
      </c>
      <c r="R144" s="32">
        <v>7.7388888888888889</v>
      </c>
      <c r="S144" s="32">
        <v>0</v>
      </c>
      <c r="T144" s="37">
        <v>0</v>
      </c>
      <c r="U144" s="32">
        <v>5.5055555555555555</v>
      </c>
      <c r="V144" s="32">
        <v>0</v>
      </c>
      <c r="W144" s="37">
        <v>0</v>
      </c>
      <c r="X144" s="32">
        <v>77.291666666666671</v>
      </c>
      <c r="Y144" s="32">
        <v>0</v>
      </c>
      <c r="Z144" s="37">
        <v>0</v>
      </c>
      <c r="AA144" s="32">
        <v>15.044444444444444</v>
      </c>
      <c r="AB144" s="32">
        <v>0</v>
      </c>
      <c r="AC144" s="37">
        <v>0</v>
      </c>
      <c r="AD144" s="32">
        <v>211.69166666666666</v>
      </c>
      <c r="AE144" s="32">
        <v>0</v>
      </c>
      <c r="AF144" s="37">
        <v>0</v>
      </c>
      <c r="AG144" s="32">
        <v>0</v>
      </c>
      <c r="AH144" s="32">
        <v>0</v>
      </c>
      <c r="AI144" s="37" t="s">
        <v>729</v>
      </c>
      <c r="AJ144" s="32">
        <v>0</v>
      </c>
      <c r="AK144" s="32">
        <v>0</v>
      </c>
      <c r="AL144" s="37" t="s">
        <v>729</v>
      </c>
      <c r="AM144" t="s">
        <v>149</v>
      </c>
      <c r="AN144" s="34">
        <v>4</v>
      </c>
      <c r="AX144"/>
      <c r="AY144"/>
    </row>
    <row r="145" spans="1:51" x14ac:dyDescent="0.25">
      <c r="A145" t="s">
        <v>616</v>
      </c>
      <c r="B145" t="s">
        <v>254</v>
      </c>
      <c r="C145" t="s">
        <v>424</v>
      </c>
      <c r="D145" t="s">
        <v>516</v>
      </c>
      <c r="E145" s="32">
        <v>55.355555555555554</v>
      </c>
      <c r="F145" s="32">
        <v>256.60677777777767</v>
      </c>
      <c r="G145" s="32">
        <v>0</v>
      </c>
      <c r="H145" s="37">
        <v>0</v>
      </c>
      <c r="I145" s="32">
        <v>253.11122222222212</v>
      </c>
      <c r="J145" s="32">
        <v>0</v>
      </c>
      <c r="K145" s="37">
        <v>0</v>
      </c>
      <c r="L145" s="32">
        <v>26.132333333333339</v>
      </c>
      <c r="M145" s="32">
        <v>0</v>
      </c>
      <c r="N145" s="37">
        <v>0</v>
      </c>
      <c r="O145" s="32">
        <v>22.636777777777784</v>
      </c>
      <c r="P145" s="32">
        <v>0</v>
      </c>
      <c r="Q145" s="37">
        <v>0</v>
      </c>
      <c r="R145" s="32">
        <v>0</v>
      </c>
      <c r="S145" s="32">
        <v>0</v>
      </c>
      <c r="T145" s="37" t="s">
        <v>729</v>
      </c>
      <c r="U145" s="32">
        <v>3.4955555555555557</v>
      </c>
      <c r="V145" s="32">
        <v>0</v>
      </c>
      <c r="W145" s="37">
        <v>0</v>
      </c>
      <c r="X145" s="32">
        <v>43.437555555555548</v>
      </c>
      <c r="Y145" s="32">
        <v>0</v>
      </c>
      <c r="Z145" s="37">
        <v>0</v>
      </c>
      <c r="AA145" s="32">
        <v>0</v>
      </c>
      <c r="AB145" s="32">
        <v>0</v>
      </c>
      <c r="AC145" s="37" t="s">
        <v>729</v>
      </c>
      <c r="AD145" s="32">
        <v>157.21166666666656</v>
      </c>
      <c r="AE145" s="32">
        <v>0</v>
      </c>
      <c r="AF145" s="37">
        <v>0</v>
      </c>
      <c r="AG145" s="32">
        <v>29.825222222222223</v>
      </c>
      <c r="AH145" s="32">
        <v>0</v>
      </c>
      <c r="AI145" s="37">
        <v>0</v>
      </c>
      <c r="AJ145" s="32">
        <v>0</v>
      </c>
      <c r="AK145" s="32">
        <v>0</v>
      </c>
      <c r="AL145" s="37" t="s">
        <v>729</v>
      </c>
      <c r="AM145" t="s">
        <v>53</v>
      </c>
      <c r="AN145" s="34">
        <v>4</v>
      </c>
      <c r="AX145"/>
      <c r="AY145"/>
    </row>
    <row r="146" spans="1:51" x14ac:dyDescent="0.25">
      <c r="A146" t="s">
        <v>616</v>
      </c>
      <c r="B146" t="s">
        <v>375</v>
      </c>
      <c r="C146" t="s">
        <v>503</v>
      </c>
      <c r="D146" t="s">
        <v>589</v>
      </c>
      <c r="E146" s="32">
        <v>38.022222222222226</v>
      </c>
      <c r="F146" s="32">
        <v>162.98733333333334</v>
      </c>
      <c r="G146" s="32">
        <v>12.297222222222222</v>
      </c>
      <c r="H146" s="37">
        <v>7.5448944226068015E-2</v>
      </c>
      <c r="I146" s="32">
        <v>148.53455555555558</v>
      </c>
      <c r="J146" s="32">
        <v>12.297222222222222</v>
      </c>
      <c r="K146" s="37">
        <v>8.2790312168287056E-2</v>
      </c>
      <c r="L146" s="32">
        <v>13.294444444444444</v>
      </c>
      <c r="M146" s="32">
        <v>0</v>
      </c>
      <c r="N146" s="37">
        <v>0</v>
      </c>
      <c r="O146" s="32">
        <v>8.5666666666666664</v>
      </c>
      <c r="P146" s="32">
        <v>0</v>
      </c>
      <c r="Q146" s="37">
        <v>0</v>
      </c>
      <c r="R146" s="32">
        <v>0</v>
      </c>
      <c r="S146" s="32">
        <v>0</v>
      </c>
      <c r="T146" s="37" t="s">
        <v>729</v>
      </c>
      <c r="U146" s="32">
        <v>4.7277777777777779</v>
      </c>
      <c r="V146" s="32">
        <v>0</v>
      </c>
      <c r="W146" s="37">
        <v>0</v>
      </c>
      <c r="X146" s="32">
        <v>55.501222222222232</v>
      </c>
      <c r="Y146" s="32">
        <v>1.2638888888888888</v>
      </c>
      <c r="Z146" s="37">
        <v>2.2772271281313119E-2</v>
      </c>
      <c r="AA146" s="32">
        <v>9.7249999999999996</v>
      </c>
      <c r="AB146" s="32">
        <v>0</v>
      </c>
      <c r="AC146" s="37">
        <v>0</v>
      </c>
      <c r="AD146" s="32">
        <v>84.466666666666669</v>
      </c>
      <c r="AE146" s="32">
        <v>11.033333333333333</v>
      </c>
      <c r="AF146" s="37">
        <v>0.13062352012628256</v>
      </c>
      <c r="AG146" s="32">
        <v>0</v>
      </c>
      <c r="AH146" s="32">
        <v>0</v>
      </c>
      <c r="AI146" s="37" t="s">
        <v>729</v>
      </c>
      <c r="AJ146" s="32">
        <v>0</v>
      </c>
      <c r="AK146" s="32">
        <v>0</v>
      </c>
      <c r="AL146" s="37" t="s">
        <v>729</v>
      </c>
      <c r="AM146" t="s">
        <v>175</v>
      </c>
      <c r="AN146" s="34">
        <v>4</v>
      </c>
      <c r="AX146"/>
      <c r="AY146"/>
    </row>
    <row r="147" spans="1:51" x14ac:dyDescent="0.25">
      <c r="A147" t="s">
        <v>616</v>
      </c>
      <c r="B147" t="s">
        <v>382</v>
      </c>
      <c r="C147" t="s">
        <v>424</v>
      </c>
      <c r="D147" t="s">
        <v>516</v>
      </c>
      <c r="E147" s="32">
        <v>50.588888888888889</v>
      </c>
      <c r="F147" s="32">
        <v>189.0022222222222</v>
      </c>
      <c r="G147" s="32">
        <v>57.75277777777778</v>
      </c>
      <c r="H147" s="37">
        <v>0.30556666000399763</v>
      </c>
      <c r="I147" s="32">
        <v>184.85222222222222</v>
      </c>
      <c r="J147" s="32">
        <v>56.338888888888889</v>
      </c>
      <c r="K147" s="37">
        <v>0.30477799082750784</v>
      </c>
      <c r="L147" s="32">
        <v>52.492111111111107</v>
      </c>
      <c r="M147" s="32">
        <v>26.041666666666664</v>
      </c>
      <c r="N147" s="37">
        <v>0.49610629322078026</v>
      </c>
      <c r="O147" s="32">
        <v>48.342111111111109</v>
      </c>
      <c r="P147" s="32">
        <v>24.627777777777776</v>
      </c>
      <c r="Q147" s="37">
        <v>0.50944770949643625</v>
      </c>
      <c r="R147" s="32">
        <v>1.6166666666666667</v>
      </c>
      <c r="S147" s="32">
        <v>0</v>
      </c>
      <c r="T147" s="37">
        <v>0</v>
      </c>
      <c r="U147" s="32">
        <v>2.5333333333333332</v>
      </c>
      <c r="V147" s="32">
        <v>1.413888888888889</v>
      </c>
      <c r="W147" s="37">
        <v>0.5581140350877194</v>
      </c>
      <c r="X147" s="32">
        <v>5.3791111111111114</v>
      </c>
      <c r="Y147" s="32">
        <v>0</v>
      </c>
      <c r="Z147" s="37">
        <v>0</v>
      </c>
      <c r="AA147" s="32">
        <v>0</v>
      </c>
      <c r="AB147" s="32">
        <v>0</v>
      </c>
      <c r="AC147" s="37" t="s">
        <v>729</v>
      </c>
      <c r="AD147" s="32">
        <v>131.131</v>
      </c>
      <c r="AE147" s="32">
        <v>31.711111111111112</v>
      </c>
      <c r="AF147" s="37">
        <v>0.24182772274375328</v>
      </c>
      <c r="AG147" s="32">
        <v>0</v>
      </c>
      <c r="AH147" s="32">
        <v>0</v>
      </c>
      <c r="AI147" s="37" t="s">
        <v>729</v>
      </c>
      <c r="AJ147" s="32">
        <v>0</v>
      </c>
      <c r="AK147" s="32">
        <v>0</v>
      </c>
      <c r="AL147" s="37" t="s">
        <v>729</v>
      </c>
      <c r="AM147" t="s">
        <v>182</v>
      </c>
      <c r="AN147" s="34">
        <v>4</v>
      </c>
      <c r="AX147"/>
      <c r="AY147"/>
    </row>
    <row r="148" spans="1:51" x14ac:dyDescent="0.25">
      <c r="A148" t="s">
        <v>616</v>
      </c>
      <c r="B148" t="s">
        <v>290</v>
      </c>
      <c r="C148" t="s">
        <v>443</v>
      </c>
      <c r="D148" t="s">
        <v>561</v>
      </c>
      <c r="E148" s="32">
        <v>37.166666666666664</v>
      </c>
      <c r="F148" s="32">
        <v>154.46233333333333</v>
      </c>
      <c r="G148" s="32">
        <v>0</v>
      </c>
      <c r="H148" s="37">
        <v>0</v>
      </c>
      <c r="I148" s="32">
        <v>142.86466666666666</v>
      </c>
      <c r="J148" s="32">
        <v>0</v>
      </c>
      <c r="K148" s="37">
        <v>0</v>
      </c>
      <c r="L148" s="32">
        <v>36.796333333333337</v>
      </c>
      <c r="M148" s="32">
        <v>0</v>
      </c>
      <c r="N148" s="37">
        <v>0</v>
      </c>
      <c r="O148" s="32">
        <v>25.357000000000003</v>
      </c>
      <c r="P148" s="32">
        <v>0</v>
      </c>
      <c r="Q148" s="37">
        <v>0</v>
      </c>
      <c r="R148" s="32">
        <v>5.9888888888888889</v>
      </c>
      <c r="S148" s="32">
        <v>0</v>
      </c>
      <c r="T148" s="37">
        <v>0</v>
      </c>
      <c r="U148" s="32">
        <v>5.450444444444444</v>
      </c>
      <c r="V148" s="32">
        <v>0</v>
      </c>
      <c r="W148" s="37">
        <v>0</v>
      </c>
      <c r="X148" s="32">
        <v>54.024666666666647</v>
      </c>
      <c r="Y148" s="32">
        <v>0</v>
      </c>
      <c r="Z148" s="37">
        <v>0</v>
      </c>
      <c r="AA148" s="32">
        <v>0.15833333333333333</v>
      </c>
      <c r="AB148" s="32">
        <v>0</v>
      </c>
      <c r="AC148" s="37">
        <v>0</v>
      </c>
      <c r="AD148" s="32">
        <v>56.604222222222234</v>
      </c>
      <c r="AE148" s="32">
        <v>0</v>
      </c>
      <c r="AF148" s="37">
        <v>0</v>
      </c>
      <c r="AG148" s="32">
        <v>6.8787777777777785</v>
      </c>
      <c r="AH148" s="32">
        <v>0</v>
      </c>
      <c r="AI148" s="37">
        <v>0</v>
      </c>
      <c r="AJ148" s="32">
        <v>0</v>
      </c>
      <c r="AK148" s="32">
        <v>0</v>
      </c>
      <c r="AL148" s="37" t="s">
        <v>729</v>
      </c>
      <c r="AM148" t="s">
        <v>89</v>
      </c>
      <c r="AN148" s="34">
        <v>4</v>
      </c>
      <c r="AX148"/>
      <c r="AY148"/>
    </row>
    <row r="149" spans="1:51" x14ac:dyDescent="0.25">
      <c r="A149" t="s">
        <v>616</v>
      </c>
      <c r="B149" t="s">
        <v>326</v>
      </c>
      <c r="C149" t="s">
        <v>488</v>
      </c>
      <c r="D149" t="s">
        <v>514</v>
      </c>
      <c r="E149" s="32">
        <v>46.244444444444447</v>
      </c>
      <c r="F149" s="32">
        <v>182.65355555555553</v>
      </c>
      <c r="G149" s="32">
        <v>0</v>
      </c>
      <c r="H149" s="37">
        <v>0</v>
      </c>
      <c r="I149" s="32">
        <v>170.6934444444444</v>
      </c>
      <c r="J149" s="32">
        <v>0</v>
      </c>
      <c r="K149" s="37">
        <v>0</v>
      </c>
      <c r="L149" s="32">
        <v>27.154777777777781</v>
      </c>
      <c r="M149" s="32">
        <v>0</v>
      </c>
      <c r="N149" s="37">
        <v>0</v>
      </c>
      <c r="O149" s="32">
        <v>15.194666666666672</v>
      </c>
      <c r="P149" s="32">
        <v>0</v>
      </c>
      <c r="Q149" s="37">
        <v>0</v>
      </c>
      <c r="R149" s="32">
        <v>7.6045555555555531</v>
      </c>
      <c r="S149" s="32">
        <v>0</v>
      </c>
      <c r="T149" s="37">
        <v>0</v>
      </c>
      <c r="U149" s="32">
        <v>4.3555555555555552</v>
      </c>
      <c r="V149" s="32">
        <v>0</v>
      </c>
      <c r="W149" s="37">
        <v>0</v>
      </c>
      <c r="X149" s="32">
        <v>53.20000000000001</v>
      </c>
      <c r="Y149" s="32">
        <v>0</v>
      </c>
      <c r="Z149" s="37">
        <v>0</v>
      </c>
      <c r="AA149" s="32">
        <v>0</v>
      </c>
      <c r="AB149" s="32">
        <v>0</v>
      </c>
      <c r="AC149" s="37" t="s">
        <v>729</v>
      </c>
      <c r="AD149" s="32">
        <v>101.89455555555551</v>
      </c>
      <c r="AE149" s="32">
        <v>0</v>
      </c>
      <c r="AF149" s="37">
        <v>0</v>
      </c>
      <c r="AG149" s="32">
        <v>0.40422222222222226</v>
      </c>
      <c r="AH149" s="32">
        <v>0</v>
      </c>
      <c r="AI149" s="37">
        <v>0</v>
      </c>
      <c r="AJ149" s="32">
        <v>0</v>
      </c>
      <c r="AK149" s="32">
        <v>0</v>
      </c>
      <c r="AL149" s="37" t="s">
        <v>729</v>
      </c>
      <c r="AM149" t="s">
        <v>125</v>
      </c>
      <c r="AN149" s="34">
        <v>4</v>
      </c>
      <c r="AX149"/>
      <c r="AY149"/>
    </row>
    <row r="150" spans="1:51" x14ac:dyDescent="0.25">
      <c r="A150" t="s">
        <v>616</v>
      </c>
      <c r="B150" t="s">
        <v>276</v>
      </c>
      <c r="C150" t="s">
        <v>406</v>
      </c>
      <c r="D150" t="s">
        <v>522</v>
      </c>
      <c r="E150" s="32">
        <v>38.388888888888886</v>
      </c>
      <c r="F150" s="32">
        <v>80.361111111111114</v>
      </c>
      <c r="G150" s="32">
        <v>0.35555555555555557</v>
      </c>
      <c r="H150" s="37">
        <v>4.4244728655375041E-3</v>
      </c>
      <c r="I150" s="32">
        <v>80.272222222222211</v>
      </c>
      <c r="J150" s="32">
        <v>0.35555555555555557</v>
      </c>
      <c r="K150" s="37">
        <v>4.4293722748979178E-3</v>
      </c>
      <c r="L150" s="32">
        <v>19.252777777777776</v>
      </c>
      <c r="M150" s="32">
        <v>0.35555555555555557</v>
      </c>
      <c r="N150" s="37">
        <v>1.8467753570913289E-2</v>
      </c>
      <c r="O150" s="32">
        <v>19.163888888888888</v>
      </c>
      <c r="P150" s="32">
        <v>0.35555555555555557</v>
      </c>
      <c r="Q150" s="37">
        <v>1.8553413538193942E-2</v>
      </c>
      <c r="R150" s="32">
        <v>0</v>
      </c>
      <c r="S150" s="32">
        <v>0</v>
      </c>
      <c r="T150" s="37" t="s">
        <v>729</v>
      </c>
      <c r="U150" s="32">
        <v>8.8888888888888892E-2</v>
      </c>
      <c r="V150" s="32">
        <v>0</v>
      </c>
      <c r="W150" s="37">
        <v>0</v>
      </c>
      <c r="X150" s="32">
        <v>13.466666666666667</v>
      </c>
      <c r="Y150" s="32">
        <v>0</v>
      </c>
      <c r="Z150" s="37">
        <v>0</v>
      </c>
      <c r="AA150" s="32">
        <v>0</v>
      </c>
      <c r="AB150" s="32">
        <v>0</v>
      </c>
      <c r="AC150" s="37" t="s">
        <v>729</v>
      </c>
      <c r="AD150" s="32">
        <v>47.641666666666666</v>
      </c>
      <c r="AE150" s="32">
        <v>0</v>
      </c>
      <c r="AF150" s="37">
        <v>0</v>
      </c>
      <c r="AG150" s="32">
        <v>0</v>
      </c>
      <c r="AH150" s="32">
        <v>0</v>
      </c>
      <c r="AI150" s="37" t="s">
        <v>729</v>
      </c>
      <c r="AJ150" s="32">
        <v>0</v>
      </c>
      <c r="AK150" s="32">
        <v>0</v>
      </c>
      <c r="AL150" s="37" t="s">
        <v>729</v>
      </c>
      <c r="AM150" t="s">
        <v>75</v>
      </c>
      <c r="AN150" s="34">
        <v>4</v>
      </c>
      <c r="AX150"/>
      <c r="AY150"/>
    </row>
    <row r="151" spans="1:51" x14ac:dyDescent="0.25">
      <c r="A151" t="s">
        <v>616</v>
      </c>
      <c r="B151" t="s">
        <v>339</v>
      </c>
      <c r="C151" t="s">
        <v>452</v>
      </c>
      <c r="D151" t="s">
        <v>532</v>
      </c>
      <c r="E151" s="32">
        <v>55.011111111111113</v>
      </c>
      <c r="F151" s="32">
        <v>197.77777777777777</v>
      </c>
      <c r="G151" s="32">
        <v>0</v>
      </c>
      <c r="H151" s="37">
        <v>0</v>
      </c>
      <c r="I151" s="32">
        <v>185.6742222222222</v>
      </c>
      <c r="J151" s="32">
        <v>0</v>
      </c>
      <c r="K151" s="37">
        <v>0</v>
      </c>
      <c r="L151" s="32">
        <v>44.900555555555542</v>
      </c>
      <c r="M151" s="32">
        <v>0</v>
      </c>
      <c r="N151" s="37">
        <v>0</v>
      </c>
      <c r="O151" s="32">
        <v>32.79699999999999</v>
      </c>
      <c r="P151" s="32">
        <v>0</v>
      </c>
      <c r="Q151" s="37">
        <v>0</v>
      </c>
      <c r="R151" s="32">
        <v>8.5339999999999989</v>
      </c>
      <c r="S151" s="32">
        <v>0</v>
      </c>
      <c r="T151" s="37">
        <v>0</v>
      </c>
      <c r="U151" s="32">
        <v>3.5695555555555556</v>
      </c>
      <c r="V151" s="32">
        <v>0</v>
      </c>
      <c r="W151" s="37">
        <v>0</v>
      </c>
      <c r="X151" s="32">
        <v>36.800222222222224</v>
      </c>
      <c r="Y151" s="32">
        <v>0</v>
      </c>
      <c r="Z151" s="37">
        <v>0</v>
      </c>
      <c r="AA151" s="32">
        <v>0</v>
      </c>
      <c r="AB151" s="32">
        <v>0</v>
      </c>
      <c r="AC151" s="37" t="s">
        <v>729</v>
      </c>
      <c r="AD151" s="32">
        <v>116.07699999999998</v>
      </c>
      <c r="AE151" s="32">
        <v>0</v>
      </c>
      <c r="AF151" s="37">
        <v>0</v>
      </c>
      <c r="AG151" s="32">
        <v>0</v>
      </c>
      <c r="AH151" s="32">
        <v>0</v>
      </c>
      <c r="AI151" s="37" t="s">
        <v>729</v>
      </c>
      <c r="AJ151" s="32">
        <v>0</v>
      </c>
      <c r="AK151" s="32">
        <v>0</v>
      </c>
      <c r="AL151" s="37" t="s">
        <v>729</v>
      </c>
      <c r="AM151" t="s">
        <v>139</v>
      </c>
      <c r="AN151" s="34">
        <v>4</v>
      </c>
      <c r="AX151"/>
      <c r="AY151"/>
    </row>
    <row r="152" spans="1:51" x14ac:dyDescent="0.25">
      <c r="A152" t="s">
        <v>616</v>
      </c>
      <c r="B152" t="s">
        <v>275</v>
      </c>
      <c r="C152" t="s">
        <v>414</v>
      </c>
      <c r="D152" t="s">
        <v>575</v>
      </c>
      <c r="E152" s="32">
        <v>50.822222222222223</v>
      </c>
      <c r="F152" s="32">
        <v>175.38888888888889</v>
      </c>
      <c r="G152" s="32">
        <v>0</v>
      </c>
      <c r="H152" s="37">
        <v>0</v>
      </c>
      <c r="I152" s="32">
        <v>168.80277777777778</v>
      </c>
      <c r="J152" s="32">
        <v>0</v>
      </c>
      <c r="K152" s="37">
        <v>0</v>
      </c>
      <c r="L152" s="32">
        <v>16.93611111111111</v>
      </c>
      <c r="M152" s="32">
        <v>0</v>
      </c>
      <c r="N152" s="37">
        <v>0</v>
      </c>
      <c r="O152" s="32">
        <v>16.127777777777776</v>
      </c>
      <c r="P152" s="32">
        <v>0</v>
      </c>
      <c r="Q152" s="37">
        <v>0</v>
      </c>
      <c r="R152" s="32">
        <v>0.80833333333333335</v>
      </c>
      <c r="S152" s="32">
        <v>0</v>
      </c>
      <c r="T152" s="37">
        <v>0</v>
      </c>
      <c r="U152" s="32">
        <v>0</v>
      </c>
      <c r="V152" s="32">
        <v>0</v>
      </c>
      <c r="W152" s="37" t="s">
        <v>729</v>
      </c>
      <c r="X152" s="32">
        <v>52.352777777777774</v>
      </c>
      <c r="Y152" s="32">
        <v>0</v>
      </c>
      <c r="Z152" s="37">
        <v>0</v>
      </c>
      <c r="AA152" s="32">
        <v>5.7777777777777777</v>
      </c>
      <c r="AB152" s="32">
        <v>0</v>
      </c>
      <c r="AC152" s="37">
        <v>0</v>
      </c>
      <c r="AD152" s="32">
        <v>100.32222222222222</v>
      </c>
      <c r="AE152" s="32">
        <v>0</v>
      </c>
      <c r="AF152" s="37">
        <v>0</v>
      </c>
      <c r="AG152" s="32">
        <v>0</v>
      </c>
      <c r="AH152" s="32">
        <v>0</v>
      </c>
      <c r="AI152" s="37" t="s">
        <v>729</v>
      </c>
      <c r="AJ152" s="32">
        <v>0</v>
      </c>
      <c r="AK152" s="32">
        <v>0</v>
      </c>
      <c r="AL152" s="37" t="s">
        <v>729</v>
      </c>
      <c r="AM152" t="s">
        <v>74</v>
      </c>
      <c r="AN152" s="34">
        <v>4</v>
      </c>
      <c r="AX152"/>
      <c r="AY152"/>
    </row>
    <row r="153" spans="1:51" x14ac:dyDescent="0.25">
      <c r="A153" t="s">
        <v>616</v>
      </c>
      <c r="B153" t="s">
        <v>221</v>
      </c>
      <c r="C153" t="s">
        <v>450</v>
      </c>
      <c r="D153" t="s">
        <v>567</v>
      </c>
      <c r="E153" s="32">
        <v>105.18888888888888</v>
      </c>
      <c r="F153" s="32">
        <v>290.80266666666665</v>
      </c>
      <c r="G153" s="32">
        <v>0</v>
      </c>
      <c r="H153" s="37">
        <v>0</v>
      </c>
      <c r="I153" s="32">
        <v>276.70088888888887</v>
      </c>
      <c r="J153" s="32">
        <v>0</v>
      </c>
      <c r="K153" s="37">
        <v>0</v>
      </c>
      <c r="L153" s="32">
        <v>41.837333333333333</v>
      </c>
      <c r="M153" s="32">
        <v>0</v>
      </c>
      <c r="N153" s="37">
        <v>0</v>
      </c>
      <c r="O153" s="32">
        <v>37.309555555555555</v>
      </c>
      <c r="P153" s="32">
        <v>0</v>
      </c>
      <c r="Q153" s="37">
        <v>0</v>
      </c>
      <c r="R153" s="32">
        <v>0</v>
      </c>
      <c r="S153" s="32">
        <v>0</v>
      </c>
      <c r="T153" s="37" t="s">
        <v>729</v>
      </c>
      <c r="U153" s="32">
        <v>4.5277777777777777</v>
      </c>
      <c r="V153" s="32">
        <v>0</v>
      </c>
      <c r="W153" s="37">
        <v>0</v>
      </c>
      <c r="X153" s="32">
        <v>70.680444444444461</v>
      </c>
      <c r="Y153" s="32">
        <v>0</v>
      </c>
      <c r="Z153" s="37">
        <v>0</v>
      </c>
      <c r="AA153" s="32">
        <v>9.5740000000000016</v>
      </c>
      <c r="AB153" s="32">
        <v>0</v>
      </c>
      <c r="AC153" s="37">
        <v>0</v>
      </c>
      <c r="AD153" s="32">
        <v>121.26722222222217</v>
      </c>
      <c r="AE153" s="32">
        <v>0</v>
      </c>
      <c r="AF153" s="37">
        <v>0</v>
      </c>
      <c r="AG153" s="32">
        <v>47.443666666666687</v>
      </c>
      <c r="AH153" s="32">
        <v>0</v>
      </c>
      <c r="AI153" s="37">
        <v>0</v>
      </c>
      <c r="AJ153" s="32">
        <v>0</v>
      </c>
      <c r="AK153" s="32">
        <v>0</v>
      </c>
      <c r="AL153" s="37" t="s">
        <v>729</v>
      </c>
      <c r="AM153" t="s">
        <v>20</v>
      </c>
      <c r="AN153" s="34">
        <v>4</v>
      </c>
      <c r="AX153"/>
      <c r="AY153"/>
    </row>
    <row r="154" spans="1:51" x14ac:dyDescent="0.25">
      <c r="A154" t="s">
        <v>616</v>
      </c>
      <c r="B154" t="s">
        <v>316</v>
      </c>
      <c r="C154" t="s">
        <v>484</v>
      </c>
      <c r="D154" t="s">
        <v>571</v>
      </c>
      <c r="E154" s="32">
        <v>42.944444444444443</v>
      </c>
      <c r="F154" s="32">
        <v>147.79522222222221</v>
      </c>
      <c r="G154" s="32">
        <v>52.667444444444456</v>
      </c>
      <c r="H154" s="37">
        <v>0.35635417473275721</v>
      </c>
      <c r="I154" s="32">
        <v>138.70611111111108</v>
      </c>
      <c r="J154" s="32">
        <v>47.491666666666674</v>
      </c>
      <c r="K154" s="37">
        <v>0.34239058601119082</v>
      </c>
      <c r="L154" s="32">
        <v>15.197111111111111</v>
      </c>
      <c r="M154" s="32">
        <v>2.6793333333333336</v>
      </c>
      <c r="N154" s="37">
        <v>0.1763054381680729</v>
      </c>
      <c r="O154" s="32">
        <v>9.7087777777777777</v>
      </c>
      <c r="P154" s="32">
        <v>1.1043333333333334</v>
      </c>
      <c r="Q154" s="37">
        <v>0.11374586571144098</v>
      </c>
      <c r="R154" s="32">
        <v>1.4416666666666667</v>
      </c>
      <c r="S154" s="32">
        <v>1.4416666666666667</v>
      </c>
      <c r="T154" s="37">
        <v>1</v>
      </c>
      <c r="U154" s="32">
        <v>4.0466666666666669</v>
      </c>
      <c r="V154" s="32">
        <v>0.13333333333333333</v>
      </c>
      <c r="W154" s="37">
        <v>3.2948929159802305E-2</v>
      </c>
      <c r="X154" s="32">
        <v>48.53577777777776</v>
      </c>
      <c r="Y154" s="32">
        <v>12.941333333333334</v>
      </c>
      <c r="Z154" s="37">
        <v>0.26663492223377039</v>
      </c>
      <c r="AA154" s="32">
        <v>3.6007777777777785</v>
      </c>
      <c r="AB154" s="32">
        <v>3.6007777777777785</v>
      </c>
      <c r="AC154" s="37">
        <v>1</v>
      </c>
      <c r="AD154" s="32">
        <v>80.461555555555549</v>
      </c>
      <c r="AE154" s="32">
        <v>33.446000000000005</v>
      </c>
      <c r="AF154" s="37">
        <v>0.41567677593440078</v>
      </c>
      <c r="AG154" s="32">
        <v>0</v>
      </c>
      <c r="AH154" s="32">
        <v>0</v>
      </c>
      <c r="AI154" s="37" t="s">
        <v>729</v>
      </c>
      <c r="AJ154" s="32">
        <v>0</v>
      </c>
      <c r="AK154" s="32">
        <v>0</v>
      </c>
      <c r="AL154" s="37" t="s">
        <v>729</v>
      </c>
      <c r="AM154" t="s">
        <v>115</v>
      </c>
      <c r="AN154" s="34">
        <v>4</v>
      </c>
      <c r="AX154"/>
      <c r="AY154"/>
    </row>
    <row r="155" spans="1:51" x14ac:dyDescent="0.25">
      <c r="A155" t="s">
        <v>616</v>
      </c>
      <c r="B155" t="s">
        <v>336</v>
      </c>
      <c r="C155" t="s">
        <v>491</v>
      </c>
      <c r="D155" t="s">
        <v>587</v>
      </c>
      <c r="E155" s="32">
        <v>74.87777777777778</v>
      </c>
      <c r="F155" s="32">
        <v>339.54300000000001</v>
      </c>
      <c r="G155" s="32">
        <v>0.11388888888888889</v>
      </c>
      <c r="H155" s="37">
        <v>3.354181617317656E-4</v>
      </c>
      <c r="I155" s="32">
        <v>312.54855555555559</v>
      </c>
      <c r="J155" s="32">
        <v>0</v>
      </c>
      <c r="K155" s="37">
        <v>0</v>
      </c>
      <c r="L155" s="32">
        <v>54.288888888888884</v>
      </c>
      <c r="M155" s="32">
        <v>0.11388888888888889</v>
      </c>
      <c r="N155" s="37">
        <v>2.0978305362259518E-3</v>
      </c>
      <c r="O155" s="32">
        <v>32.65</v>
      </c>
      <c r="P155" s="32">
        <v>0</v>
      </c>
      <c r="Q155" s="37">
        <v>0</v>
      </c>
      <c r="R155" s="32">
        <v>16.163888888888888</v>
      </c>
      <c r="S155" s="32">
        <v>0.11388888888888889</v>
      </c>
      <c r="T155" s="37">
        <v>7.0458841725382368E-3</v>
      </c>
      <c r="U155" s="32">
        <v>5.4749999999999996</v>
      </c>
      <c r="V155" s="32">
        <v>0</v>
      </c>
      <c r="W155" s="37">
        <v>0</v>
      </c>
      <c r="X155" s="32">
        <v>93.405555555555551</v>
      </c>
      <c r="Y155" s="32">
        <v>0</v>
      </c>
      <c r="Z155" s="37">
        <v>0</v>
      </c>
      <c r="AA155" s="32">
        <v>5.3555555555555552</v>
      </c>
      <c r="AB155" s="32">
        <v>0</v>
      </c>
      <c r="AC155" s="37">
        <v>0</v>
      </c>
      <c r="AD155" s="32">
        <v>145.79277777777779</v>
      </c>
      <c r="AE155" s="32">
        <v>0</v>
      </c>
      <c r="AF155" s="37">
        <v>0</v>
      </c>
      <c r="AG155" s="32">
        <v>40.700222222222223</v>
      </c>
      <c r="AH155" s="32">
        <v>0</v>
      </c>
      <c r="AI155" s="37">
        <v>0</v>
      </c>
      <c r="AJ155" s="32">
        <v>0</v>
      </c>
      <c r="AK155" s="32">
        <v>0</v>
      </c>
      <c r="AL155" s="37" t="s">
        <v>729</v>
      </c>
      <c r="AM155" t="s">
        <v>136</v>
      </c>
      <c r="AN155" s="34">
        <v>4</v>
      </c>
      <c r="AX155"/>
      <c r="AY155"/>
    </row>
    <row r="156" spans="1:51" x14ac:dyDescent="0.25">
      <c r="A156" t="s">
        <v>616</v>
      </c>
      <c r="B156" t="s">
        <v>287</v>
      </c>
      <c r="C156" t="s">
        <v>455</v>
      </c>
      <c r="D156" t="s">
        <v>546</v>
      </c>
      <c r="E156" s="32">
        <v>63.31111111111111</v>
      </c>
      <c r="F156" s="32">
        <v>208.75055555555559</v>
      </c>
      <c r="G156" s="32">
        <v>0</v>
      </c>
      <c r="H156" s="37">
        <v>0</v>
      </c>
      <c r="I156" s="32">
        <v>194.93233333333336</v>
      </c>
      <c r="J156" s="32">
        <v>0</v>
      </c>
      <c r="K156" s="37">
        <v>0</v>
      </c>
      <c r="L156" s="32">
        <v>38.734666666666669</v>
      </c>
      <c r="M156" s="32">
        <v>0</v>
      </c>
      <c r="N156" s="37">
        <v>0</v>
      </c>
      <c r="O156" s="32">
        <v>32.112444444444442</v>
      </c>
      <c r="P156" s="32">
        <v>0</v>
      </c>
      <c r="Q156" s="37">
        <v>0</v>
      </c>
      <c r="R156" s="32">
        <v>1.1555555555555554</v>
      </c>
      <c r="S156" s="32">
        <v>0</v>
      </c>
      <c r="T156" s="37">
        <v>0</v>
      </c>
      <c r="U156" s="32">
        <v>5.4666666666666668</v>
      </c>
      <c r="V156" s="32">
        <v>0</v>
      </c>
      <c r="W156" s="37">
        <v>0</v>
      </c>
      <c r="X156" s="32">
        <v>47.857777777777784</v>
      </c>
      <c r="Y156" s="32">
        <v>0</v>
      </c>
      <c r="Z156" s="37">
        <v>0</v>
      </c>
      <c r="AA156" s="32">
        <v>7.1960000000000024</v>
      </c>
      <c r="AB156" s="32">
        <v>0</v>
      </c>
      <c r="AC156" s="37">
        <v>0</v>
      </c>
      <c r="AD156" s="32">
        <v>114.96211111111116</v>
      </c>
      <c r="AE156" s="32">
        <v>0</v>
      </c>
      <c r="AF156" s="37">
        <v>0</v>
      </c>
      <c r="AG156" s="32">
        <v>0</v>
      </c>
      <c r="AH156" s="32">
        <v>0</v>
      </c>
      <c r="AI156" s="37" t="s">
        <v>729</v>
      </c>
      <c r="AJ156" s="32">
        <v>0</v>
      </c>
      <c r="AK156" s="32">
        <v>0</v>
      </c>
      <c r="AL156" s="37" t="s">
        <v>729</v>
      </c>
      <c r="AM156" t="s">
        <v>86</v>
      </c>
      <c r="AN156" s="34">
        <v>4</v>
      </c>
      <c r="AX156"/>
      <c r="AY156"/>
    </row>
    <row r="157" spans="1:51" x14ac:dyDescent="0.25">
      <c r="A157" t="s">
        <v>616</v>
      </c>
      <c r="B157" t="s">
        <v>383</v>
      </c>
      <c r="C157" t="s">
        <v>506</v>
      </c>
      <c r="D157" t="s">
        <v>554</v>
      </c>
      <c r="E157" s="32">
        <v>69.822222222222223</v>
      </c>
      <c r="F157" s="32">
        <v>239.19166666666672</v>
      </c>
      <c r="G157" s="32">
        <v>3.6722222222222221</v>
      </c>
      <c r="H157" s="37">
        <v>1.5352634451683328E-2</v>
      </c>
      <c r="I157" s="32">
        <v>233.68733333333338</v>
      </c>
      <c r="J157" s="32">
        <v>3.6722222222222221</v>
      </c>
      <c r="K157" s="37">
        <v>1.5714254469172004E-2</v>
      </c>
      <c r="L157" s="32">
        <v>53.266444444444446</v>
      </c>
      <c r="M157" s="32">
        <v>0.80277777777777781</v>
      </c>
      <c r="N157" s="37">
        <v>1.5070984860178807E-2</v>
      </c>
      <c r="O157" s="32">
        <v>47.762111111111111</v>
      </c>
      <c r="P157" s="32">
        <v>0.80277777777777781</v>
      </c>
      <c r="Q157" s="37">
        <v>1.6807836988407827E-2</v>
      </c>
      <c r="R157" s="32">
        <v>5.5043333333333342</v>
      </c>
      <c r="S157" s="32">
        <v>0</v>
      </c>
      <c r="T157" s="37">
        <v>0</v>
      </c>
      <c r="U157" s="32">
        <v>0</v>
      </c>
      <c r="V157" s="32">
        <v>0</v>
      </c>
      <c r="W157" s="37" t="s">
        <v>729</v>
      </c>
      <c r="X157" s="32">
        <v>28.413333333333348</v>
      </c>
      <c r="Y157" s="32">
        <v>1.6111111111111112</v>
      </c>
      <c r="Z157" s="37">
        <v>5.6702643516345977E-2</v>
      </c>
      <c r="AA157" s="32">
        <v>0</v>
      </c>
      <c r="AB157" s="32">
        <v>0</v>
      </c>
      <c r="AC157" s="37" t="s">
        <v>729</v>
      </c>
      <c r="AD157" s="32">
        <v>157.51188888888893</v>
      </c>
      <c r="AE157" s="32">
        <v>1.2583333333333333</v>
      </c>
      <c r="AF157" s="37">
        <v>7.9888149536507629E-3</v>
      </c>
      <c r="AG157" s="32">
        <v>0</v>
      </c>
      <c r="AH157" s="32">
        <v>0</v>
      </c>
      <c r="AI157" s="37" t="s">
        <v>729</v>
      </c>
      <c r="AJ157" s="32">
        <v>0</v>
      </c>
      <c r="AK157" s="32">
        <v>0</v>
      </c>
      <c r="AL157" s="37" t="s">
        <v>729</v>
      </c>
      <c r="AM157" t="s">
        <v>183</v>
      </c>
      <c r="AN157" s="34">
        <v>4</v>
      </c>
      <c r="AX157"/>
      <c r="AY157"/>
    </row>
    <row r="158" spans="1:51" x14ac:dyDescent="0.25">
      <c r="A158" t="s">
        <v>616</v>
      </c>
      <c r="B158" t="s">
        <v>200</v>
      </c>
      <c r="C158" t="s">
        <v>490</v>
      </c>
      <c r="D158" t="s">
        <v>568</v>
      </c>
      <c r="E158" s="32">
        <v>37.444444444444443</v>
      </c>
      <c r="F158" s="32">
        <v>154.52144444444446</v>
      </c>
      <c r="G158" s="32">
        <v>6.9075555555555539</v>
      </c>
      <c r="H158" s="37">
        <v>4.4702892730458826E-2</v>
      </c>
      <c r="I158" s="32">
        <v>131.327</v>
      </c>
      <c r="J158" s="32">
        <v>6.9075555555555539</v>
      </c>
      <c r="K158" s="37">
        <v>5.2598137135208708E-2</v>
      </c>
      <c r="L158" s="32">
        <v>27.6</v>
      </c>
      <c r="M158" s="32">
        <v>0.21666666666666667</v>
      </c>
      <c r="N158" s="37">
        <v>7.85024154589372E-3</v>
      </c>
      <c r="O158" s="32">
        <v>7.4944444444444445</v>
      </c>
      <c r="P158" s="32">
        <v>0.21666666666666667</v>
      </c>
      <c r="Q158" s="37">
        <v>2.8910303928836176E-2</v>
      </c>
      <c r="R158" s="32">
        <v>14.505555555555556</v>
      </c>
      <c r="S158" s="32">
        <v>0</v>
      </c>
      <c r="T158" s="37">
        <v>0</v>
      </c>
      <c r="U158" s="32">
        <v>5.6</v>
      </c>
      <c r="V158" s="32">
        <v>0</v>
      </c>
      <c r="W158" s="37">
        <v>0</v>
      </c>
      <c r="X158" s="32">
        <v>41.954777777777785</v>
      </c>
      <c r="Y158" s="32">
        <v>6.6908888888888871</v>
      </c>
      <c r="Z158" s="37">
        <v>0.15947859202898351</v>
      </c>
      <c r="AA158" s="32">
        <v>3.088888888888889</v>
      </c>
      <c r="AB158" s="32">
        <v>0</v>
      </c>
      <c r="AC158" s="37">
        <v>0</v>
      </c>
      <c r="AD158" s="32">
        <v>62.975000000000001</v>
      </c>
      <c r="AE158" s="32">
        <v>0</v>
      </c>
      <c r="AF158" s="37">
        <v>0</v>
      </c>
      <c r="AG158" s="32">
        <v>18.902777777777779</v>
      </c>
      <c r="AH158" s="32">
        <v>0</v>
      </c>
      <c r="AI158" s="37">
        <v>0</v>
      </c>
      <c r="AJ158" s="32">
        <v>0</v>
      </c>
      <c r="AK158" s="32">
        <v>0</v>
      </c>
      <c r="AL158" s="37" t="s">
        <v>729</v>
      </c>
      <c r="AM158" t="s">
        <v>129</v>
      </c>
      <c r="AN158" s="34">
        <v>4</v>
      </c>
      <c r="AX158"/>
      <c r="AY158"/>
    </row>
    <row r="159" spans="1:51" x14ac:dyDescent="0.25">
      <c r="A159" t="s">
        <v>616</v>
      </c>
      <c r="B159" t="s">
        <v>344</v>
      </c>
      <c r="C159" t="s">
        <v>464</v>
      </c>
      <c r="D159" t="s">
        <v>541</v>
      </c>
      <c r="E159" s="32">
        <v>42.4</v>
      </c>
      <c r="F159" s="32">
        <v>152.69066666666669</v>
      </c>
      <c r="G159" s="32">
        <v>15.527777777777779</v>
      </c>
      <c r="H159" s="37">
        <v>0.10169434790455066</v>
      </c>
      <c r="I159" s="32">
        <v>130.28522222222222</v>
      </c>
      <c r="J159" s="32">
        <v>15.527777777777779</v>
      </c>
      <c r="K159" s="37">
        <v>0.11918295500385054</v>
      </c>
      <c r="L159" s="32">
        <v>17.694444444444443</v>
      </c>
      <c r="M159" s="32">
        <v>0.35555555555555557</v>
      </c>
      <c r="N159" s="37">
        <v>2.0094191522762955E-2</v>
      </c>
      <c r="O159" s="32">
        <v>9.5166666666666675</v>
      </c>
      <c r="P159" s="32">
        <v>0.35555555555555557</v>
      </c>
      <c r="Q159" s="37">
        <v>3.7361354349095155E-2</v>
      </c>
      <c r="R159" s="32">
        <v>0</v>
      </c>
      <c r="S159" s="32">
        <v>0</v>
      </c>
      <c r="T159" s="37" t="s">
        <v>729</v>
      </c>
      <c r="U159" s="32">
        <v>8.1777777777777771</v>
      </c>
      <c r="V159" s="32">
        <v>0</v>
      </c>
      <c r="W159" s="37">
        <v>0</v>
      </c>
      <c r="X159" s="32">
        <v>34.002666666666663</v>
      </c>
      <c r="Y159" s="32">
        <v>15.172222222222222</v>
      </c>
      <c r="Z159" s="37">
        <v>0.44620683345097123</v>
      </c>
      <c r="AA159" s="32">
        <v>14.227666666666666</v>
      </c>
      <c r="AB159" s="32">
        <v>0</v>
      </c>
      <c r="AC159" s="37">
        <v>0</v>
      </c>
      <c r="AD159" s="32">
        <v>86.765888888888895</v>
      </c>
      <c r="AE159" s="32">
        <v>0</v>
      </c>
      <c r="AF159" s="37">
        <v>0</v>
      </c>
      <c r="AG159" s="32">
        <v>0</v>
      </c>
      <c r="AH159" s="32">
        <v>0</v>
      </c>
      <c r="AI159" s="37" t="s">
        <v>729</v>
      </c>
      <c r="AJ159" s="32">
        <v>0</v>
      </c>
      <c r="AK159" s="32">
        <v>0</v>
      </c>
      <c r="AL159" s="37" t="s">
        <v>729</v>
      </c>
      <c r="AM159" t="s">
        <v>144</v>
      </c>
      <c r="AN159" s="34">
        <v>4</v>
      </c>
      <c r="AX159"/>
      <c r="AY159"/>
    </row>
    <row r="160" spans="1:51" x14ac:dyDescent="0.25">
      <c r="A160" t="s">
        <v>616</v>
      </c>
      <c r="B160" t="s">
        <v>380</v>
      </c>
      <c r="C160" t="s">
        <v>416</v>
      </c>
      <c r="D160" t="s">
        <v>552</v>
      </c>
      <c r="E160" s="32">
        <v>27.922222222222221</v>
      </c>
      <c r="F160" s="32">
        <v>203.61277777777775</v>
      </c>
      <c r="G160" s="32">
        <v>0</v>
      </c>
      <c r="H160" s="37">
        <v>0</v>
      </c>
      <c r="I160" s="32">
        <v>181.90144444444445</v>
      </c>
      <c r="J160" s="32">
        <v>0</v>
      </c>
      <c r="K160" s="37">
        <v>0</v>
      </c>
      <c r="L160" s="32">
        <v>31.027555555555555</v>
      </c>
      <c r="M160" s="32">
        <v>0</v>
      </c>
      <c r="N160" s="37">
        <v>0</v>
      </c>
      <c r="O160" s="32">
        <v>19.885000000000002</v>
      </c>
      <c r="P160" s="32">
        <v>0</v>
      </c>
      <c r="Q160" s="37">
        <v>0</v>
      </c>
      <c r="R160" s="32">
        <v>5.809222222222223</v>
      </c>
      <c r="S160" s="32">
        <v>0</v>
      </c>
      <c r="T160" s="37">
        <v>0</v>
      </c>
      <c r="U160" s="32">
        <v>5.333333333333333</v>
      </c>
      <c r="V160" s="32">
        <v>0</v>
      </c>
      <c r="W160" s="37">
        <v>0</v>
      </c>
      <c r="X160" s="32">
        <v>62.402888888888889</v>
      </c>
      <c r="Y160" s="32">
        <v>0</v>
      </c>
      <c r="Z160" s="37">
        <v>0</v>
      </c>
      <c r="AA160" s="32">
        <v>10.568777777777772</v>
      </c>
      <c r="AB160" s="32">
        <v>0</v>
      </c>
      <c r="AC160" s="37">
        <v>0</v>
      </c>
      <c r="AD160" s="32">
        <v>99.61355555555555</v>
      </c>
      <c r="AE160" s="32">
        <v>0</v>
      </c>
      <c r="AF160" s="37">
        <v>0</v>
      </c>
      <c r="AG160" s="32">
        <v>0</v>
      </c>
      <c r="AH160" s="32">
        <v>0</v>
      </c>
      <c r="AI160" s="37" t="s">
        <v>729</v>
      </c>
      <c r="AJ160" s="32">
        <v>0</v>
      </c>
      <c r="AK160" s="32">
        <v>0</v>
      </c>
      <c r="AL160" s="37" t="s">
        <v>729</v>
      </c>
      <c r="AM160" t="s">
        <v>180</v>
      </c>
      <c r="AN160" s="34">
        <v>4</v>
      </c>
      <c r="AX160"/>
      <c r="AY160"/>
    </row>
    <row r="161" spans="1:51" x14ac:dyDescent="0.25">
      <c r="A161" t="s">
        <v>616</v>
      </c>
      <c r="B161" t="s">
        <v>260</v>
      </c>
      <c r="C161" t="s">
        <v>468</v>
      </c>
      <c r="D161" t="s">
        <v>514</v>
      </c>
      <c r="E161" s="32">
        <v>96.233333333333334</v>
      </c>
      <c r="F161" s="32">
        <v>376.48211111111112</v>
      </c>
      <c r="G161" s="32">
        <v>17.015555555555558</v>
      </c>
      <c r="H161" s="37">
        <v>4.5196186095901272E-2</v>
      </c>
      <c r="I161" s="32">
        <v>323.93322222222218</v>
      </c>
      <c r="J161" s="32">
        <v>17.015555555555558</v>
      </c>
      <c r="K161" s="37">
        <v>5.2527973015014426E-2</v>
      </c>
      <c r="L161" s="32">
        <v>51.052777777777777</v>
      </c>
      <c r="M161" s="32">
        <v>0</v>
      </c>
      <c r="N161" s="37">
        <v>0</v>
      </c>
      <c r="O161" s="32">
        <v>23.083333333333332</v>
      </c>
      <c r="P161" s="32">
        <v>0</v>
      </c>
      <c r="Q161" s="37">
        <v>0</v>
      </c>
      <c r="R161" s="32">
        <v>21.252777777777776</v>
      </c>
      <c r="S161" s="32">
        <v>0</v>
      </c>
      <c r="T161" s="37">
        <v>0</v>
      </c>
      <c r="U161" s="32">
        <v>6.7166666666666668</v>
      </c>
      <c r="V161" s="32">
        <v>0</v>
      </c>
      <c r="W161" s="37">
        <v>0</v>
      </c>
      <c r="X161" s="32">
        <v>81.158222222222221</v>
      </c>
      <c r="Y161" s="32">
        <v>17.015555555555558</v>
      </c>
      <c r="Z161" s="37">
        <v>0.20965904734784183</v>
      </c>
      <c r="AA161" s="32">
        <v>24.579444444444444</v>
      </c>
      <c r="AB161" s="32">
        <v>0</v>
      </c>
      <c r="AC161" s="37">
        <v>0</v>
      </c>
      <c r="AD161" s="32">
        <v>205.52222222222221</v>
      </c>
      <c r="AE161" s="32">
        <v>0</v>
      </c>
      <c r="AF161" s="37">
        <v>0</v>
      </c>
      <c r="AG161" s="32">
        <v>14.169444444444444</v>
      </c>
      <c r="AH161" s="32">
        <v>0</v>
      </c>
      <c r="AI161" s="37">
        <v>0</v>
      </c>
      <c r="AJ161" s="32">
        <v>0</v>
      </c>
      <c r="AK161" s="32">
        <v>0</v>
      </c>
      <c r="AL161" s="37" t="s">
        <v>729</v>
      </c>
      <c r="AM161" t="s">
        <v>59</v>
      </c>
      <c r="AN161" s="34">
        <v>4</v>
      </c>
      <c r="AX161"/>
      <c r="AY161"/>
    </row>
    <row r="162" spans="1:51" x14ac:dyDescent="0.25">
      <c r="A162" t="s">
        <v>616</v>
      </c>
      <c r="B162" t="s">
        <v>376</v>
      </c>
      <c r="C162" t="s">
        <v>473</v>
      </c>
      <c r="D162" t="s">
        <v>514</v>
      </c>
      <c r="E162" s="32">
        <v>26.81111111111111</v>
      </c>
      <c r="F162" s="32">
        <v>172.79111111111115</v>
      </c>
      <c r="G162" s="32">
        <v>0</v>
      </c>
      <c r="H162" s="37">
        <v>0</v>
      </c>
      <c r="I162" s="32">
        <v>157.60544444444452</v>
      </c>
      <c r="J162" s="32">
        <v>0</v>
      </c>
      <c r="K162" s="37">
        <v>0</v>
      </c>
      <c r="L162" s="32">
        <v>34.670333333333339</v>
      </c>
      <c r="M162" s="32">
        <v>0</v>
      </c>
      <c r="N162" s="37">
        <v>0</v>
      </c>
      <c r="O162" s="32">
        <v>24.101555555555564</v>
      </c>
      <c r="P162" s="32">
        <v>0</v>
      </c>
      <c r="Q162" s="37">
        <v>0</v>
      </c>
      <c r="R162" s="32">
        <v>5.3243333333333327</v>
      </c>
      <c r="S162" s="32">
        <v>0</v>
      </c>
      <c r="T162" s="37">
        <v>0</v>
      </c>
      <c r="U162" s="32">
        <v>5.2444444444444445</v>
      </c>
      <c r="V162" s="32">
        <v>0</v>
      </c>
      <c r="W162" s="37">
        <v>0</v>
      </c>
      <c r="X162" s="32">
        <v>65.143333333333345</v>
      </c>
      <c r="Y162" s="32">
        <v>0</v>
      </c>
      <c r="Z162" s="37">
        <v>0</v>
      </c>
      <c r="AA162" s="32">
        <v>4.616888888888889</v>
      </c>
      <c r="AB162" s="32">
        <v>0</v>
      </c>
      <c r="AC162" s="37">
        <v>0</v>
      </c>
      <c r="AD162" s="32">
        <v>68.360555555555592</v>
      </c>
      <c r="AE162" s="32">
        <v>0</v>
      </c>
      <c r="AF162" s="37">
        <v>0</v>
      </c>
      <c r="AG162" s="32">
        <v>0</v>
      </c>
      <c r="AH162" s="32">
        <v>0</v>
      </c>
      <c r="AI162" s="37" t="s">
        <v>729</v>
      </c>
      <c r="AJ162" s="32">
        <v>0</v>
      </c>
      <c r="AK162" s="32">
        <v>0</v>
      </c>
      <c r="AL162" s="37" t="s">
        <v>729</v>
      </c>
      <c r="AM162" t="s">
        <v>176</v>
      </c>
      <c r="AN162" s="34">
        <v>4</v>
      </c>
      <c r="AX162"/>
      <c r="AY162"/>
    </row>
    <row r="163" spans="1:51" x14ac:dyDescent="0.25">
      <c r="A163" t="s">
        <v>616</v>
      </c>
      <c r="B163" t="s">
        <v>258</v>
      </c>
      <c r="C163" t="s">
        <v>467</v>
      </c>
      <c r="D163" t="s">
        <v>577</v>
      </c>
      <c r="E163" s="32">
        <v>109.2</v>
      </c>
      <c r="F163" s="32">
        <v>291.08122222222221</v>
      </c>
      <c r="G163" s="32">
        <v>0.53333333333333333</v>
      </c>
      <c r="H163" s="37">
        <v>1.8322491889434451E-3</v>
      </c>
      <c r="I163" s="32">
        <v>281.3843333333333</v>
      </c>
      <c r="J163" s="32">
        <v>0.26666666666666666</v>
      </c>
      <c r="K163" s="37">
        <v>9.4769550069714859E-4</v>
      </c>
      <c r="L163" s="32">
        <v>40.780777777777772</v>
      </c>
      <c r="M163" s="32">
        <v>0.53333333333333333</v>
      </c>
      <c r="N163" s="37">
        <v>1.3078056927691969E-2</v>
      </c>
      <c r="O163" s="32">
        <v>31.083888888888882</v>
      </c>
      <c r="P163" s="32">
        <v>0.26666666666666666</v>
      </c>
      <c r="Q163" s="37">
        <v>8.5789351396757894E-3</v>
      </c>
      <c r="R163" s="32">
        <v>3.8302222222222224</v>
      </c>
      <c r="S163" s="32">
        <v>8.8888888888888892E-2</v>
      </c>
      <c r="T163" s="37">
        <v>2.3207240659085634E-2</v>
      </c>
      <c r="U163" s="32">
        <v>5.8666666666666663</v>
      </c>
      <c r="V163" s="32">
        <v>0.17777777777777778</v>
      </c>
      <c r="W163" s="37">
        <v>3.0303030303030307E-2</v>
      </c>
      <c r="X163" s="32">
        <v>75.183888888888887</v>
      </c>
      <c r="Y163" s="32">
        <v>0</v>
      </c>
      <c r="Z163" s="37">
        <v>0</v>
      </c>
      <c r="AA163" s="32">
        <v>0</v>
      </c>
      <c r="AB163" s="32">
        <v>0</v>
      </c>
      <c r="AC163" s="37" t="s">
        <v>729</v>
      </c>
      <c r="AD163" s="32">
        <v>174.07511111111111</v>
      </c>
      <c r="AE163" s="32">
        <v>0</v>
      </c>
      <c r="AF163" s="37">
        <v>0</v>
      </c>
      <c r="AG163" s="32">
        <v>1.0414444444444444</v>
      </c>
      <c r="AH163" s="32">
        <v>0</v>
      </c>
      <c r="AI163" s="37">
        <v>0</v>
      </c>
      <c r="AJ163" s="32">
        <v>0</v>
      </c>
      <c r="AK163" s="32">
        <v>0</v>
      </c>
      <c r="AL163" s="37" t="s">
        <v>729</v>
      </c>
      <c r="AM163" t="s">
        <v>57</v>
      </c>
      <c r="AN163" s="34">
        <v>4</v>
      </c>
      <c r="AX163"/>
      <c r="AY163"/>
    </row>
    <row r="164" spans="1:51" x14ac:dyDescent="0.25">
      <c r="A164" t="s">
        <v>616</v>
      </c>
      <c r="B164" t="s">
        <v>342</v>
      </c>
      <c r="C164" t="s">
        <v>477</v>
      </c>
      <c r="D164" t="s">
        <v>536</v>
      </c>
      <c r="E164" s="32">
        <v>49.68888888888889</v>
      </c>
      <c r="F164" s="32">
        <v>213.00211111111111</v>
      </c>
      <c r="G164" s="32">
        <v>22.644222222222222</v>
      </c>
      <c r="H164" s="37">
        <v>0.1063098487808415</v>
      </c>
      <c r="I164" s="32">
        <v>186.53522222222222</v>
      </c>
      <c r="J164" s="32">
        <v>22.644222222222222</v>
      </c>
      <c r="K164" s="37">
        <v>0.12139381481126293</v>
      </c>
      <c r="L164" s="32">
        <v>33.294777777777774</v>
      </c>
      <c r="M164" s="32">
        <v>0</v>
      </c>
      <c r="N164" s="37">
        <v>0</v>
      </c>
      <c r="O164" s="32">
        <v>22.079222222222217</v>
      </c>
      <c r="P164" s="32">
        <v>0</v>
      </c>
      <c r="Q164" s="37">
        <v>0</v>
      </c>
      <c r="R164" s="32">
        <v>5.615555555555555</v>
      </c>
      <c r="S164" s="32">
        <v>0</v>
      </c>
      <c r="T164" s="37">
        <v>0</v>
      </c>
      <c r="U164" s="32">
        <v>5.6</v>
      </c>
      <c r="V164" s="32">
        <v>0</v>
      </c>
      <c r="W164" s="37">
        <v>0</v>
      </c>
      <c r="X164" s="32">
        <v>59.001888888888878</v>
      </c>
      <c r="Y164" s="32">
        <v>7.4948888888888874</v>
      </c>
      <c r="Z164" s="37">
        <v>0.12702794825777705</v>
      </c>
      <c r="AA164" s="32">
        <v>15.251333333333331</v>
      </c>
      <c r="AB164" s="32">
        <v>0</v>
      </c>
      <c r="AC164" s="37">
        <v>0</v>
      </c>
      <c r="AD164" s="32">
        <v>105.4541111111111</v>
      </c>
      <c r="AE164" s="32">
        <v>15.149333333333335</v>
      </c>
      <c r="AF164" s="37">
        <v>0.14365806295945474</v>
      </c>
      <c r="AG164" s="32">
        <v>0</v>
      </c>
      <c r="AH164" s="32">
        <v>0</v>
      </c>
      <c r="AI164" s="37" t="s">
        <v>729</v>
      </c>
      <c r="AJ164" s="32">
        <v>0</v>
      </c>
      <c r="AK164" s="32">
        <v>0</v>
      </c>
      <c r="AL164" s="37" t="s">
        <v>729</v>
      </c>
      <c r="AM164" t="s">
        <v>142</v>
      </c>
      <c r="AN164" s="34">
        <v>4</v>
      </c>
      <c r="AX164"/>
      <c r="AY164"/>
    </row>
    <row r="165" spans="1:51" x14ac:dyDescent="0.25">
      <c r="A165" t="s">
        <v>616</v>
      </c>
      <c r="B165" t="s">
        <v>289</v>
      </c>
      <c r="C165" t="s">
        <v>457</v>
      </c>
      <c r="D165" t="s">
        <v>514</v>
      </c>
      <c r="E165" s="32">
        <v>48.333333333333336</v>
      </c>
      <c r="F165" s="32">
        <v>172.67777777777775</v>
      </c>
      <c r="G165" s="32">
        <v>27.282777777777774</v>
      </c>
      <c r="H165" s="37">
        <v>0.15799819831413681</v>
      </c>
      <c r="I165" s="32">
        <v>154.23722222222219</v>
      </c>
      <c r="J165" s="32">
        <v>27.282777777777774</v>
      </c>
      <c r="K165" s="37">
        <v>0.17688841503167921</v>
      </c>
      <c r="L165" s="32">
        <v>17.739555555555555</v>
      </c>
      <c r="M165" s="32">
        <v>0.48888888888888887</v>
      </c>
      <c r="N165" s="37">
        <v>2.7559252392644184E-2</v>
      </c>
      <c r="O165" s="32">
        <v>11.528444444444444</v>
      </c>
      <c r="P165" s="32">
        <v>0.48888888888888887</v>
      </c>
      <c r="Q165" s="37">
        <v>4.2407186090442958E-2</v>
      </c>
      <c r="R165" s="32">
        <v>0</v>
      </c>
      <c r="S165" s="32">
        <v>0</v>
      </c>
      <c r="T165" s="37" t="s">
        <v>729</v>
      </c>
      <c r="U165" s="32">
        <v>6.2111111111111112</v>
      </c>
      <c r="V165" s="32">
        <v>0</v>
      </c>
      <c r="W165" s="37">
        <v>0</v>
      </c>
      <c r="X165" s="32">
        <v>44.135444444444452</v>
      </c>
      <c r="Y165" s="32">
        <v>11.476666666666665</v>
      </c>
      <c r="Z165" s="37">
        <v>0.26003287858838564</v>
      </c>
      <c r="AA165" s="32">
        <v>12.229444444444441</v>
      </c>
      <c r="AB165" s="32">
        <v>0</v>
      </c>
      <c r="AC165" s="37">
        <v>0</v>
      </c>
      <c r="AD165" s="32">
        <v>98.573333333333295</v>
      </c>
      <c r="AE165" s="32">
        <v>15.317222222222219</v>
      </c>
      <c r="AF165" s="37">
        <v>0.15538910681275081</v>
      </c>
      <c r="AG165" s="32">
        <v>0</v>
      </c>
      <c r="AH165" s="32">
        <v>0</v>
      </c>
      <c r="AI165" s="37" t="s">
        <v>729</v>
      </c>
      <c r="AJ165" s="32">
        <v>0</v>
      </c>
      <c r="AK165" s="32">
        <v>0</v>
      </c>
      <c r="AL165" s="37" t="s">
        <v>729</v>
      </c>
      <c r="AM165" t="s">
        <v>88</v>
      </c>
      <c r="AN165" s="34">
        <v>4</v>
      </c>
      <c r="AX165"/>
      <c r="AY165"/>
    </row>
    <row r="166" spans="1:51" x14ac:dyDescent="0.25">
      <c r="A166" t="s">
        <v>616</v>
      </c>
      <c r="B166" t="s">
        <v>352</v>
      </c>
      <c r="C166" t="s">
        <v>481</v>
      </c>
      <c r="D166" t="s">
        <v>585</v>
      </c>
      <c r="E166" s="32">
        <v>52.12222222222222</v>
      </c>
      <c r="F166" s="32">
        <v>364.66388888888889</v>
      </c>
      <c r="G166" s="32">
        <v>0</v>
      </c>
      <c r="H166" s="37">
        <v>0</v>
      </c>
      <c r="I166" s="32">
        <v>318.73888888888888</v>
      </c>
      <c r="J166" s="32">
        <v>0</v>
      </c>
      <c r="K166" s="37">
        <v>0</v>
      </c>
      <c r="L166" s="32">
        <v>42.138888888888893</v>
      </c>
      <c r="M166" s="32">
        <v>0</v>
      </c>
      <c r="N166" s="37">
        <v>0</v>
      </c>
      <c r="O166" s="32">
        <v>20.102777777777778</v>
      </c>
      <c r="P166" s="32">
        <v>0</v>
      </c>
      <c r="Q166" s="37">
        <v>0</v>
      </c>
      <c r="R166" s="32">
        <v>17.241666666666667</v>
      </c>
      <c r="S166" s="32">
        <v>0</v>
      </c>
      <c r="T166" s="37">
        <v>0</v>
      </c>
      <c r="U166" s="32">
        <v>4.7944444444444443</v>
      </c>
      <c r="V166" s="32">
        <v>0</v>
      </c>
      <c r="W166" s="37">
        <v>0</v>
      </c>
      <c r="X166" s="32">
        <v>47.93888888888889</v>
      </c>
      <c r="Y166" s="32">
        <v>0</v>
      </c>
      <c r="Z166" s="37">
        <v>0</v>
      </c>
      <c r="AA166" s="32">
        <v>23.888888888888889</v>
      </c>
      <c r="AB166" s="32">
        <v>0</v>
      </c>
      <c r="AC166" s="37">
        <v>0</v>
      </c>
      <c r="AD166" s="32">
        <v>250.69722222222222</v>
      </c>
      <c r="AE166" s="32">
        <v>0</v>
      </c>
      <c r="AF166" s="37">
        <v>0</v>
      </c>
      <c r="AG166" s="32">
        <v>0</v>
      </c>
      <c r="AH166" s="32">
        <v>0</v>
      </c>
      <c r="AI166" s="37" t="s">
        <v>729</v>
      </c>
      <c r="AJ166" s="32">
        <v>0</v>
      </c>
      <c r="AK166" s="32">
        <v>0</v>
      </c>
      <c r="AL166" s="37" t="s">
        <v>729</v>
      </c>
      <c r="AM166" t="s">
        <v>152</v>
      </c>
      <c r="AN166" s="34">
        <v>4</v>
      </c>
      <c r="AX166"/>
      <c r="AY166"/>
    </row>
    <row r="167" spans="1:51" x14ac:dyDescent="0.25">
      <c r="A167" t="s">
        <v>616</v>
      </c>
      <c r="B167" t="s">
        <v>387</v>
      </c>
      <c r="C167" t="s">
        <v>413</v>
      </c>
      <c r="D167" t="s">
        <v>591</v>
      </c>
      <c r="E167" s="32">
        <v>75.12222222222222</v>
      </c>
      <c r="F167" s="32">
        <v>281.45744444444449</v>
      </c>
      <c r="G167" s="32">
        <v>5.4674444444444443</v>
      </c>
      <c r="H167" s="37">
        <v>1.9425474622767124E-2</v>
      </c>
      <c r="I167" s="32">
        <v>281.45744444444449</v>
      </c>
      <c r="J167" s="32">
        <v>5.4674444444444443</v>
      </c>
      <c r="K167" s="37">
        <v>1.9425474622767124E-2</v>
      </c>
      <c r="L167" s="32">
        <v>40.733333333333341</v>
      </c>
      <c r="M167" s="32">
        <v>0.18611111111111112</v>
      </c>
      <c r="N167" s="37">
        <v>4.5690125477359511E-3</v>
      </c>
      <c r="O167" s="32">
        <v>40.733333333333341</v>
      </c>
      <c r="P167" s="32">
        <v>0.18611111111111112</v>
      </c>
      <c r="Q167" s="37">
        <v>4.5690125477359511E-3</v>
      </c>
      <c r="R167" s="32">
        <v>0</v>
      </c>
      <c r="S167" s="32">
        <v>0</v>
      </c>
      <c r="T167" s="37" t="s">
        <v>729</v>
      </c>
      <c r="U167" s="32">
        <v>0</v>
      </c>
      <c r="V167" s="32">
        <v>0</v>
      </c>
      <c r="W167" s="37" t="s">
        <v>729</v>
      </c>
      <c r="X167" s="32">
        <v>93.844999999999999</v>
      </c>
      <c r="Y167" s="32">
        <v>7.7777777777777779E-2</v>
      </c>
      <c r="Z167" s="37">
        <v>8.2878978930979571E-4</v>
      </c>
      <c r="AA167" s="32">
        <v>0</v>
      </c>
      <c r="AB167" s="32">
        <v>0</v>
      </c>
      <c r="AC167" s="37" t="s">
        <v>729</v>
      </c>
      <c r="AD167" s="32">
        <v>146.87911111111117</v>
      </c>
      <c r="AE167" s="32">
        <v>5.203555555555555</v>
      </c>
      <c r="AF167" s="37">
        <v>3.5427471722777291E-2</v>
      </c>
      <c r="AG167" s="32">
        <v>0</v>
      </c>
      <c r="AH167" s="32">
        <v>0</v>
      </c>
      <c r="AI167" s="37" t="s">
        <v>729</v>
      </c>
      <c r="AJ167" s="32">
        <v>0</v>
      </c>
      <c r="AK167" s="32">
        <v>0</v>
      </c>
      <c r="AL167" s="37" t="s">
        <v>729</v>
      </c>
      <c r="AM167" t="s">
        <v>187</v>
      </c>
      <c r="AN167" s="34">
        <v>4</v>
      </c>
      <c r="AX167"/>
      <c r="AY167"/>
    </row>
    <row r="168" spans="1:51" x14ac:dyDescent="0.25">
      <c r="A168" t="s">
        <v>616</v>
      </c>
      <c r="B168" t="s">
        <v>236</v>
      </c>
      <c r="C168" t="s">
        <v>455</v>
      </c>
      <c r="D168" t="s">
        <v>546</v>
      </c>
      <c r="E168" s="32">
        <v>79.444444444444443</v>
      </c>
      <c r="F168" s="32">
        <v>359.58200000000005</v>
      </c>
      <c r="G168" s="32">
        <v>72.633999999999986</v>
      </c>
      <c r="H168" s="37">
        <v>0.20199565050530888</v>
      </c>
      <c r="I168" s="32">
        <v>326.76144444444446</v>
      </c>
      <c r="J168" s="32">
        <v>72.633999999999986</v>
      </c>
      <c r="K168" s="37">
        <v>0.22228448684786348</v>
      </c>
      <c r="L168" s="32">
        <v>32.107666666666681</v>
      </c>
      <c r="M168" s="32">
        <v>0</v>
      </c>
      <c r="N168" s="37">
        <v>0</v>
      </c>
      <c r="O168" s="32">
        <v>7.0397777777777781</v>
      </c>
      <c r="P168" s="32">
        <v>0</v>
      </c>
      <c r="Q168" s="37">
        <v>0</v>
      </c>
      <c r="R168" s="32">
        <v>20.534555555555567</v>
      </c>
      <c r="S168" s="32">
        <v>0</v>
      </c>
      <c r="T168" s="37">
        <v>0</v>
      </c>
      <c r="U168" s="32">
        <v>4.5333333333333332</v>
      </c>
      <c r="V168" s="32">
        <v>0</v>
      </c>
      <c r="W168" s="37">
        <v>0</v>
      </c>
      <c r="X168" s="32">
        <v>84.300444444444452</v>
      </c>
      <c r="Y168" s="32">
        <v>33.951111111111111</v>
      </c>
      <c r="Z168" s="37">
        <v>0.40273940825407534</v>
      </c>
      <c r="AA168" s="32">
        <v>7.7526666666666664</v>
      </c>
      <c r="AB168" s="32">
        <v>0</v>
      </c>
      <c r="AC168" s="37">
        <v>0</v>
      </c>
      <c r="AD168" s="32">
        <v>179.42466666666672</v>
      </c>
      <c r="AE168" s="32">
        <v>38.682888888888883</v>
      </c>
      <c r="AF168" s="37">
        <v>0.2155940407054151</v>
      </c>
      <c r="AG168" s="32">
        <v>55.996555555555531</v>
      </c>
      <c r="AH168" s="32">
        <v>0</v>
      </c>
      <c r="AI168" s="37">
        <v>0</v>
      </c>
      <c r="AJ168" s="32">
        <v>0</v>
      </c>
      <c r="AK168" s="32">
        <v>0</v>
      </c>
      <c r="AL168" s="37" t="s">
        <v>729</v>
      </c>
      <c r="AM168" t="s">
        <v>35</v>
      </c>
      <c r="AN168" s="34">
        <v>4</v>
      </c>
      <c r="AX168"/>
      <c r="AY168"/>
    </row>
    <row r="169" spans="1:51" x14ac:dyDescent="0.25">
      <c r="A169" t="s">
        <v>616</v>
      </c>
      <c r="B169" t="s">
        <v>350</v>
      </c>
      <c r="C169" t="s">
        <v>426</v>
      </c>
      <c r="D169" t="s">
        <v>525</v>
      </c>
      <c r="E169" s="32">
        <v>77.333333333333329</v>
      </c>
      <c r="F169" s="32">
        <v>279.87222222222221</v>
      </c>
      <c r="G169" s="32">
        <v>0</v>
      </c>
      <c r="H169" s="37">
        <v>0</v>
      </c>
      <c r="I169" s="32">
        <v>247.48055555555555</v>
      </c>
      <c r="J169" s="32">
        <v>0</v>
      </c>
      <c r="K169" s="37">
        <v>0</v>
      </c>
      <c r="L169" s="32">
        <v>29.758333333333333</v>
      </c>
      <c r="M169" s="32">
        <v>0</v>
      </c>
      <c r="N169" s="37">
        <v>0</v>
      </c>
      <c r="O169" s="32">
        <v>24.816666666666666</v>
      </c>
      <c r="P169" s="32">
        <v>0</v>
      </c>
      <c r="Q169" s="37">
        <v>0</v>
      </c>
      <c r="R169" s="32">
        <v>4.9416666666666664</v>
      </c>
      <c r="S169" s="32">
        <v>0</v>
      </c>
      <c r="T169" s="37">
        <v>0</v>
      </c>
      <c r="U169" s="32">
        <v>0</v>
      </c>
      <c r="V169" s="32">
        <v>0</v>
      </c>
      <c r="W169" s="37" t="s">
        <v>729</v>
      </c>
      <c r="X169" s="32">
        <v>76.266666666666666</v>
      </c>
      <c r="Y169" s="32">
        <v>0</v>
      </c>
      <c r="Z169" s="37">
        <v>0</v>
      </c>
      <c r="AA169" s="32">
        <v>27.45</v>
      </c>
      <c r="AB169" s="32">
        <v>0</v>
      </c>
      <c r="AC169" s="37">
        <v>0</v>
      </c>
      <c r="AD169" s="32">
        <v>146.39722222222221</v>
      </c>
      <c r="AE169" s="32">
        <v>0</v>
      </c>
      <c r="AF169" s="37">
        <v>0</v>
      </c>
      <c r="AG169" s="32">
        <v>0</v>
      </c>
      <c r="AH169" s="32">
        <v>0</v>
      </c>
      <c r="AI169" s="37" t="s">
        <v>729</v>
      </c>
      <c r="AJ169" s="32">
        <v>0</v>
      </c>
      <c r="AK169" s="32">
        <v>0</v>
      </c>
      <c r="AL169" s="37" t="s">
        <v>729</v>
      </c>
      <c r="AM169" t="s">
        <v>150</v>
      </c>
      <c r="AN169" s="34">
        <v>4</v>
      </c>
      <c r="AX169"/>
      <c r="AY169"/>
    </row>
    <row r="170" spans="1:51" x14ac:dyDescent="0.25">
      <c r="A170" t="s">
        <v>616</v>
      </c>
      <c r="B170" t="s">
        <v>313</v>
      </c>
      <c r="C170" t="s">
        <v>407</v>
      </c>
      <c r="D170" t="s">
        <v>520</v>
      </c>
      <c r="E170" s="32">
        <v>44.666666666666664</v>
      </c>
      <c r="F170" s="32">
        <v>190.14999999999998</v>
      </c>
      <c r="G170" s="32">
        <v>0</v>
      </c>
      <c r="H170" s="37">
        <v>0</v>
      </c>
      <c r="I170" s="32">
        <v>173</v>
      </c>
      <c r="J170" s="32">
        <v>0</v>
      </c>
      <c r="K170" s="37">
        <v>0</v>
      </c>
      <c r="L170" s="32">
        <v>29.097222222222221</v>
      </c>
      <c r="M170" s="32">
        <v>0</v>
      </c>
      <c r="N170" s="37">
        <v>0</v>
      </c>
      <c r="O170" s="32">
        <v>21.855555555555554</v>
      </c>
      <c r="P170" s="32">
        <v>0</v>
      </c>
      <c r="Q170" s="37">
        <v>0</v>
      </c>
      <c r="R170" s="32">
        <v>3.9527777777777779</v>
      </c>
      <c r="S170" s="32">
        <v>0</v>
      </c>
      <c r="T170" s="37">
        <v>0</v>
      </c>
      <c r="U170" s="32">
        <v>3.2888888888888888</v>
      </c>
      <c r="V170" s="32">
        <v>0</v>
      </c>
      <c r="W170" s="37">
        <v>0</v>
      </c>
      <c r="X170" s="32">
        <v>49.9</v>
      </c>
      <c r="Y170" s="32">
        <v>0</v>
      </c>
      <c r="Z170" s="37">
        <v>0</v>
      </c>
      <c r="AA170" s="32">
        <v>9.9083333333333332</v>
      </c>
      <c r="AB170" s="32">
        <v>0</v>
      </c>
      <c r="AC170" s="37">
        <v>0</v>
      </c>
      <c r="AD170" s="32">
        <v>101.24444444444444</v>
      </c>
      <c r="AE170" s="32">
        <v>0</v>
      </c>
      <c r="AF170" s="37">
        <v>0</v>
      </c>
      <c r="AG170" s="32">
        <v>0</v>
      </c>
      <c r="AH170" s="32">
        <v>0</v>
      </c>
      <c r="AI170" s="37" t="s">
        <v>729</v>
      </c>
      <c r="AJ170" s="32">
        <v>0</v>
      </c>
      <c r="AK170" s="32">
        <v>0</v>
      </c>
      <c r="AL170" s="37" t="s">
        <v>729</v>
      </c>
      <c r="AM170" t="s">
        <v>112</v>
      </c>
      <c r="AN170" s="34">
        <v>4</v>
      </c>
      <c r="AX170"/>
      <c r="AY170"/>
    </row>
    <row r="171" spans="1:51" x14ac:dyDescent="0.25">
      <c r="A171" t="s">
        <v>616</v>
      </c>
      <c r="B171" t="s">
        <v>338</v>
      </c>
      <c r="C171" t="s">
        <v>407</v>
      </c>
      <c r="D171" t="s">
        <v>520</v>
      </c>
      <c r="E171" s="32">
        <v>47.077777777777776</v>
      </c>
      <c r="F171" s="32">
        <v>186.05255555555556</v>
      </c>
      <c r="G171" s="32">
        <v>0</v>
      </c>
      <c r="H171" s="37">
        <v>0</v>
      </c>
      <c r="I171" s="32">
        <v>170.51511111111111</v>
      </c>
      <c r="J171" s="32">
        <v>0</v>
      </c>
      <c r="K171" s="37">
        <v>0</v>
      </c>
      <c r="L171" s="32">
        <v>43.735111111111095</v>
      </c>
      <c r="M171" s="32">
        <v>0</v>
      </c>
      <c r="N171" s="37">
        <v>0</v>
      </c>
      <c r="O171" s="32">
        <v>28.197666666666656</v>
      </c>
      <c r="P171" s="32">
        <v>0</v>
      </c>
      <c r="Q171" s="37">
        <v>0</v>
      </c>
      <c r="R171" s="32">
        <v>11.139555555555557</v>
      </c>
      <c r="S171" s="32">
        <v>0</v>
      </c>
      <c r="T171" s="37">
        <v>0</v>
      </c>
      <c r="U171" s="32">
        <v>4.3978888888888887</v>
      </c>
      <c r="V171" s="32">
        <v>0</v>
      </c>
      <c r="W171" s="37">
        <v>0</v>
      </c>
      <c r="X171" s="32">
        <v>34.708666666666666</v>
      </c>
      <c r="Y171" s="32">
        <v>0</v>
      </c>
      <c r="Z171" s="37">
        <v>0</v>
      </c>
      <c r="AA171" s="32">
        <v>0</v>
      </c>
      <c r="AB171" s="32">
        <v>0</v>
      </c>
      <c r="AC171" s="37" t="s">
        <v>729</v>
      </c>
      <c r="AD171" s="32">
        <v>107.60877777777779</v>
      </c>
      <c r="AE171" s="32">
        <v>0</v>
      </c>
      <c r="AF171" s="37">
        <v>0</v>
      </c>
      <c r="AG171" s="32">
        <v>0</v>
      </c>
      <c r="AH171" s="32">
        <v>0</v>
      </c>
      <c r="AI171" s="37" t="s">
        <v>729</v>
      </c>
      <c r="AJ171" s="32">
        <v>0</v>
      </c>
      <c r="AK171" s="32">
        <v>0</v>
      </c>
      <c r="AL171" s="37" t="s">
        <v>729</v>
      </c>
      <c r="AM171" t="s">
        <v>138</v>
      </c>
      <c r="AN171" s="34">
        <v>4</v>
      </c>
      <c r="AX171"/>
      <c r="AY171"/>
    </row>
    <row r="172" spans="1:51" x14ac:dyDescent="0.25">
      <c r="A172" t="s">
        <v>616</v>
      </c>
      <c r="B172" t="s">
        <v>299</v>
      </c>
      <c r="C172" t="s">
        <v>424</v>
      </c>
      <c r="D172" t="s">
        <v>516</v>
      </c>
      <c r="E172" s="32">
        <v>64.855555555555554</v>
      </c>
      <c r="F172" s="32">
        <v>208.96755555555561</v>
      </c>
      <c r="G172" s="32">
        <v>33.758666666666656</v>
      </c>
      <c r="H172" s="37">
        <v>0.1615497993308902</v>
      </c>
      <c r="I172" s="32">
        <v>197.57811111111116</v>
      </c>
      <c r="J172" s="32">
        <v>33.758666666666656</v>
      </c>
      <c r="K172" s="37">
        <v>0.17086238185404021</v>
      </c>
      <c r="L172" s="32">
        <v>14.707444444444441</v>
      </c>
      <c r="M172" s="32">
        <v>7.9263333333333312</v>
      </c>
      <c r="N172" s="37">
        <v>0.5389334199611685</v>
      </c>
      <c r="O172" s="32">
        <v>8.9296666666666642</v>
      </c>
      <c r="P172" s="32">
        <v>7.9263333333333312</v>
      </c>
      <c r="Q172" s="37">
        <v>0.88764044943820231</v>
      </c>
      <c r="R172" s="32">
        <v>0</v>
      </c>
      <c r="S172" s="32">
        <v>0</v>
      </c>
      <c r="T172" s="37" t="s">
        <v>729</v>
      </c>
      <c r="U172" s="32">
        <v>5.7777777777777777</v>
      </c>
      <c r="V172" s="32">
        <v>0</v>
      </c>
      <c r="W172" s="37">
        <v>0</v>
      </c>
      <c r="X172" s="32">
        <v>54.672999999999995</v>
      </c>
      <c r="Y172" s="32">
        <v>12.570777777777774</v>
      </c>
      <c r="Z172" s="37">
        <v>0.22992661419307109</v>
      </c>
      <c r="AA172" s="32">
        <v>5.6116666666666655</v>
      </c>
      <c r="AB172" s="32">
        <v>0</v>
      </c>
      <c r="AC172" s="37">
        <v>0</v>
      </c>
      <c r="AD172" s="32">
        <v>124.25677777777783</v>
      </c>
      <c r="AE172" s="32">
        <v>13.261555555555553</v>
      </c>
      <c r="AF172" s="37">
        <v>0.106727019585786</v>
      </c>
      <c r="AG172" s="32">
        <v>9.7186666666666675</v>
      </c>
      <c r="AH172" s="32">
        <v>0</v>
      </c>
      <c r="AI172" s="37">
        <v>0</v>
      </c>
      <c r="AJ172" s="32">
        <v>0</v>
      </c>
      <c r="AK172" s="32">
        <v>0</v>
      </c>
      <c r="AL172" s="37" t="s">
        <v>729</v>
      </c>
      <c r="AM172" t="s">
        <v>98</v>
      </c>
      <c r="AN172" s="34">
        <v>4</v>
      </c>
      <c r="AX172"/>
      <c r="AY172"/>
    </row>
    <row r="173" spans="1:51" x14ac:dyDescent="0.25">
      <c r="A173" t="s">
        <v>616</v>
      </c>
      <c r="B173" t="s">
        <v>205</v>
      </c>
      <c r="C173" t="s">
        <v>439</v>
      </c>
      <c r="D173" t="s">
        <v>552</v>
      </c>
      <c r="E173" s="32">
        <v>134.19999999999999</v>
      </c>
      <c r="F173" s="32">
        <v>405.25211111111111</v>
      </c>
      <c r="G173" s="32">
        <v>22.385555555555555</v>
      </c>
      <c r="H173" s="37">
        <v>5.5238590847014574E-2</v>
      </c>
      <c r="I173" s="32">
        <v>369.99155555555552</v>
      </c>
      <c r="J173" s="32">
        <v>22.385555555555555</v>
      </c>
      <c r="K173" s="37">
        <v>6.0502882348065605E-2</v>
      </c>
      <c r="L173" s="32">
        <v>39.44455555555556</v>
      </c>
      <c r="M173" s="32">
        <v>0.75</v>
      </c>
      <c r="N173" s="37">
        <v>1.9014030946391699E-2</v>
      </c>
      <c r="O173" s="32">
        <v>26.665111111111113</v>
      </c>
      <c r="P173" s="32">
        <v>0.75</v>
      </c>
      <c r="Q173" s="37">
        <v>2.8126640720708706E-2</v>
      </c>
      <c r="R173" s="32">
        <v>7.0905555555555564</v>
      </c>
      <c r="S173" s="32">
        <v>0</v>
      </c>
      <c r="T173" s="37">
        <v>0</v>
      </c>
      <c r="U173" s="32">
        <v>5.6888888888888891</v>
      </c>
      <c r="V173" s="32">
        <v>0</v>
      </c>
      <c r="W173" s="37">
        <v>0</v>
      </c>
      <c r="X173" s="32">
        <v>104.50044444444441</v>
      </c>
      <c r="Y173" s="32">
        <v>19.898888888888887</v>
      </c>
      <c r="Z173" s="37">
        <v>0.19041917950375548</v>
      </c>
      <c r="AA173" s="32">
        <v>22.481111111111112</v>
      </c>
      <c r="AB173" s="32">
        <v>0</v>
      </c>
      <c r="AC173" s="37">
        <v>0</v>
      </c>
      <c r="AD173" s="32">
        <v>238.3133333333333</v>
      </c>
      <c r="AE173" s="32">
        <v>1.7366666666666668</v>
      </c>
      <c r="AF173" s="37">
        <v>7.2873248104736079E-3</v>
      </c>
      <c r="AG173" s="32">
        <v>0.51266666666666671</v>
      </c>
      <c r="AH173" s="32">
        <v>0</v>
      </c>
      <c r="AI173" s="37">
        <v>0</v>
      </c>
      <c r="AJ173" s="32">
        <v>0</v>
      </c>
      <c r="AK173" s="32">
        <v>0</v>
      </c>
      <c r="AL173" s="37" t="s">
        <v>729</v>
      </c>
      <c r="AM173" t="s">
        <v>4</v>
      </c>
      <c r="AN173" s="34">
        <v>4</v>
      </c>
      <c r="AX173"/>
      <c r="AY173"/>
    </row>
    <row r="174" spans="1:51" x14ac:dyDescent="0.25">
      <c r="A174" t="s">
        <v>616</v>
      </c>
      <c r="B174" t="s">
        <v>296</v>
      </c>
      <c r="C174" t="s">
        <v>418</v>
      </c>
      <c r="D174" t="s">
        <v>534</v>
      </c>
      <c r="E174" s="32">
        <v>104.26666666666667</v>
      </c>
      <c r="F174" s="32">
        <v>365.11611111111119</v>
      </c>
      <c r="G174" s="32">
        <v>0</v>
      </c>
      <c r="H174" s="37">
        <v>0</v>
      </c>
      <c r="I174" s="32">
        <v>332.30444444444458</v>
      </c>
      <c r="J174" s="32">
        <v>0</v>
      </c>
      <c r="K174" s="37">
        <v>0</v>
      </c>
      <c r="L174" s="32">
        <v>46.29355555555555</v>
      </c>
      <c r="M174" s="32">
        <v>0</v>
      </c>
      <c r="N174" s="37">
        <v>0</v>
      </c>
      <c r="O174" s="32">
        <v>28.858888888888885</v>
      </c>
      <c r="P174" s="32">
        <v>0</v>
      </c>
      <c r="Q174" s="37">
        <v>0</v>
      </c>
      <c r="R174" s="32">
        <v>11.745777777777777</v>
      </c>
      <c r="S174" s="32">
        <v>0</v>
      </c>
      <c r="T174" s="37">
        <v>0</v>
      </c>
      <c r="U174" s="32">
        <v>5.6888888888888891</v>
      </c>
      <c r="V174" s="32">
        <v>0</v>
      </c>
      <c r="W174" s="37">
        <v>0</v>
      </c>
      <c r="X174" s="32">
        <v>56.381000000000022</v>
      </c>
      <c r="Y174" s="32">
        <v>0</v>
      </c>
      <c r="Z174" s="37">
        <v>0</v>
      </c>
      <c r="AA174" s="32">
        <v>15.376999999999999</v>
      </c>
      <c r="AB174" s="32">
        <v>0</v>
      </c>
      <c r="AC174" s="37">
        <v>0</v>
      </c>
      <c r="AD174" s="32">
        <v>247.06455555555564</v>
      </c>
      <c r="AE174" s="32">
        <v>0</v>
      </c>
      <c r="AF174" s="37">
        <v>0</v>
      </c>
      <c r="AG174" s="32">
        <v>0</v>
      </c>
      <c r="AH174" s="32">
        <v>0</v>
      </c>
      <c r="AI174" s="37" t="s">
        <v>729</v>
      </c>
      <c r="AJ174" s="32">
        <v>0</v>
      </c>
      <c r="AK174" s="32">
        <v>0</v>
      </c>
      <c r="AL174" s="37" t="s">
        <v>729</v>
      </c>
      <c r="AM174" t="s">
        <v>95</v>
      </c>
      <c r="AN174" s="34">
        <v>4</v>
      </c>
      <c r="AX174"/>
      <c r="AY174"/>
    </row>
    <row r="175" spans="1:51" x14ac:dyDescent="0.25">
      <c r="A175" t="s">
        <v>616</v>
      </c>
      <c r="B175" t="s">
        <v>231</v>
      </c>
      <c r="C175" t="s">
        <v>443</v>
      </c>
      <c r="D175" t="s">
        <v>561</v>
      </c>
      <c r="E175" s="32">
        <v>30.322222222222223</v>
      </c>
      <c r="F175" s="32">
        <v>113.55555555555554</v>
      </c>
      <c r="G175" s="32">
        <v>0</v>
      </c>
      <c r="H175" s="37">
        <v>0</v>
      </c>
      <c r="I175" s="32">
        <v>103.08055555555555</v>
      </c>
      <c r="J175" s="32">
        <v>0</v>
      </c>
      <c r="K175" s="37">
        <v>0</v>
      </c>
      <c r="L175" s="32">
        <v>24.50277777777778</v>
      </c>
      <c r="M175" s="32">
        <v>0</v>
      </c>
      <c r="N175" s="37">
        <v>0</v>
      </c>
      <c r="O175" s="32">
        <v>17.666666666666668</v>
      </c>
      <c r="P175" s="32">
        <v>0</v>
      </c>
      <c r="Q175" s="37">
        <v>0</v>
      </c>
      <c r="R175" s="32">
        <v>3.8888888888888888</v>
      </c>
      <c r="S175" s="32">
        <v>0</v>
      </c>
      <c r="T175" s="37">
        <v>0</v>
      </c>
      <c r="U175" s="32">
        <v>2.9472222222222224</v>
      </c>
      <c r="V175" s="32">
        <v>0</v>
      </c>
      <c r="W175" s="37">
        <v>0</v>
      </c>
      <c r="X175" s="32">
        <v>21.447222222222223</v>
      </c>
      <c r="Y175" s="32">
        <v>0</v>
      </c>
      <c r="Z175" s="37">
        <v>0</v>
      </c>
      <c r="AA175" s="32">
        <v>3.6388888888888888</v>
      </c>
      <c r="AB175" s="32">
        <v>0</v>
      </c>
      <c r="AC175" s="37">
        <v>0</v>
      </c>
      <c r="AD175" s="32">
        <v>55.380555555555553</v>
      </c>
      <c r="AE175" s="32">
        <v>0</v>
      </c>
      <c r="AF175" s="37">
        <v>0</v>
      </c>
      <c r="AG175" s="32">
        <v>8.5861111111111104</v>
      </c>
      <c r="AH175" s="32">
        <v>0</v>
      </c>
      <c r="AI175" s="37">
        <v>0</v>
      </c>
      <c r="AJ175" s="32">
        <v>0</v>
      </c>
      <c r="AK175" s="32">
        <v>0</v>
      </c>
      <c r="AL175" s="37" t="s">
        <v>729</v>
      </c>
      <c r="AM175" t="s">
        <v>30</v>
      </c>
      <c r="AN175" s="34">
        <v>4</v>
      </c>
      <c r="AX175"/>
      <c r="AY175"/>
    </row>
    <row r="176" spans="1:51" x14ac:dyDescent="0.25">
      <c r="A176" t="s">
        <v>616</v>
      </c>
      <c r="B176" t="s">
        <v>230</v>
      </c>
      <c r="C176" t="s">
        <v>453</v>
      </c>
      <c r="D176" t="s">
        <v>569</v>
      </c>
      <c r="E176" s="32">
        <v>61</v>
      </c>
      <c r="F176" s="32">
        <v>268.95222222222219</v>
      </c>
      <c r="G176" s="32">
        <v>35.487777777777772</v>
      </c>
      <c r="H176" s="37">
        <v>0.13194826012055011</v>
      </c>
      <c r="I176" s="32">
        <v>247.42599999999999</v>
      </c>
      <c r="J176" s="32">
        <v>35.487777777777772</v>
      </c>
      <c r="K176" s="37">
        <v>0.14342784419494223</v>
      </c>
      <c r="L176" s="32">
        <v>47.234111111111098</v>
      </c>
      <c r="M176" s="32">
        <v>0</v>
      </c>
      <c r="N176" s="37">
        <v>0</v>
      </c>
      <c r="O176" s="32">
        <v>36.675888888888871</v>
      </c>
      <c r="P176" s="32">
        <v>0</v>
      </c>
      <c r="Q176" s="37">
        <v>0</v>
      </c>
      <c r="R176" s="32">
        <v>4.8693333333333335</v>
      </c>
      <c r="S176" s="32">
        <v>0</v>
      </c>
      <c r="T176" s="37">
        <v>0</v>
      </c>
      <c r="U176" s="32">
        <v>5.6888888888888891</v>
      </c>
      <c r="V176" s="32">
        <v>0</v>
      </c>
      <c r="W176" s="37">
        <v>0</v>
      </c>
      <c r="X176" s="32">
        <v>56.898222222222216</v>
      </c>
      <c r="Y176" s="32">
        <v>18.283333333333328</v>
      </c>
      <c r="Z176" s="37">
        <v>0.32133399989064287</v>
      </c>
      <c r="AA176" s="32">
        <v>10.968000000000002</v>
      </c>
      <c r="AB176" s="32">
        <v>0</v>
      </c>
      <c r="AC176" s="37">
        <v>0</v>
      </c>
      <c r="AD176" s="32">
        <v>146.90011111111113</v>
      </c>
      <c r="AE176" s="32">
        <v>17.204444444444444</v>
      </c>
      <c r="AF176" s="37">
        <v>0.11711661968336759</v>
      </c>
      <c r="AG176" s="32">
        <v>6.9517777777777772</v>
      </c>
      <c r="AH176" s="32">
        <v>0</v>
      </c>
      <c r="AI176" s="37">
        <v>0</v>
      </c>
      <c r="AJ176" s="32">
        <v>0</v>
      </c>
      <c r="AK176" s="32">
        <v>0</v>
      </c>
      <c r="AL176" s="37" t="s">
        <v>729</v>
      </c>
      <c r="AM176" t="s">
        <v>29</v>
      </c>
      <c r="AN176" s="34">
        <v>4</v>
      </c>
      <c r="AX176"/>
      <c r="AY176"/>
    </row>
    <row r="177" spans="1:51" x14ac:dyDescent="0.25">
      <c r="A177" t="s">
        <v>616</v>
      </c>
      <c r="B177" t="s">
        <v>277</v>
      </c>
      <c r="C177" t="s">
        <v>453</v>
      </c>
      <c r="D177" t="s">
        <v>569</v>
      </c>
      <c r="E177" s="32">
        <v>90.066666666666663</v>
      </c>
      <c r="F177" s="32">
        <v>345.38777777777784</v>
      </c>
      <c r="G177" s="32">
        <v>17.888888888888889</v>
      </c>
      <c r="H177" s="37">
        <v>5.1793636138446633E-2</v>
      </c>
      <c r="I177" s="32">
        <v>335.47388888888895</v>
      </c>
      <c r="J177" s="32">
        <v>13.397222222222222</v>
      </c>
      <c r="K177" s="37">
        <v>3.9935216021117714E-2</v>
      </c>
      <c r="L177" s="32">
        <v>70.708888888888893</v>
      </c>
      <c r="M177" s="32">
        <v>0.65</v>
      </c>
      <c r="N177" s="37">
        <v>9.1926207611804263E-3</v>
      </c>
      <c r="O177" s="32">
        <v>64.63666666666667</v>
      </c>
      <c r="P177" s="32">
        <v>0</v>
      </c>
      <c r="Q177" s="37">
        <v>0</v>
      </c>
      <c r="R177" s="32">
        <v>0.65</v>
      </c>
      <c r="S177" s="32">
        <v>0.65</v>
      </c>
      <c r="T177" s="37">
        <v>1</v>
      </c>
      <c r="U177" s="32">
        <v>5.4222222222222225</v>
      </c>
      <c r="V177" s="32">
        <v>0</v>
      </c>
      <c r="W177" s="37">
        <v>0</v>
      </c>
      <c r="X177" s="32">
        <v>72.272222222222211</v>
      </c>
      <c r="Y177" s="32">
        <v>0</v>
      </c>
      <c r="Z177" s="37">
        <v>0</v>
      </c>
      <c r="AA177" s="32">
        <v>3.8416666666666668</v>
      </c>
      <c r="AB177" s="32">
        <v>3.8416666666666668</v>
      </c>
      <c r="AC177" s="37">
        <v>1</v>
      </c>
      <c r="AD177" s="32">
        <v>198.56500000000005</v>
      </c>
      <c r="AE177" s="32">
        <v>13.397222222222222</v>
      </c>
      <c r="AF177" s="37">
        <v>6.7470209866906147E-2</v>
      </c>
      <c r="AG177" s="32">
        <v>0</v>
      </c>
      <c r="AH177" s="32">
        <v>0</v>
      </c>
      <c r="AI177" s="37" t="s">
        <v>729</v>
      </c>
      <c r="AJ177" s="32">
        <v>0</v>
      </c>
      <c r="AK177" s="32">
        <v>0</v>
      </c>
      <c r="AL177" s="37" t="s">
        <v>729</v>
      </c>
      <c r="AM177" t="s">
        <v>76</v>
      </c>
      <c r="AN177" s="34">
        <v>4</v>
      </c>
      <c r="AX177"/>
      <c r="AY177"/>
    </row>
    <row r="178" spans="1:51" x14ac:dyDescent="0.25">
      <c r="A178" t="s">
        <v>616</v>
      </c>
      <c r="B178" t="s">
        <v>216</v>
      </c>
      <c r="C178" t="s">
        <v>447</v>
      </c>
      <c r="D178" t="s">
        <v>565</v>
      </c>
      <c r="E178" s="32">
        <v>79.788888888888891</v>
      </c>
      <c r="F178" s="32">
        <v>356.78277777777782</v>
      </c>
      <c r="G178" s="32">
        <v>0</v>
      </c>
      <c r="H178" s="37">
        <v>0</v>
      </c>
      <c r="I178" s="32">
        <v>326.10777777777776</v>
      </c>
      <c r="J178" s="32">
        <v>0</v>
      </c>
      <c r="K178" s="37">
        <v>0</v>
      </c>
      <c r="L178" s="32">
        <v>43.30833333333333</v>
      </c>
      <c r="M178" s="32">
        <v>0</v>
      </c>
      <c r="N178" s="37">
        <v>0</v>
      </c>
      <c r="O178" s="32">
        <v>12.633333333333333</v>
      </c>
      <c r="P178" s="32">
        <v>0</v>
      </c>
      <c r="Q178" s="37">
        <v>0</v>
      </c>
      <c r="R178" s="32">
        <v>25.074999999999999</v>
      </c>
      <c r="S178" s="32">
        <v>0</v>
      </c>
      <c r="T178" s="37">
        <v>0</v>
      </c>
      <c r="U178" s="32">
        <v>5.6</v>
      </c>
      <c r="V178" s="32">
        <v>0</v>
      </c>
      <c r="W178" s="37">
        <v>0</v>
      </c>
      <c r="X178" s="32">
        <v>92.777777777777771</v>
      </c>
      <c r="Y178" s="32">
        <v>0</v>
      </c>
      <c r="Z178" s="37">
        <v>0</v>
      </c>
      <c r="AA178" s="32">
        <v>0</v>
      </c>
      <c r="AB178" s="32">
        <v>0</v>
      </c>
      <c r="AC178" s="37" t="s">
        <v>729</v>
      </c>
      <c r="AD178" s="32">
        <v>220.69666666666669</v>
      </c>
      <c r="AE178" s="32">
        <v>0</v>
      </c>
      <c r="AF178" s="37">
        <v>0</v>
      </c>
      <c r="AG178" s="32">
        <v>0</v>
      </c>
      <c r="AH178" s="32">
        <v>0</v>
      </c>
      <c r="AI178" s="37" t="s">
        <v>729</v>
      </c>
      <c r="AJ178" s="32">
        <v>0</v>
      </c>
      <c r="AK178" s="32">
        <v>0</v>
      </c>
      <c r="AL178" s="37" t="s">
        <v>729</v>
      </c>
      <c r="AM178" t="s">
        <v>15</v>
      </c>
      <c r="AN178" s="34">
        <v>4</v>
      </c>
      <c r="AX178"/>
      <c r="AY178"/>
    </row>
    <row r="179" spans="1:51" x14ac:dyDescent="0.25">
      <c r="A179" t="s">
        <v>616</v>
      </c>
      <c r="B179" t="s">
        <v>378</v>
      </c>
      <c r="C179" t="s">
        <v>424</v>
      </c>
      <c r="D179" t="s">
        <v>516</v>
      </c>
      <c r="E179" s="32">
        <v>53.977777777777774</v>
      </c>
      <c r="F179" s="32">
        <v>208.42500000000001</v>
      </c>
      <c r="G179" s="32">
        <v>0</v>
      </c>
      <c r="H179" s="37">
        <v>0</v>
      </c>
      <c r="I179" s="32">
        <v>189.93611111111113</v>
      </c>
      <c r="J179" s="32">
        <v>0</v>
      </c>
      <c r="K179" s="37">
        <v>0</v>
      </c>
      <c r="L179" s="32">
        <v>32.261111111111106</v>
      </c>
      <c r="M179" s="32">
        <v>0</v>
      </c>
      <c r="N179" s="37">
        <v>0</v>
      </c>
      <c r="O179" s="32">
        <v>21.716666666666665</v>
      </c>
      <c r="P179" s="32">
        <v>0</v>
      </c>
      <c r="Q179" s="37">
        <v>0</v>
      </c>
      <c r="R179" s="32">
        <v>5.0555555555555554</v>
      </c>
      <c r="S179" s="32">
        <v>0</v>
      </c>
      <c r="T179" s="37">
        <v>0</v>
      </c>
      <c r="U179" s="32">
        <v>5.4888888888888889</v>
      </c>
      <c r="V179" s="32">
        <v>0</v>
      </c>
      <c r="W179" s="37">
        <v>0</v>
      </c>
      <c r="X179" s="32">
        <v>39.075000000000003</v>
      </c>
      <c r="Y179" s="32">
        <v>0</v>
      </c>
      <c r="Z179" s="37">
        <v>0</v>
      </c>
      <c r="AA179" s="32">
        <v>7.9444444444444446</v>
      </c>
      <c r="AB179" s="32">
        <v>0</v>
      </c>
      <c r="AC179" s="37">
        <v>0</v>
      </c>
      <c r="AD179" s="32">
        <v>129.14444444444445</v>
      </c>
      <c r="AE179" s="32">
        <v>0</v>
      </c>
      <c r="AF179" s="37">
        <v>0</v>
      </c>
      <c r="AG179" s="32">
        <v>0</v>
      </c>
      <c r="AH179" s="32">
        <v>0</v>
      </c>
      <c r="AI179" s="37" t="s">
        <v>729</v>
      </c>
      <c r="AJ179" s="32">
        <v>0</v>
      </c>
      <c r="AK179" s="32">
        <v>0</v>
      </c>
      <c r="AL179" s="37" t="s">
        <v>729</v>
      </c>
      <c r="AM179" t="s">
        <v>178</v>
      </c>
      <c r="AN179" s="34">
        <v>4</v>
      </c>
      <c r="AX179"/>
      <c r="AY179"/>
    </row>
    <row r="180" spans="1:51" x14ac:dyDescent="0.25">
      <c r="A180" t="s">
        <v>616</v>
      </c>
      <c r="B180" t="s">
        <v>251</v>
      </c>
      <c r="C180" t="s">
        <v>464</v>
      </c>
      <c r="D180" t="s">
        <v>541</v>
      </c>
      <c r="E180" s="32">
        <v>64.777777777777771</v>
      </c>
      <c r="F180" s="32">
        <v>228.10866666666669</v>
      </c>
      <c r="G180" s="32">
        <v>0</v>
      </c>
      <c r="H180" s="37">
        <v>0</v>
      </c>
      <c r="I180" s="32">
        <v>206.59477777777778</v>
      </c>
      <c r="J180" s="32">
        <v>0</v>
      </c>
      <c r="K180" s="37">
        <v>0</v>
      </c>
      <c r="L180" s="32">
        <v>38.458333333333336</v>
      </c>
      <c r="M180" s="32">
        <v>0</v>
      </c>
      <c r="N180" s="37">
        <v>0</v>
      </c>
      <c r="O180" s="32">
        <v>22.377777777777776</v>
      </c>
      <c r="P180" s="32">
        <v>0</v>
      </c>
      <c r="Q180" s="37">
        <v>0</v>
      </c>
      <c r="R180" s="32">
        <v>10.391666666666667</v>
      </c>
      <c r="S180" s="32">
        <v>0</v>
      </c>
      <c r="T180" s="37">
        <v>0</v>
      </c>
      <c r="U180" s="32">
        <v>5.6888888888888891</v>
      </c>
      <c r="V180" s="32">
        <v>0</v>
      </c>
      <c r="W180" s="37">
        <v>0</v>
      </c>
      <c r="X180" s="32">
        <v>43.248111111111108</v>
      </c>
      <c r="Y180" s="32">
        <v>0</v>
      </c>
      <c r="Z180" s="37">
        <v>0</v>
      </c>
      <c r="AA180" s="32">
        <v>5.4333333333333336</v>
      </c>
      <c r="AB180" s="32">
        <v>0</v>
      </c>
      <c r="AC180" s="37">
        <v>0</v>
      </c>
      <c r="AD180" s="32">
        <v>140.9688888888889</v>
      </c>
      <c r="AE180" s="32">
        <v>0</v>
      </c>
      <c r="AF180" s="37">
        <v>0</v>
      </c>
      <c r="AG180" s="32">
        <v>0</v>
      </c>
      <c r="AH180" s="32">
        <v>0</v>
      </c>
      <c r="AI180" s="37" t="s">
        <v>729</v>
      </c>
      <c r="AJ180" s="32">
        <v>0</v>
      </c>
      <c r="AK180" s="32">
        <v>0</v>
      </c>
      <c r="AL180" s="37" t="s">
        <v>729</v>
      </c>
      <c r="AM180" t="s">
        <v>50</v>
      </c>
      <c r="AN180" s="34">
        <v>4</v>
      </c>
      <c r="AX180"/>
      <c r="AY180"/>
    </row>
    <row r="181" spans="1:51" x14ac:dyDescent="0.25">
      <c r="A181" t="s">
        <v>616</v>
      </c>
      <c r="B181" t="s">
        <v>280</v>
      </c>
      <c r="C181" t="s">
        <v>418</v>
      </c>
      <c r="D181" t="s">
        <v>534</v>
      </c>
      <c r="E181" s="32">
        <v>54.31111111111111</v>
      </c>
      <c r="F181" s="32">
        <v>269.83877777777775</v>
      </c>
      <c r="G181" s="32">
        <v>0</v>
      </c>
      <c r="H181" s="37">
        <v>0</v>
      </c>
      <c r="I181" s="32">
        <v>244.27322222222219</v>
      </c>
      <c r="J181" s="32">
        <v>0</v>
      </c>
      <c r="K181" s="37">
        <v>0</v>
      </c>
      <c r="L181" s="32">
        <v>26.849666666666671</v>
      </c>
      <c r="M181" s="32">
        <v>0</v>
      </c>
      <c r="N181" s="37">
        <v>0</v>
      </c>
      <c r="O181" s="32">
        <v>16.407666666666671</v>
      </c>
      <c r="P181" s="32">
        <v>0</v>
      </c>
      <c r="Q181" s="37">
        <v>0</v>
      </c>
      <c r="R181" s="32">
        <v>5.6884444444444453</v>
      </c>
      <c r="S181" s="32">
        <v>0</v>
      </c>
      <c r="T181" s="37">
        <v>0</v>
      </c>
      <c r="U181" s="32">
        <v>4.7535555555555558</v>
      </c>
      <c r="V181" s="32">
        <v>0</v>
      </c>
      <c r="W181" s="37">
        <v>0</v>
      </c>
      <c r="X181" s="32">
        <v>54.632222222222197</v>
      </c>
      <c r="Y181" s="32">
        <v>0</v>
      </c>
      <c r="Z181" s="37">
        <v>0</v>
      </c>
      <c r="AA181" s="32">
        <v>15.123555555555559</v>
      </c>
      <c r="AB181" s="32">
        <v>0</v>
      </c>
      <c r="AC181" s="37">
        <v>0</v>
      </c>
      <c r="AD181" s="32">
        <v>173.23333333333332</v>
      </c>
      <c r="AE181" s="32">
        <v>0</v>
      </c>
      <c r="AF181" s="37">
        <v>0</v>
      </c>
      <c r="AG181" s="32">
        <v>0</v>
      </c>
      <c r="AH181" s="32">
        <v>0</v>
      </c>
      <c r="AI181" s="37" t="s">
        <v>729</v>
      </c>
      <c r="AJ181" s="32">
        <v>0</v>
      </c>
      <c r="AK181" s="32">
        <v>0</v>
      </c>
      <c r="AL181" s="37" t="s">
        <v>729</v>
      </c>
      <c r="AM181" t="s">
        <v>79</v>
      </c>
      <c r="AN181" s="34">
        <v>4</v>
      </c>
      <c r="AX181"/>
      <c r="AY181"/>
    </row>
    <row r="182" spans="1:51" x14ac:dyDescent="0.25">
      <c r="A182" t="s">
        <v>616</v>
      </c>
      <c r="B182" t="s">
        <v>366</v>
      </c>
      <c r="C182" t="s">
        <v>498</v>
      </c>
      <c r="D182" t="s">
        <v>588</v>
      </c>
      <c r="E182" s="32">
        <v>37.211111111111109</v>
      </c>
      <c r="F182" s="32">
        <v>171.61288888888888</v>
      </c>
      <c r="G182" s="32">
        <v>42.272555555555549</v>
      </c>
      <c r="H182" s="37">
        <v>0.24632506234962925</v>
      </c>
      <c r="I182" s="32">
        <v>158.23366666666666</v>
      </c>
      <c r="J182" s="32">
        <v>42.272555555555549</v>
      </c>
      <c r="K182" s="37">
        <v>0.26715272701482967</v>
      </c>
      <c r="L182" s="32">
        <v>16.758333333333333</v>
      </c>
      <c r="M182" s="32">
        <v>0</v>
      </c>
      <c r="N182" s="37">
        <v>0</v>
      </c>
      <c r="O182" s="32">
        <v>8.844444444444445</v>
      </c>
      <c r="P182" s="32">
        <v>0</v>
      </c>
      <c r="Q182" s="37">
        <v>0</v>
      </c>
      <c r="R182" s="32">
        <v>5.1583333333333332</v>
      </c>
      <c r="S182" s="32">
        <v>0</v>
      </c>
      <c r="T182" s="37">
        <v>0</v>
      </c>
      <c r="U182" s="32">
        <v>2.7555555555555555</v>
      </c>
      <c r="V182" s="32">
        <v>0</v>
      </c>
      <c r="W182" s="37">
        <v>0</v>
      </c>
      <c r="X182" s="32">
        <v>56.751666666666665</v>
      </c>
      <c r="Y182" s="32">
        <v>21.129444444444442</v>
      </c>
      <c r="Z182" s="37">
        <v>0.37231407790275367</v>
      </c>
      <c r="AA182" s="32">
        <v>5.4653333333333336</v>
      </c>
      <c r="AB182" s="32">
        <v>0</v>
      </c>
      <c r="AC182" s="37">
        <v>0</v>
      </c>
      <c r="AD182" s="32">
        <v>92.637555555555551</v>
      </c>
      <c r="AE182" s="32">
        <v>21.143111111111107</v>
      </c>
      <c r="AF182" s="37">
        <v>0.22823476919607835</v>
      </c>
      <c r="AG182" s="32">
        <v>0</v>
      </c>
      <c r="AH182" s="32">
        <v>0</v>
      </c>
      <c r="AI182" s="37" t="s">
        <v>729</v>
      </c>
      <c r="AJ182" s="32">
        <v>0</v>
      </c>
      <c r="AK182" s="32">
        <v>0</v>
      </c>
      <c r="AL182" s="37" t="s">
        <v>729</v>
      </c>
      <c r="AM182" t="s">
        <v>166</v>
      </c>
      <c r="AN182" s="34">
        <v>4</v>
      </c>
      <c r="AX182"/>
      <c r="AY182"/>
    </row>
    <row r="183" spans="1:51" x14ac:dyDescent="0.25">
      <c r="A183" t="s">
        <v>616</v>
      </c>
      <c r="B183" t="s">
        <v>232</v>
      </c>
      <c r="C183" t="s">
        <v>446</v>
      </c>
      <c r="D183" t="s">
        <v>529</v>
      </c>
      <c r="E183" s="32">
        <v>94</v>
      </c>
      <c r="F183" s="32">
        <v>255.31300000000005</v>
      </c>
      <c r="G183" s="32">
        <v>0</v>
      </c>
      <c r="H183" s="37">
        <v>0</v>
      </c>
      <c r="I183" s="32">
        <v>245.77644444444451</v>
      </c>
      <c r="J183" s="32">
        <v>0</v>
      </c>
      <c r="K183" s="37">
        <v>0</v>
      </c>
      <c r="L183" s="32">
        <v>24.478888888888882</v>
      </c>
      <c r="M183" s="32">
        <v>0</v>
      </c>
      <c r="N183" s="37">
        <v>0</v>
      </c>
      <c r="O183" s="32">
        <v>15.396888888888885</v>
      </c>
      <c r="P183" s="32">
        <v>0</v>
      </c>
      <c r="Q183" s="37">
        <v>0</v>
      </c>
      <c r="R183" s="32">
        <v>6.134555555555556</v>
      </c>
      <c r="S183" s="32">
        <v>0</v>
      </c>
      <c r="T183" s="37">
        <v>0</v>
      </c>
      <c r="U183" s="32">
        <v>2.9474444444444443</v>
      </c>
      <c r="V183" s="32">
        <v>0</v>
      </c>
      <c r="W183" s="37">
        <v>0</v>
      </c>
      <c r="X183" s="32">
        <v>92.350111111111119</v>
      </c>
      <c r="Y183" s="32">
        <v>0</v>
      </c>
      <c r="Z183" s="37">
        <v>0</v>
      </c>
      <c r="AA183" s="32">
        <v>0.4545555555555556</v>
      </c>
      <c r="AB183" s="32">
        <v>0</v>
      </c>
      <c r="AC183" s="37">
        <v>0</v>
      </c>
      <c r="AD183" s="32">
        <v>138.02944444444449</v>
      </c>
      <c r="AE183" s="32">
        <v>0</v>
      </c>
      <c r="AF183" s="37">
        <v>0</v>
      </c>
      <c r="AG183" s="32">
        <v>0</v>
      </c>
      <c r="AH183" s="32">
        <v>0</v>
      </c>
      <c r="AI183" s="37" t="s">
        <v>729</v>
      </c>
      <c r="AJ183" s="32">
        <v>0</v>
      </c>
      <c r="AK183" s="32">
        <v>0</v>
      </c>
      <c r="AL183" s="37" t="s">
        <v>729</v>
      </c>
      <c r="AM183" t="s">
        <v>31</v>
      </c>
      <c r="AN183" s="34">
        <v>4</v>
      </c>
      <c r="AX183"/>
      <c r="AY183"/>
    </row>
    <row r="184" spans="1:51" x14ac:dyDescent="0.25">
      <c r="A184" t="s">
        <v>616</v>
      </c>
      <c r="B184" t="s">
        <v>346</v>
      </c>
      <c r="C184" t="s">
        <v>428</v>
      </c>
      <c r="D184" t="s">
        <v>538</v>
      </c>
      <c r="E184" s="32">
        <v>44.677777777777777</v>
      </c>
      <c r="F184" s="32">
        <v>207.29444444444445</v>
      </c>
      <c r="G184" s="32">
        <v>0</v>
      </c>
      <c r="H184" s="37">
        <v>0</v>
      </c>
      <c r="I184" s="32">
        <v>201.60555555555555</v>
      </c>
      <c r="J184" s="32">
        <v>0</v>
      </c>
      <c r="K184" s="37">
        <v>0</v>
      </c>
      <c r="L184" s="32">
        <v>35.283333333333331</v>
      </c>
      <c r="M184" s="32">
        <v>0</v>
      </c>
      <c r="N184" s="37">
        <v>0</v>
      </c>
      <c r="O184" s="32">
        <v>29.594444444444445</v>
      </c>
      <c r="P184" s="32">
        <v>0</v>
      </c>
      <c r="Q184" s="37">
        <v>0</v>
      </c>
      <c r="R184" s="32">
        <v>0</v>
      </c>
      <c r="S184" s="32">
        <v>0</v>
      </c>
      <c r="T184" s="37" t="s">
        <v>729</v>
      </c>
      <c r="U184" s="32">
        <v>5.6888888888888891</v>
      </c>
      <c r="V184" s="32">
        <v>0</v>
      </c>
      <c r="W184" s="37">
        <v>0</v>
      </c>
      <c r="X184" s="32">
        <v>65.719444444444449</v>
      </c>
      <c r="Y184" s="32">
        <v>0</v>
      </c>
      <c r="Z184" s="37">
        <v>0</v>
      </c>
      <c r="AA184" s="32">
        <v>0</v>
      </c>
      <c r="AB184" s="32">
        <v>0</v>
      </c>
      <c r="AC184" s="37" t="s">
        <v>729</v>
      </c>
      <c r="AD184" s="32">
        <v>106.29166666666667</v>
      </c>
      <c r="AE184" s="32">
        <v>0</v>
      </c>
      <c r="AF184" s="37">
        <v>0</v>
      </c>
      <c r="AG184" s="32">
        <v>0</v>
      </c>
      <c r="AH184" s="32">
        <v>0</v>
      </c>
      <c r="AI184" s="37" t="s">
        <v>729</v>
      </c>
      <c r="AJ184" s="32">
        <v>0</v>
      </c>
      <c r="AK184" s="32">
        <v>0</v>
      </c>
      <c r="AL184" s="37" t="s">
        <v>729</v>
      </c>
      <c r="AM184" t="s">
        <v>146</v>
      </c>
      <c r="AN184" s="34">
        <v>4</v>
      </c>
      <c r="AX184"/>
      <c r="AY184"/>
    </row>
    <row r="185" spans="1:51" x14ac:dyDescent="0.25">
      <c r="A185" t="s">
        <v>616</v>
      </c>
      <c r="B185" t="s">
        <v>320</v>
      </c>
      <c r="C185" t="s">
        <v>486</v>
      </c>
      <c r="D185" t="s">
        <v>540</v>
      </c>
      <c r="E185" s="32">
        <v>50.466666666666669</v>
      </c>
      <c r="F185" s="32">
        <v>185.91933333333336</v>
      </c>
      <c r="G185" s="32">
        <v>0</v>
      </c>
      <c r="H185" s="37">
        <v>0</v>
      </c>
      <c r="I185" s="32">
        <v>170.21100000000004</v>
      </c>
      <c r="J185" s="32">
        <v>0</v>
      </c>
      <c r="K185" s="37">
        <v>0</v>
      </c>
      <c r="L185" s="32">
        <v>38.74</v>
      </c>
      <c r="M185" s="32">
        <v>0</v>
      </c>
      <c r="N185" s="37">
        <v>0</v>
      </c>
      <c r="O185" s="32">
        <v>28.302666666666671</v>
      </c>
      <c r="P185" s="32">
        <v>0</v>
      </c>
      <c r="Q185" s="37">
        <v>0</v>
      </c>
      <c r="R185" s="32">
        <v>5.1928888888888878</v>
      </c>
      <c r="S185" s="32">
        <v>0</v>
      </c>
      <c r="T185" s="37">
        <v>0</v>
      </c>
      <c r="U185" s="32">
        <v>5.2444444444444445</v>
      </c>
      <c r="V185" s="32">
        <v>0</v>
      </c>
      <c r="W185" s="37">
        <v>0</v>
      </c>
      <c r="X185" s="32">
        <v>32.385000000000012</v>
      </c>
      <c r="Y185" s="32">
        <v>0</v>
      </c>
      <c r="Z185" s="37">
        <v>0</v>
      </c>
      <c r="AA185" s="32">
        <v>5.2710000000000008</v>
      </c>
      <c r="AB185" s="32">
        <v>0</v>
      </c>
      <c r="AC185" s="37">
        <v>0</v>
      </c>
      <c r="AD185" s="32">
        <v>107.23177777777778</v>
      </c>
      <c r="AE185" s="32">
        <v>0</v>
      </c>
      <c r="AF185" s="37">
        <v>0</v>
      </c>
      <c r="AG185" s="32">
        <v>2.2915555555555551</v>
      </c>
      <c r="AH185" s="32">
        <v>0</v>
      </c>
      <c r="AI185" s="37">
        <v>0</v>
      </c>
      <c r="AJ185" s="32">
        <v>0</v>
      </c>
      <c r="AK185" s="32">
        <v>0</v>
      </c>
      <c r="AL185" s="37" t="s">
        <v>729</v>
      </c>
      <c r="AM185" t="s">
        <v>119</v>
      </c>
      <c r="AN185" s="34">
        <v>4</v>
      </c>
      <c r="AX185"/>
      <c r="AY185"/>
    </row>
    <row r="186" spans="1:51" x14ac:dyDescent="0.25">
      <c r="A186" t="s">
        <v>616</v>
      </c>
      <c r="B186" t="s">
        <v>295</v>
      </c>
      <c r="C186" t="s">
        <v>455</v>
      </c>
      <c r="D186" t="s">
        <v>546</v>
      </c>
      <c r="E186" s="32">
        <v>77.188888888888883</v>
      </c>
      <c r="F186" s="32">
        <v>307.01244444444444</v>
      </c>
      <c r="G186" s="32">
        <v>0</v>
      </c>
      <c r="H186" s="37">
        <v>0</v>
      </c>
      <c r="I186" s="32">
        <v>285.03022222222222</v>
      </c>
      <c r="J186" s="32">
        <v>0</v>
      </c>
      <c r="K186" s="37">
        <v>0</v>
      </c>
      <c r="L186" s="32">
        <v>64.832555555555544</v>
      </c>
      <c r="M186" s="32">
        <v>0</v>
      </c>
      <c r="N186" s="37">
        <v>0</v>
      </c>
      <c r="O186" s="32">
        <v>47.943666666666658</v>
      </c>
      <c r="P186" s="32">
        <v>0</v>
      </c>
      <c r="Q186" s="37">
        <v>0</v>
      </c>
      <c r="R186" s="32">
        <v>11.377777777777778</v>
      </c>
      <c r="S186" s="32">
        <v>0</v>
      </c>
      <c r="T186" s="37">
        <v>0</v>
      </c>
      <c r="U186" s="32">
        <v>5.5111111111111111</v>
      </c>
      <c r="V186" s="32">
        <v>0</v>
      </c>
      <c r="W186" s="37">
        <v>0</v>
      </c>
      <c r="X186" s="32">
        <v>74.279333333333341</v>
      </c>
      <c r="Y186" s="32">
        <v>0</v>
      </c>
      <c r="Z186" s="37">
        <v>0</v>
      </c>
      <c r="AA186" s="32">
        <v>5.0933333333333328</v>
      </c>
      <c r="AB186" s="32">
        <v>0</v>
      </c>
      <c r="AC186" s="37">
        <v>0</v>
      </c>
      <c r="AD186" s="32">
        <v>162.80722222222221</v>
      </c>
      <c r="AE186" s="32">
        <v>0</v>
      </c>
      <c r="AF186" s="37">
        <v>0</v>
      </c>
      <c r="AG186" s="32">
        <v>0</v>
      </c>
      <c r="AH186" s="32">
        <v>0</v>
      </c>
      <c r="AI186" s="37" t="s">
        <v>729</v>
      </c>
      <c r="AJ186" s="32">
        <v>0</v>
      </c>
      <c r="AK186" s="32">
        <v>0</v>
      </c>
      <c r="AL186" s="37" t="s">
        <v>729</v>
      </c>
      <c r="AM186" t="s">
        <v>94</v>
      </c>
      <c r="AN186" s="34">
        <v>4</v>
      </c>
      <c r="AX186"/>
      <c r="AY186"/>
    </row>
    <row r="187" spans="1:51" x14ac:dyDescent="0.25">
      <c r="A187" t="s">
        <v>616</v>
      </c>
      <c r="B187" t="s">
        <v>333</v>
      </c>
      <c r="C187" t="s">
        <v>418</v>
      </c>
      <c r="D187" t="s">
        <v>534</v>
      </c>
      <c r="E187" s="32">
        <v>44.344444444444441</v>
      </c>
      <c r="F187" s="32">
        <v>168.71422222222222</v>
      </c>
      <c r="G187" s="32">
        <v>0</v>
      </c>
      <c r="H187" s="37">
        <v>0</v>
      </c>
      <c r="I187" s="32">
        <v>158.68244444444446</v>
      </c>
      <c r="J187" s="32">
        <v>0</v>
      </c>
      <c r="K187" s="37">
        <v>0</v>
      </c>
      <c r="L187" s="32">
        <v>38.215111111111106</v>
      </c>
      <c r="M187" s="32">
        <v>0</v>
      </c>
      <c r="N187" s="37">
        <v>0</v>
      </c>
      <c r="O187" s="32">
        <v>28.18333333333333</v>
      </c>
      <c r="P187" s="32">
        <v>0</v>
      </c>
      <c r="Q187" s="37">
        <v>0</v>
      </c>
      <c r="R187" s="32">
        <v>7.7807777777777778</v>
      </c>
      <c r="S187" s="32">
        <v>0</v>
      </c>
      <c r="T187" s="37">
        <v>0</v>
      </c>
      <c r="U187" s="32">
        <v>2.2510000000000003</v>
      </c>
      <c r="V187" s="32">
        <v>0</v>
      </c>
      <c r="W187" s="37">
        <v>0</v>
      </c>
      <c r="X187" s="32">
        <v>37.624888888888876</v>
      </c>
      <c r="Y187" s="32">
        <v>0</v>
      </c>
      <c r="Z187" s="37">
        <v>0</v>
      </c>
      <c r="AA187" s="32">
        <v>0</v>
      </c>
      <c r="AB187" s="32">
        <v>0</v>
      </c>
      <c r="AC187" s="37" t="s">
        <v>729</v>
      </c>
      <c r="AD187" s="32">
        <v>92.874222222222244</v>
      </c>
      <c r="AE187" s="32">
        <v>0</v>
      </c>
      <c r="AF187" s="37">
        <v>0</v>
      </c>
      <c r="AG187" s="32">
        <v>0</v>
      </c>
      <c r="AH187" s="32">
        <v>0</v>
      </c>
      <c r="AI187" s="37" t="s">
        <v>729</v>
      </c>
      <c r="AJ187" s="32">
        <v>0</v>
      </c>
      <c r="AK187" s="32">
        <v>0</v>
      </c>
      <c r="AL187" s="37" t="s">
        <v>729</v>
      </c>
      <c r="AM187" t="s">
        <v>133</v>
      </c>
      <c r="AN187" s="34">
        <v>4</v>
      </c>
      <c r="AX187"/>
      <c r="AY187"/>
    </row>
    <row r="188" spans="1:51" x14ac:dyDescent="0.25">
      <c r="A188" t="s">
        <v>616</v>
      </c>
      <c r="B188" t="s">
        <v>397</v>
      </c>
      <c r="C188" t="s">
        <v>450</v>
      </c>
      <c r="D188" t="s">
        <v>567</v>
      </c>
      <c r="E188" s="32">
        <v>53.355555555555554</v>
      </c>
      <c r="F188" s="32">
        <v>191.08766666666668</v>
      </c>
      <c r="G188" s="32">
        <v>49.334555555555568</v>
      </c>
      <c r="H188" s="37">
        <v>0.25817760201978268</v>
      </c>
      <c r="I188" s="32">
        <v>167.34044444444447</v>
      </c>
      <c r="J188" s="32">
        <v>49.334555555555568</v>
      </c>
      <c r="K188" s="37">
        <v>0.29481549256870893</v>
      </c>
      <c r="L188" s="32">
        <v>20.169444444444444</v>
      </c>
      <c r="M188" s="32">
        <v>0</v>
      </c>
      <c r="N188" s="37">
        <v>0</v>
      </c>
      <c r="O188" s="32">
        <v>1.2277777777777779</v>
      </c>
      <c r="P188" s="32">
        <v>0</v>
      </c>
      <c r="Q188" s="37">
        <v>0</v>
      </c>
      <c r="R188" s="32">
        <v>13.252777777777778</v>
      </c>
      <c r="S188" s="32">
        <v>0</v>
      </c>
      <c r="T188" s="37">
        <v>0</v>
      </c>
      <c r="U188" s="32">
        <v>5.6888888888888891</v>
      </c>
      <c r="V188" s="32">
        <v>0</v>
      </c>
      <c r="W188" s="37">
        <v>0</v>
      </c>
      <c r="X188" s="32">
        <v>45.340888888888912</v>
      </c>
      <c r="Y188" s="32">
        <v>4.8516666666666648</v>
      </c>
      <c r="Z188" s="37">
        <v>0.10700422478606497</v>
      </c>
      <c r="AA188" s="32">
        <v>4.8055555555555554</v>
      </c>
      <c r="AB188" s="32">
        <v>0</v>
      </c>
      <c r="AC188" s="37">
        <v>0</v>
      </c>
      <c r="AD188" s="32">
        <v>120.77177777777777</v>
      </c>
      <c r="AE188" s="32">
        <v>44.482888888888901</v>
      </c>
      <c r="AF188" s="37">
        <v>0.36832188535585036</v>
      </c>
      <c r="AG188" s="32">
        <v>0</v>
      </c>
      <c r="AH188" s="32">
        <v>0</v>
      </c>
      <c r="AI188" s="37" t="s">
        <v>729</v>
      </c>
      <c r="AJ188" s="32">
        <v>0</v>
      </c>
      <c r="AK188" s="32">
        <v>0</v>
      </c>
      <c r="AL188" s="37" t="s">
        <v>729</v>
      </c>
      <c r="AM188" t="s">
        <v>197</v>
      </c>
      <c r="AN188" s="34">
        <v>4</v>
      </c>
      <c r="AX188"/>
      <c r="AY188"/>
    </row>
    <row r="189" spans="1:51" x14ac:dyDescent="0.25">
      <c r="A189" t="s">
        <v>616</v>
      </c>
      <c r="B189" t="s">
        <v>348</v>
      </c>
      <c r="C189" t="s">
        <v>406</v>
      </c>
      <c r="D189" t="s">
        <v>522</v>
      </c>
      <c r="E189" s="32">
        <v>44</v>
      </c>
      <c r="F189" s="32">
        <v>177.6466666666667</v>
      </c>
      <c r="G189" s="32">
        <v>33.876666666666672</v>
      </c>
      <c r="H189" s="37">
        <v>0.19069688895560474</v>
      </c>
      <c r="I189" s="32">
        <v>149.11877777777784</v>
      </c>
      <c r="J189" s="32">
        <v>11.037666666666665</v>
      </c>
      <c r="K189" s="37">
        <v>7.4019294089946147E-2</v>
      </c>
      <c r="L189" s="32">
        <v>23.744666666666667</v>
      </c>
      <c r="M189" s="32">
        <v>9.8491111111111138</v>
      </c>
      <c r="N189" s="37">
        <v>0.41479256160447736</v>
      </c>
      <c r="O189" s="32">
        <v>8.2066666666666652</v>
      </c>
      <c r="P189" s="32">
        <v>0</v>
      </c>
      <c r="Q189" s="37">
        <v>0</v>
      </c>
      <c r="R189" s="32">
        <v>9.8491111111111138</v>
      </c>
      <c r="S189" s="32">
        <v>9.8491111111111138</v>
      </c>
      <c r="T189" s="37">
        <v>1</v>
      </c>
      <c r="U189" s="32">
        <v>5.6888888888888891</v>
      </c>
      <c r="V189" s="32">
        <v>0</v>
      </c>
      <c r="W189" s="37">
        <v>0</v>
      </c>
      <c r="X189" s="32">
        <v>37.289777777777786</v>
      </c>
      <c r="Y189" s="32">
        <v>1.052</v>
      </c>
      <c r="Z189" s="37">
        <v>2.8211484827536885E-2</v>
      </c>
      <c r="AA189" s="32">
        <v>12.98988888888889</v>
      </c>
      <c r="AB189" s="32">
        <v>12.98988888888889</v>
      </c>
      <c r="AC189" s="37">
        <v>1</v>
      </c>
      <c r="AD189" s="32">
        <v>103.62233333333337</v>
      </c>
      <c r="AE189" s="32">
        <v>9.9856666666666651</v>
      </c>
      <c r="AF189" s="37">
        <v>9.6365970012899357E-2</v>
      </c>
      <c r="AG189" s="32">
        <v>0</v>
      </c>
      <c r="AH189" s="32">
        <v>0</v>
      </c>
      <c r="AI189" s="37" t="s">
        <v>729</v>
      </c>
      <c r="AJ189" s="32">
        <v>0</v>
      </c>
      <c r="AK189" s="32">
        <v>0</v>
      </c>
      <c r="AL189" s="37" t="s">
        <v>729</v>
      </c>
      <c r="AM189" t="s">
        <v>148</v>
      </c>
      <c r="AN189" s="34">
        <v>4</v>
      </c>
      <c r="AX189"/>
      <c r="AY189"/>
    </row>
    <row r="190" spans="1:51" x14ac:dyDescent="0.25">
      <c r="A190" t="s">
        <v>616</v>
      </c>
      <c r="B190" t="s">
        <v>391</v>
      </c>
      <c r="C190" t="s">
        <v>451</v>
      </c>
      <c r="D190" t="s">
        <v>553</v>
      </c>
      <c r="E190" s="32">
        <v>30.677777777777777</v>
      </c>
      <c r="F190" s="32">
        <v>145.21188888888889</v>
      </c>
      <c r="G190" s="32">
        <v>0</v>
      </c>
      <c r="H190" s="37">
        <v>0</v>
      </c>
      <c r="I190" s="32">
        <v>134.523</v>
      </c>
      <c r="J190" s="32">
        <v>0</v>
      </c>
      <c r="K190" s="37">
        <v>0</v>
      </c>
      <c r="L190" s="32">
        <v>15.748555555555555</v>
      </c>
      <c r="M190" s="32">
        <v>0</v>
      </c>
      <c r="N190" s="37">
        <v>0</v>
      </c>
      <c r="O190" s="32">
        <v>5.0596666666666668</v>
      </c>
      <c r="P190" s="32">
        <v>0</v>
      </c>
      <c r="Q190" s="37">
        <v>0</v>
      </c>
      <c r="R190" s="32">
        <v>5.6888888888888891</v>
      </c>
      <c r="S190" s="32">
        <v>0</v>
      </c>
      <c r="T190" s="37">
        <v>0</v>
      </c>
      <c r="U190" s="32">
        <v>5</v>
      </c>
      <c r="V190" s="32">
        <v>0</v>
      </c>
      <c r="W190" s="37">
        <v>0</v>
      </c>
      <c r="X190" s="32">
        <v>43.371666666666663</v>
      </c>
      <c r="Y190" s="32">
        <v>0</v>
      </c>
      <c r="Z190" s="37">
        <v>0</v>
      </c>
      <c r="AA190" s="32">
        <v>0</v>
      </c>
      <c r="AB190" s="32">
        <v>0</v>
      </c>
      <c r="AC190" s="37" t="s">
        <v>729</v>
      </c>
      <c r="AD190" s="32">
        <v>84.275000000000006</v>
      </c>
      <c r="AE190" s="32">
        <v>0</v>
      </c>
      <c r="AF190" s="37">
        <v>0</v>
      </c>
      <c r="AG190" s="32">
        <v>1.8166666666666667</v>
      </c>
      <c r="AH190" s="32">
        <v>0</v>
      </c>
      <c r="AI190" s="37">
        <v>0</v>
      </c>
      <c r="AJ190" s="32">
        <v>0</v>
      </c>
      <c r="AK190" s="32">
        <v>0</v>
      </c>
      <c r="AL190" s="37" t="s">
        <v>729</v>
      </c>
      <c r="AM190" t="s">
        <v>191</v>
      </c>
      <c r="AN190" s="34">
        <v>4</v>
      </c>
      <c r="AX190"/>
      <c r="AY190"/>
    </row>
    <row r="191" spans="1:51" x14ac:dyDescent="0.25">
      <c r="A191" t="s">
        <v>616</v>
      </c>
      <c r="B191" t="s">
        <v>219</v>
      </c>
      <c r="C191" t="s">
        <v>431</v>
      </c>
      <c r="D191" t="s">
        <v>523</v>
      </c>
      <c r="E191" s="32">
        <v>61.56666666666667</v>
      </c>
      <c r="F191" s="32">
        <v>244.20255555555551</v>
      </c>
      <c r="G191" s="32">
        <v>56.607777777777763</v>
      </c>
      <c r="H191" s="37">
        <v>0.23180665595000141</v>
      </c>
      <c r="I191" s="32">
        <v>230.79266666666663</v>
      </c>
      <c r="J191" s="32">
        <v>55.598888888888872</v>
      </c>
      <c r="K191" s="37">
        <v>0.24090405337354254</v>
      </c>
      <c r="L191" s="32">
        <v>33.764999999999986</v>
      </c>
      <c r="M191" s="32">
        <v>18.932222222222212</v>
      </c>
      <c r="N191" s="37">
        <v>0.56070553005248691</v>
      </c>
      <c r="O191" s="32">
        <v>27.809444444444434</v>
      </c>
      <c r="P191" s="32">
        <v>18.932222222222212</v>
      </c>
      <c r="Q191" s="37">
        <v>0.68078390634676456</v>
      </c>
      <c r="R191" s="32">
        <v>0</v>
      </c>
      <c r="S191" s="32">
        <v>0</v>
      </c>
      <c r="T191" s="37" t="s">
        <v>729</v>
      </c>
      <c r="U191" s="32">
        <v>5.9555555555555557</v>
      </c>
      <c r="V191" s="32">
        <v>0</v>
      </c>
      <c r="W191" s="37">
        <v>0</v>
      </c>
      <c r="X191" s="32">
        <v>53.232111111111124</v>
      </c>
      <c r="Y191" s="32">
        <v>30.714444444444432</v>
      </c>
      <c r="Z191" s="37">
        <v>0.57699091400553926</v>
      </c>
      <c r="AA191" s="32">
        <v>7.4543333333333361</v>
      </c>
      <c r="AB191" s="32">
        <v>1.0088888888888889</v>
      </c>
      <c r="AC191" s="37">
        <v>0.13534260459985983</v>
      </c>
      <c r="AD191" s="32">
        <v>138.00711111111107</v>
      </c>
      <c r="AE191" s="32">
        <v>5.9522222222222227</v>
      </c>
      <c r="AF191" s="37">
        <v>4.3129822617836135E-2</v>
      </c>
      <c r="AG191" s="32">
        <v>11.743999999999998</v>
      </c>
      <c r="AH191" s="32">
        <v>0</v>
      </c>
      <c r="AI191" s="37">
        <v>0</v>
      </c>
      <c r="AJ191" s="32">
        <v>0</v>
      </c>
      <c r="AK191" s="32">
        <v>0</v>
      </c>
      <c r="AL191" s="37" t="s">
        <v>729</v>
      </c>
      <c r="AM191" t="s">
        <v>18</v>
      </c>
      <c r="AN191" s="34">
        <v>4</v>
      </c>
      <c r="AX191"/>
      <c r="AY191"/>
    </row>
    <row r="192" spans="1:51" x14ac:dyDescent="0.25">
      <c r="A192" t="s">
        <v>616</v>
      </c>
      <c r="B192" t="s">
        <v>398</v>
      </c>
      <c r="C192" t="s">
        <v>449</v>
      </c>
      <c r="D192" t="s">
        <v>566</v>
      </c>
      <c r="E192" s="32">
        <v>23.866666666666667</v>
      </c>
      <c r="F192" s="32">
        <v>99.128888888888895</v>
      </c>
      <c r="G192" s="32">
        <v>35.586111111111109</v>
      </c>
      <c r="H192" s="37">
        <v>0.35898829806312765</v>
      </c>
      <c r="I192" s="32">
        <v>90.242777777777775</v>
      </c>
      <c r="J192" s="32">
        <v>35.586111111111109</v>
      </c>
      <c r="K192" s="37">
        <v>0.39433749699883647</v>
      </c>
      <c r="L192" s="32">
        <v>15.6</v>
      </c>
      <c r="M192" s="32">
        <v>5.4888888888888889</v>
      </c>
      <c r="N192" s="37">
        <v>0.35185185185185186</v>
      </c>
      <c r="O192" s="32">
        <v>6.7138888888888886</v>
      </c>
      <c r="P192" s="32">
        <v>5.4888888888888889</v>
      </c>
      <c r="Q192" s="37">
        <v>0.8175424079437319</v>
      </c>
      <c r="R192" s="32">
        <v>4.4416666666666664</v>
      </c>
      <c r="S192" s="32">
        <v>0</v>
      </c>
      <c r="T192" s="37">
        <v>0</v>
      </c>
      <c r="U192" s="32">
        <v>4.4444444444444446</v>
      </c>
      <c r="V192" s="32">
        <v>0</v>
      </c>
      <c r="W192" s="37">
        <v>0</v>
      </c>
      <c r="X192" s="32">
        <v>26.175000000000001</v>
      </c>
      <c r="Y192" s="32">
        <v>6.8666666666666663</v>
      </c>
      <c r="Z192" s="37">
        <v>0.26233683540273794</v>
      </c>
      <c r="AA192" s="32">
        <v>0</v>
      </c>
      <c r="AB192" s="32">
        <v>0</v>
      </c>
      <c r="AC192" s="37" t="s">
        <v>729</v>
      </c>
      <c r="AD192" s="32">
        <v>57.353888888888896</v>
      </c>
      <c r="AE192" s="32">
        <v>23.230555555555554</v>
      </c>
      <c r="AF192" s="37">
        <v>0.40503889109524677</v>
      </c>
      <c r="AG192" s="32">
        <v>0</v>
      </c>
      <c r="AH192" s="32">
        <v>0</v>
      </c>
      <c r="AI192" s="37" t="s">
        <v>729</v>
      </c>
      <c r="AJ192" s="32">
        <v>0</v>
      </c>
      <c r="AK192" s="32">
        <v>0</v>
      </c>
      <c r="AL192" s="37" t="s">
        <v>729</v>
      </c>
      <c r="AM192" t="s">
        <v>198</v>
      </c>
      <c r="AN192" s="34">
        <v>4</v>
      </c>
      <c r="AX192"/>
      <c r="AY192"/>
    </row>
    <row r="193" spans="1:51" x14ac:dyDescent="0.25">
      <c r="A193" t="s">
        <v>616</v>
      </c>
      <c r="B193" t="s">
        <v>229</v>
      </c>
      <c r="C193" t="s">
        <v>408</v>
      </c>
      <c r="D193" t="s">
        <v>549</v>
      </c>
      <c r="E193" s="32">
        <v>67.400000000000006</v>
      </c>
      <c r="F193" s="32">
        <v>285.31944444444446</v>
      </c>
      <c r="G193" s="32">
        <v>0</v>
      </c>
      <c r="H193" s="37">
        <v>0</v>
      </c>
      <c r="I193" s="32">
        <v>258.17500000000001</v>
      </c>
      <c r="J193" s="32">
        <v>0</v>
      </c>
      <c r="K193" s="37">
        <v>0</v>
      </c>
      <c r="L193" s="32">
        <v>45.586111111111116</v>
      </c>
      <c r="M193" s="32">
        <v>0</v>
      </c>
      <c r="N193" s="37">
        <v>0</v>
      </c>
      <c r="O193" s="32">
        <v>24.166666666666668</v>
      </c>
      <c r="P193" s="32">
        <v>0</v>
      </c>
      <c r="Q193" s="37">
        <v>0</v>
      </c>
      <c r="R193" s="32">
        <v>15.730555555555556</v>
      </c>
      <c r="S193" s="32">
        <v>0</v>
      </c>
      <c r="T193" s="37">
        <v>0</v>
      </c>
      <c r="U193" s="32">
        <v>5.6888888888888891</v>
      </c>
      <c r="V193" s="32">
        <v>0</v>
      </c>
      <c r="W193" s="37">
        <v>0</v>
      </c>
      <c r="X193" s="32">
        <v>59.491666666666667</v>
      </c>
      <c r="Y193" s="32">
        <v>0</v>
      </c>
      <c r="Z193" s="37">
        <v>0</v>
      </c>
      <c r="AA193" s="32">
        <v>5.7249999999999996</v>
      </c>
      <c r="AB193" s="32">
        <v>0</v>
      </c>
      <c r="AC193" s="37">
        <v>0</v>
      </c>
      <c r="AD193" s="32">
        <v>174.51666666666668</v>
      </c>
      <c r="AE193" s="32">
        <v>0</v>
      </c>
      <c r="AF193" s="37">
        <v>0</v>
      </c>
      <c r="AG193" s="32">
        <v>0</v>
      </c>
      <c r="AH193" s="32">
        <v>0</v>
      </c>
      <c r="AI193" s="37" t="s">
        <v>729</v>
      </c>
      <c r="AJ193" s="32">
        <v>0</v>
      </c>
      <c r="AK193" s="32">
        <v>0</v>
      </c>
      <c r="AL193" s="37" t="s">
        <v>729</v>
      </c>
      <c r="AM193" t="s">
        <v>28</v>
      </c>
      <c r="AN193" s="34">
        <v>4</v>
      </c>
      <c r="AX193"/>
      <c r="AY193"/>
    </row>
    <row r="194" spans="1:51" x14ac:dyDescent="0.25">
      <c r="A194" t="s">
        <v>616</v>
      </c>
      <c r="B194" t="s">
        <v>334</v>
      </c>
      <c r="C194" t="s">
        <v>444</v>
      </c>
      <c r="D194" t="s">
        <v>562</v>
      </c>
      <c r="E194" s="32">
        <v>76.13333333333334</v>
      </c>
      <c r="F194" s="32">
        <v>283.62799999999993</v>
      </c>
      <c r="G194" s="32">
        <v>0</v>
      </c>
      <c r="H194" s="37">
        <v>0</v>
      </c>
      <c r="I194" s="32">
        <v>267.75266666666664</v>
      </c>
      <c r="J194" s="32">
        <v>0</v>
      </c>
      <c r="K194" s="37">
        <v>0</v>
      </c>
      <c r="L194" s="32">
        <v>34.941555555555553</v>
      </c>
      <c r="M194" s="32">
        <v>0</v>
      </c>
      <c r="N194" s="37">
        <v>0</v>
      </c>
      <c r="O194" s="32">
        <v>24.158555555555559</v>
      </c>
      <c r="P194" s="32">
        <v>0</v>
      </c>
      <c r="Q194" s="37">
        <v>0</v>
      </c>
      <c r="R194" s="32">
        <v>6.9917777777777737</v>
      </c>
      <c r="S194" s="32">
        <v>0</v>
      </c>
      <c r="T194" s="37">
        <v>0</v>
      </c>
      <c r="U194" s="32">
        <v>3.7912222222222218</v>
      </c>
      <c r="V194" s="32">
        <v>0</v>
      </c>
      <c r="W194" s="37">
        <v>0</v>
      </c>
      <c r="X194" s="32">
        <v>87.679666666666677</v>
      </c>
      <c r="Y194" s="32">
        <v>0</v>
      </c>
      <c r="Z194" s="37">
        <v>0</v>
      </c>
      <c r="AA194" s="32">
        <v>5.0923333333333343</v>
      </c>
      <c r="AB194" s="32">
        <v>0</v>
      </c>
      <c r="AC194" s="37">
        <v>0</v>
      </c>
      <c r="AD194" s="32">
        <v>155.9144444444444</v>
      </c>
      <c r="AE194" s="32">
        <v>0</v>
      </c>
      <c r="AF194" s="37">
        <v>0</v>
      </c>
      <c r="AG194" s="32">
        <v>0</v>
      </c>
      <c r="AH194" s="32">
        <v>0</v>
      </c>
      <c r="AI194" s="37" t="s">
        <v>729</v>
      </c>
      <c r="AJ194" s="32">
        <v>0</v>
      </c>
      <c r="AK194" s="32">
        <v>0</v>
      </c>
      <c r="AL194" s="37" t="s">
        <v>729</v>
      </c>
      <c r="AM194" t="s">
        <v>134</v>
      </c>
      <c r="AN194" s="34">
        <v>4</v>
      </c>
      <c r="AX194"/>
      <c r="AY194"/>
    </row>
    <row r="195" spans="1:51" x14ac:dyDescent="0.25">
      <c r="A195" t="s">
        <v>616</v>
      </c>
      <c r="B195" t="s">
        <v>302</v>
      </c>
      <c r="C195" t="s">
        <v>461</v>
      </c>
      <c r="D195" t="s">
        <v>574</v>
      </c>
      <c r="E195" s="32">
        <v>47.777777777777779</v>
      </c>
      <c r="F195" s="32">
        <v>194.31555555555551</v>
      </c>
      <c r="G195" s="32">
        <v>52.333333333333321</v>
      </c>
      <c r="H195" s="37">
        <v>0.26932137874248074</v>
      </c>
      <c r="I195" s="32">
        <v>188.95444444444439</v>
      </c>
      <c r="J195" s="32">
        <v>51.594444444444434</v>
      </c>
      <c r="K195" s="37">
        <v>0.27305229361574512</v>
      </c>
      <c r="L195" s="32">
        <v>32.592222222222212</v>
      </c>
      <c r="M195" s="32">
        <v>0.73888888888888893</v>
      </c>
      <c r="N195" s="37">
        <v>2.2670712167183728E-2</v>
      </c>
      <c r="O195" s="32">
        <v>27.231111111111105</v>
      </c>
      <c r="P195" s="32">
        <v>0</v>
      </c>
      <c r="Q195" s="37">
        <v>0</v>
      </c>
      <c r="R195" s="32">
        <v>0.73888888888888893</v>
      </c>
      <c r="S195" s="32">
        <v>0.73888888888888893</v>
      </c>
      <c r="T195" s="37">
        <v>1</v>
      </c>
      <c r="U195" s="32">
        <v>4.6222222222222218</v>
      </c>
      <c r="V195" s="32">
        <v>0</v>
      </c>
      <c r="W195" s="37">
        <v>0</v>
      </c>
      <c r="X195" s="32">
        <v>54.355555555555547</v>
      </c>
      <c r="Y195" s="32">
        <v>8.6644444444444471</v>
      </c>
      <c r="Z195" s="37">
        <v>0.15940310711365502</v>
      </c>
      <c r="AA195" s="32">
        <v>0</v>
      </c>
      <c r="AB195" s="32">
        <v>0</v>
      </c>
      <c r="AC195" s="37" t="s">
        <v>729</v>
      </c>
      <c r="AD195" s="32">
        <v>107.36777777777775</v>
      </c>
      <c r="AE195" s="32">
        <v>42.929999999999986</v>
      </c>
      <c r="AF195" s="37">
        <v>0.39984063085345278</v>
      </c>
      <c r="AG195" s="32">
        <v>0</v>
      </c>
      <c r="AH195" s="32">
        <v>0</v>
      </c>
      <c r="AI195" s="37" t="s">
        <v>729</v>
      </c>
      <c r="AJ195" s="32">
        <v>0</v>
      </c>
      <c r="AK195" s="32">
        <v>0</v>
      </c>
      <c r="AL195" s="37" t="s">
        <v>729</v>
      </c>
      <c r="AM195" t="s">
        <v>101</v>
      </c>
      <c r="AN195" s="34">
        <v>4</v>
      </c>
      <c r="AX195"/>
      <c r="AY195"/>
    </row>
    <row r="196" spans="1:51" x14ac:dyDescent="0.25">
      <c r="A196" t="s">
        <v>616</v>
      </c>
      <c r="B196" t="s">
        <v>257</v>
      </c>
      <c r="C196" t="s">
        <v>436</v>
      </c>
      <c r="D196" t="s">
        <v>517</v>
      </c>
      <c r="E196" s="32">
        <v>81.588888888888889</v>
      </c>
      <c r="F196" s="32">
        <v>238.54777777777778</v>
      </c>
      <c r="G196" s="32">
        <v>3.4076666666666666</v>
      </c>
      <c r="H196" s="37">
        <v>1.4285048883754942E-2</v>
      </c>
      <c r="I196" s="32">
        <v>228.85888888888888</v>
      </c>
      <c r="J196" s="32">
        <v>3.4076666666666666</v>
      </c>
      <c r="K196" s="37">
        <v>1.4889815655449987E-2</v>
      </c>
      <c r="L196" s="32">
        <v>37.431555555555562</v>
      </c>
      <c r="M196" s="32">
        <v>0.90611111111111109</v>
      </c>
      <c r="N196" s="37">
        <v>2.4207145486280141E-2</v>
      </c>
      <c r="O196" s="32">
        <v>27.742666666666679</v>
      </c>
      <c r="P196" s="32">
        <v>0.90611111111111109</v>
      </c>
      <c r="Q196" s="37">
        <v>3.2661283862802565E-2</v>
      </c>
      <c r="R196" s="32">
        <v>4.6222222222222218</v>
      </c>
      <c r="S196" s="32">
        <v>0</v>
      </c>
      <c r="T196" s="37">
        <v>0</v>
      </c>
      <c r="U196" s="32">
        <v>5.0666666666666664</v>
      </c>
      <c r="V196" s="32">
        <v>0</v>
      </c>
      <c r="W196" s="37">
        <v>0</v>
      </c>
      <c r="X196" s="32">
        <v>67.221888888888913</v>
      </c>
      <c r="Y196" s="32">
        <v>2.5015555555555555</v>
      </c>
      <c r="Z196" s="37">
        <v>3.7213407669790081E-2</v>
      </c>
      <c r="AA196" s="32">
        <v>0</v>
      </c>
      <c r="AB196" s="32">
        <v>0</v>
      </c>
      <c r="AC196" s="37" t="s">
        <v>729</v>
      </c>
      <c r="AD196" s="32">
        <v>120.5923333333333</v>
      </c>
      <c r="AE196" s="32">
        <v>0</v>
      </c>
      <c r="AF196" s="37">
        <v>0</v>
      </c>
      <c r="AG196" s="32">
        <v>13.302000000000001</v>
      </c>
      <c r="AH196" s="32">
        <v>0</v>
      </c>
      <c r="AI196" s="37">
        <v>0</v>
      </c>
      <c r="AJ196" s="32">
        <v>0</v>
      </c>
      <c r="AK196" s="32">
        <v>0</v>
      </c>
      <c r="AL196" s="37" t="s">
        <v>729</v>
      </c>
      <c r="AM196" t="s">
        <v>56</v>
      </c>
      <c r="AN196" s="34">
        <v>4</v>
      </c>
      <c r="AX196"/>
      <c r="AY196"/>
    </row>
    <row r="197" spans="1:51" x14ac:dyDescent="0.25">
      <c r="A197" t="s">
        <v>616</v>
      </c>
      <c r="B197" t="s">
        <v>202</v>
      </c>
      <c r="C197" t="s">
        <v>415</v>
      </c>
      <c r="D197" t="s">
        <v>526</v>
      </c>
      <c r="E197" s="32">
        <v>82.1</v>
      </c>
      <c r="F197" s="32">
        <v>378.21955555555553</v>
      </c>
      <c r="G197" s="32">
        <v>0</v>
      </c>
      <c r="H197" s="37">
        <v>0</v>
      </c>
      <c r="I197" s="32">
        <v>349.08844444444446</v>
      </c>
      <c r="J197" s="32">
        <v>0</v>
      </c>
      <c r="K197" s="37">
        <v>0</v>
      </c>
      <c r="L197" s="32">
        <v>28.616666666666667</v>
      </c>
      <c r="M197" s="32">
        <v>0</v>
      </c>
      <c r="N197" s="37">
        <v>0</v>
      </c>
      <c r="O197" s="32">
        <v>17.321111111111108</v>
      </c>
      <c r="P197" s="32">
        <v>0</v>
      </c>
      <c r="Q197" s="37">
        <v>0</v>
      </c>
      <c r="R197" s="32">
        <v>11.295555555555557</v>
      </c>
      <c r="S197" s="32">
        <v>0</v>
      </c>
      <c r="T197" s="37">
        <v>0</v>
      </c>
      <c r="U197" s="32">
        <v>0</v>
      </c>
      <c r="V197" s="32">
        <v>0</v>
      </c>
      <c r="W197" s="37" t="s">
        <v>729</v>
      </c>
      <c r="X197" s="32">
        <v>101.17744444444442</v>
      </c>
      <c r="Y197" s="32">
        <v>0</v>
      </c>
      <c r="Z197" s="37">
        <v>0</v>
      </c>
      <c r="AA197" s="32">
        <v>17.835555555555548</v>
      </c>
      <c r="AB197" s="32">
        <v>0</v>
      </c>
      <c r="AC197" s="37">
        <v>0</v>
      </c>
      <c r="AD197" s="32">
        <v>230.58988888888894</v>
      </c>
      <c r="AE197" s="32">
        <v>0</v>
      </c>
      <c r="AF197" s="37">
        <v>0</v>
      </c>
      <c r="AG197" s="32">
        <v>0</v>
      </c>
      <c r="AH197" s="32">
        <v>0</v>
      </c>
      <c r="AI197" s="37" t="s">
        <v>729</v>
      </c>
      <c r="AJ197" s="32">
        <v>0</v>
      </c>
      <c r="AK197" s="32">
        <v>0</v>
      </c>
      <c r="AL197" s="37" t="s">
        <v>729</v>
      </c>
      <c r="AM197" t="s">
        <v>1</v>
      </c>
      <c r="AN197" s="34">
        <v>4</v>
      </c>
      <c r="AX197"/>
      <c r="AY197"/>
    </row>
    <row r="198" spans="1:51" x14ac:dyDescent="0.25">
      <c r="A198" t="s">
        <v>616</v>
      </c>
      <c r="B198" t="s">
        <v>358</v>
      </c>
      <c r="C198" t="s">
        <v>496</v>
      </c>
      <c r="D198" t="s">
        <v>564</v>
      </c>
      <c r="E198" s="32">
        <v>37.422222222222224</v>
      </c>
      <c r="F198" s="32">
        <v>177.59622222222225</v>
      </c>
      <c r="G198" s="32">
        <v>0</v>
      </c>
      <c r="H198" s="37">
        <v>0</v>
      </c>
      <c r="I198" s="32">
        <v>171.90733333333333</v>
      </c>
      <c r="J198" s="32">
        <v>0</v>
      </c>
      <c r="K198" s="37">
        <v>0</v>
      </c>
      <c r="L198" s="32">
        <v>25.318666666666669</v>
      </c>
      <c r="M198" s="32">
        <v>0</v>
      </c>
      <c r="N198" s="37">
        <v>0</v>
      </c>
      <c r="O198" s="32">
        <v>19.629777777777779</v>
      </c>
      <c r="P198" s="32">
        <v>0</v>
      </c>
      <c r="Q198" s="37">
        <v>0</v>
      </c>
      <c r="R198" s="32">
        <v>0</v>
      </c>
      <c r="S198" s="32">
        <v>0</v>
      </c>
      <c r="T198" s="37" t="s">
        <v>729</v>
      </c>
      <c r="U198" s="32">
        <v>5.6888888888888891</v>
      </c>
      <c r="V198" s="32">
        <v>0</v>
      </c>
      <c r="W198" s="37">
        <v>0</v>
      </c>
      <c r="X198" s="32">
        <v>64.26711111111112</v>
      </c>
      <c r="Y198" s="32">
        <v>0</v>
      </c>
      <c r="Z198" s="37">
        <v>0</v>
      </c>
      <c r="AA198" s="32">
        <v>0</v>
      </c>
      <c r="AB198" s="32">
        <v>0</v>
      </c>
      <c r="AC198" s="37" t="s">
        <v>729</v>
      </c>
      <c r="AD198" s="32">
        <v>88.010444444444445</v>
      </c>
      <c r="AE198" s="32">
        <v>0</v>
      </c>
      <c r="AF198" s="37">
        <v>0</v>
      </c>
      <c r="AG198" s="32">
        <v>0</v>
      </c>
      <c r="AH198" s="32">
        <v>0</v>
      </c>
      <c r="AI198" s="37" t="s">
        <v>729</v>
      </c>
      <c r="AJ198" s="32">
        <v>0</v>
      </c>
      <c r="AK198" s="32">
        <v>0</v>
      </c>
      <c r="AL198" s="37" t="s">
        <v>729</v>
      </c>
      <c r="AM198" t="s">
        <v>158</v>
      </c>
      <c r="AN198" s="34">
        <v>4</v>
      </c>
      <c r="AX198"/>
      <c r="AY198"/>
    </row>
    <row r="199" spans="1:51" x14ac:dyDescent="0.25">
      <c r="A199" t="s">
        <v>616</v>
      </c>
      <c r="B199" t="s">
        <v>241</v>
      </c>
      <c r="C199" t="s">
        <v>412</v>
      </c>
      <c r="D199" t="s">
        <v>562</v>
      </c>
      <c r="E199" s="32">
        <v>122.67777777777778</v>
      </c>
      <c r="F199" s="32">
        <v>526.06911111111128</v>
      </c>
      <c r="G199" s="32">
        <v>155.6992222222222</v>
      </c>
      <c r="H199" s="37">
        <v>0.29596723877851272</v>
      </c>
      <c r="I199" s="32">
        <v>451.89611111111128</v>
      </c>
      <c r="J199" s="32">
        <v>155.6992222222222</v>
      </c>
      <c r="K199" s="37">
        <v>0.34454649728981446</v>
      </c>
      <c r="L199" s="32">
        <v>66.977777777777789</v>
      </c>
      <c r="M199" s="32">
        <v>0</v>
      </c>
      <c r="N199" s="37">
        <v>0</v>
      </c>
      <c r="O199" s="32">
        <v>16.579555555555554</v>
      </c>
      <c r="P199" s="32">
        <v>0</v>
      </c>
      <c r="Q199" s="37">
        <v>0</v>
      </c>
      <c r="R199" s="32">
        <v>44.803777777777789</v>
      </c>
      <c r="S199" s="32">
        <v>0</v>
      </c>
      <c r="T199" s="37">
        <v>0</v>
      </c>
      <c r="U199" s="32">
        <v>5.5944444444444441</v>
      </c>
      <c r="V199" s="32">
        <v>0</v>
      </c>
      <c r="W199" s="37">
        <v>0</v>
      </c>
      <c r="X199" s="32">
        <v>108.9722222222222</v>
      </c>
      <c r="Y199" s="32">
        <v>17.915999999999997</v>
      </c>
      <c r="Z199" s="37">
        <v>0.16440887076217181</v>
      </c>
      <c r="AA199" s="32">
        <v>23.774777777777789</v>
      </c>
      <c r="AB199" s="32">
        <v>0</v>
      </c>
      <c r="AC199" s="37">
        <v>0</v>
      </c>
      <c r="AD199" s="32">
        <v>282.57700000000017</v>
      </c>
      <c r="AE199" s="32">
        <v>137.78322222222221</v>
      </c>
      <c r="AF199" s="37">
        <v>0.48759531816893137</v>
      </c>
      <c r="AG199" s="32">
        <v>43.767333333333326</v>
      </c>
      <c r="AH199" s="32">
        <v>0</v>
      </c>
      <c r="AI199" s="37">
        <v>0</v>
      </c>
      <c r="AJ199" s="32">
        <v>0</v>
      </c>
      <c r="AK199" s="32">
        <v>0</v>
      </c>
      <c r="AL199" s="37" t="s">
        <v>729</v>
      </c>
      <c r="AM199" t="s">
        <v>40</v>
      </c>
      <c r="AN199" s="34">
        <v>4</v>
      </c>
      <c r="AX199"/>
      <c r="AY199"/>
    </row>
    <row r="200" spans="1:51" x14ac:dyDescent="0.25">
      <c r="A200" t="s">
        <v>616</v>
      </c>
      <c r="B200" t="s">
        <v>384</v>
      </c>
      <c r="C200" t="s">
        <v>507</v>
      </c>
      <c r="D200" t="s">
        <v>590</v>
      </c>
      <c r="E200" s="32">
        <v>95.388888888888886</v>
      </c>
      <c r="F200" s="32">
        <v>427.69388888888869</v>
      </c>
      <c r="G200" s="32">
        <v>94.901666666666671</v>
      </c>
      <c r="H200" s="37">
        <v>0.22189156574860797</v>
      </c>
      <c r="I200" s="32">
        <v>396.35877777777756</v>
      </c>
      <c r="J200" s="32">
        <v>94.901666666666671</v>
      </c>
      <c r="K200" s="37">
        <v>0.23943374535248521</v>
      </c>
      <c r="L200" s="32">
        <v>31.311777777777781</v>
      </c>
      <c r="M200" s="32">
        <v>1.2</v>
      </c>
      <c r="N200" s="37">
        <v>3.8324237241222678E-2</v>
      </c>
      <c r="O200" s="32">
        <v>19.788777777777778</v>
      </c>
      <c r="P200" s="32">
        <v>1.2</v>
      </c>
      <c r="Q200" s="37">
        <v>6.0640430322461102E-2</v>
      </c>
      <c r="R200" s="32">
        <v>5.8341111111111132</v>
      </c>
      <c r="S200" s="32">
        <v>0</v>
      </c>
      <c r="T200" s="37">
        <v>0</v>
      </c>
      <c r="U200" s="32">
        <v>5.6888888888888891</v>
      </c>
      <c r="V200" s="32">
        <v>0</v>
      </c>
      <c r="W200" s="37">
        <v>0</v>
      </c>
      <c r="X200" s="32">
        <v>122.35944444444446</v>
      </c>
      <c r="Y200" s="32">
        <v>33.020444444444443</v>
      </c>
      <c r="Z200" s="37">
        <v>0.26986428873037993</v>
      </c>
      <c r="AA200" s="32">
        <v>19.812111111111115</v>
      </c>
      <c r="AB200" s="32">
        <v>0</v>
      </c>
      <c r="AC200" s="37">
        <v>0</v>
      </c>
      <c r="AD200" s="32">
        <v>247.86488888888869</v>
      </c>
      <c r="AE200" s="32">
        <v>60.681222222222218</v>
      </c>
      <c r="AF200" s="37">
        <v>0.24481572397865523</v>
      </c>
      <c r="AG200" s="32">
        <v>6.3456666666666672</v>
      </c>
      <c r="AH200" s="32">
        <v>0</v>
      </c>
      <c r="AI200" s="37">
        <v>0</v>
      </c>
      <c r="AJ200" s="32">
        <v>0</v>
      </c>
      <c r="AK200" s="32">
        <v>0</v>
      </c>
      <c r="AL200" s="37" t="s">
        <v>729</v>
      </c>
      <c r="AM200" t="s">
        <v>184</v>
      </c>
      <c r="AN200" s="34">
        <v>4</v>
      </c>
      <c r="AX200"/>
      <c r="AY200"/>
    </row>
    <row r="201" spans="1:51" x14ac:dyDescent="0.25">
      <c r="A201" t="s">
        <v>616</v>
      </c>
      <c r="B201" t="s">
        <v>240</v>
      </c>
      <c r="C201" t="s">
        <v>458</v>
      </c>
      <c r="D201" t="s">
        <v>573</v>
      </c>
      <c r="E201" s="32">
        <v>116.52222222222223</v>
      </c>
      <c r="F201" s="32">
        <v>527.37322222222213</v>
      </c>
      <c r="G201" s="32">
        <v>143.85588888888887</v>
      </c>
      <c r="H201" s="37">
        <v>0.27277814425752456</v>
      </c>
      <c r="I201" s="32">
        <v>475.04577777777763</v>
      </c>
      <c r="J201" s="32">
        <v>143.85588888888887</v>
      </c>
      <c r="K201" s="37">
        <v>0.3028253183552837</v>
      </c>
      <c r="L201" s="32">
        <v>51.076999999999998</v>
      </c>
      <c r="M201" s="32">
        <v>0</v>
      </c>
      <c r="N201" s="37">
        <v>0</v>
      </c>
      <c r="O201" s="32">
        <v>12.711</v>
      </c>
      <c r="P201" s="32">
        <v>0</v>
      </c>
      <c r="Q201" s="37">
        <v>0</v>
      </c>
      <c r="R201" s="32">
        <v>27.204888888888885</v>
      </c>
      <c r="S201" s="32">
        <v>0</v>
      </c>
      <c r="T201" s="37">
        <v>0</v>
      </c>
      <c r="U201" s="32">
        <v>11.161111111111111</v>
      </c>
      <c r="V201" s="32">
        <v>0</v>
      </c>
      <c r="W201" s="37">
        <v>0</v>
      </c>
      <c r="X201" s="32">
        <v>116.55200000000005</v>
      </c>
      <c r="Y201" s="32">
        <v>17.672777777777782</v>
      </c>
      <c r="Z201" s="37">
        <v>0.15162998299280814</v>
      </c>
      <c r="AA201" s="32">
        <v>13.961444444444442</v>
      </c>
      <c r="AB201" s="32">
        <v>0</v>
      </c>
      <c r="AC201" s="37">
        <v>0</v>
      </c>
      <c r="AD201" s="32">
        <v>288.81988888888873</v>
      </c>
      <c r="AE201" s="32">
        <v>126.18311111111109</v>
      </c>
      <c r="AF201" s="37">
        <v>0.4368920422916398</v>
      </c>
      <c r="AG201" s="32">
        <v>56.962888888888898</v>
      </c>
      <c r="AH201" s="32">
        <v>0</v>
      </c>
      <c r="AI201" s="37">
        <v>0</v>
      </c>
      <c r="AJ201" s="32">
        <v>0</v>
      </c>
      <c r="AK201" s="32">
        <v>0</v>
      </c>
      <c r="AL201" s="37" t="s">
        <v>729</v>
      </c>
      <c r="AM201" t="s">
        <v>39</v>
      </c>
      <c r="AN201" s="34">
        <v>4</v>
      </c>
      <c r="AX201"/>
      <c r="AY201"/>
    </row>
    <row r="202" spans="1:51" x14ac:dyDescent="0.25">
      <c r="AX202"/>
      <c r="AY202"/>
    </row>
    <row r="203" spans="1:51" x14ac:dyDescent="0.25">
      <c r="AX203"/>
      <c r="AY203"/>
    </row>
    <row r="204" spans="1:51" x14ac:dyDescent="0.25">
      <c r="AX204"/>
      <c r="AY204"/>
    </row>
    <row r="205" spans="1:51" x14ac:dyDescent="0.25">
      <c r="AX205"/>
      <c r="AY205"/>
    </row>
    <row r="206" spans="1:51" x14ac:dyDescent="0.25">
      <c r="AX206"/>
      <c r="AY206"/>
    </row>
    <row r="207" spans="1:51" x14ac:dyDescent="0.25">
      <c r="AX207"/>
      <c r="AY207"/>
    </row>
    <row r="208" spans="1:51" x14ac:dyDescent="0.25">
      <c r="AX208"/>
      <c r="AY208"/>
    </row>
    <row r="209" spans="50:51" x14ac:dyDescent="0.25">
      <c r="AX209"/>
      <c r="AY209"/>
    </row>
    <row r="210" spans="50:51" x14ac:dyDescent="0.25">
      <c r="AX210"/>
      <c r="AY210"/>
    </row>
    <row r="211" spans="50:51" x14ac:dyDescent="0.25">
      <c r="AX211"/>
      <c r="AY211"/>
    </row>
    <row r="212" spans="50:51" x14ac:dyDescent="0.25">
      <c r="AX212"/>
      <c r="AY212"/>
    </row>
    <row r="213" spans="50:51" x14ac:dyDescent="0.25">
      <c r="AX213"/>
      <c r="AY213"/>
    </row>
    <row r="214" spans="50:51" x14ac:dyDescent="0.25">
      <c r="AX214"/>
      <c r="AY214"/>
    </row>
    <row r="215" spans="50:51" x14ac:dyDescent="0.25">
      <c r="AX215"/>
      <c r="AY215"/>
    </row>
    <row r="216" spans="50:51" x14ac:dyDescent="0.25">
      <c r="AX216"/>
      <c r="AY216"/>
    </row>
    <row r="217" spans="50:51" x14ac:dyDescent="0.25">
      <c r="AX217"/>
      <c r="AY217"/>
    </row>
    <row r="218" spans="50:51" x14ac:dyDescent="0.25">
      <c r="AX218"/>
      <c r="AY218"/>
    </row>
    <row r="219" spans="50:51" x14ac:dyDescent="0.25">
      <c r="AX219"/>
      <c r="AY219"/>
    </row>
    <row r="220" spans="50:51" x14ac:dyDescent="0.25">
      <c r="AX220"/>
      <c r="AY220"/>
    </row>
    <row r="221" spans="50:51" x14ac:dyDescent="0.25">
      <c r="AX221"/>
      <c r="AY221"/>
    </row>
    <row r="222" spans="50:51" x14ac:dyDescent="0.25">
      <c r="AX222"/>
      <c r="AY222"/>
    </row>
    <row r="223" spans="50:51" x14ac:dyDescent="0.25">
      <c r="AX223"/>
      <c r="AY223"/>
    </row>
    <row r="224" spans="50:51" x14ac:dyDescent="0.25">
      <c r="AX224"/>
      <c r="AY224"/>
    </row>
    <row r="225" spans="50:51" x14ac:dyDescent="0.25">
      <c r="AX225"/>
      <c r="AY225"/>
    </row>
    <row r="226" spans="50:51" x14ac:dyDescent="0.25">
      <c r="AX226"/>
      <c r="AY226"/>
    </row>
    <row r="227" spans="50:51" x14ac:dyDescent="0.25">
      <c r="AX227"/>
      <c r="AY227"/>
    </row>
    <row r="228" spans="50:51" x14ac:dyDescent="0.25">
      <c r="AX228"/>
      <c r="AY228"/>
    </row>
    <row r="229" spans="50:51" x14ac:dyDescent="0.25">
      <c r="AX229"/>
      <c r="AY229"/>
    </row>
    <row r="230" spans="50:51" x14ac:dyDescent="0.25">
      <c r="AX230"/>
      <c r="AY230"/>
    </row>
    <row r="231" spans="50:51" x14ac:dyDescent="0.25">
      <c r="AX231"/>
      <c r="AY231"/>
    </row>
    <row r="232" spans="50:51" x14ac:dyDescent="0.25">
      <c r="AX232"/>
      <c r="AY232"/>
    </row>
    <row r="233" spans="50:51" x14ac:dyDescent="0.25">
      <c r="AX233"/>
      <c r="AY233"/>
    </row>
    <row r="234" spans="50:51" x14ac:dyDescent="0.25">
      <c r="AX234"/>
      <c r="AY234"/>
    </row>
    <row r="235" spans="50:51" x14ac:dyDescent="0.25">
      <c r="AX235"/>
      <c r="AY235"/>
    </row>
    <row r="236" spans="50:51" x14ac:dyDescent="0.25">
      <c r="AX236"/>
      <c r="AY236"/>
    </row>
    <row r="237" spans="50:51" x14ac:dyDescent="0.25">
      <c r="AX237"/>
      <c r="AY237"/>
    </row>
    <row r="238" spans="50:51" x14ac:dyDescent="0.25">
      <c r="AX238"/>
      <c r="AY238"/>
    </row>
    <row r="239" spans="50:51" x14ac:dyDescent="0.25">
      <c r="AX239"/>
      <c r="AY239"/>
    </row>
    <row r="240" spans="50:51" x14ac:dyDescent="0.25">
      <c r="AX240"/>
      <c r="AY240"/>
    </row>
    <row r="241" spans="50:51" x14ac:dyDescent="0.25">
      <c r="AX241"/>
      <c r="AY241"/>
    </row>
    <row r="242" spans="50:51" x14ac:dyDescent="0.25">
      <c r="AX242"/>
      <c r="AY242"/>
    </row>
    <row r="243" spans="50:51" x14ac:dyDescent="0.25">
      <c r="AX243"/>
      <c r="AY243"/>
    </row>
    <row r="244" spans="50:51" x14ac:dyDescent="0.25">
      <c r="AX244"/>
      <c r="AY244"/>
    </row>
    <row r="245" spans="50:51" x14ac:dyDescent="0.25">
      <c r="AX245"/>
      <c r="AY245"/>
    </row>
    <row r="246" spans="50:51" x14ac:dyDescent="0.25">
      <c r="AX246"/>
      <c r="AY246"/>
    </row>
    <row r="247" spans="50:51" x14ac:dyDescent="0.25">
      <c r="AX247"/>
      <c r="AY247"/>
    </row>
    <row r="248" spans="50:51" x14ac:dyDescent="0.25">
      <c r="AX248"/>
      <c r="AY248"/>
    </row>
    <row r="249" spans="50:51" x14ac:dyDescent="0.25">
      <c r="AX249"/>
      <c r="AY249"/>
    </row>
    <row r="250" spans="50:51" x14ac:dyDescent="0.25">
      <c r="AX250"/>
      <c r="AY250"/>
    </row>
    <row r="251" spans="50:51" x14ac:dyDescent="0.25">
      <c r="AX251"/>
      <c r="AY251"/>
    </row>
    <row r="252" spans="50:51" x14ac:dyDescent="0.25">
      <c r="AX252"/>
      <c r="AY252"/>
    </row>
    <row r="253" spans="50:51" x14ac:dyDescent="0.25">
      <c r="AX253"/>
      <c r="AY253"/>
    </row>
    <row r="254" spans="50:51" x14ac:dyDescent="0.25">
      <c r="AX254"/>
      <c r="AY254"/>
    </row>
    <row r="255" spans="50:51" x14ac:dyDescent="0.25">
      <c r="AX255"/>
      <c r="AY255"/>
    </row>
    <row r="256" spans="50:51" x14ac:dyDescent="0.25">
      <c r="AX256"/>
      <c r="AY256"/>
    </row>
    <row r="257" spans="50:51" x14ac:dyDescent="0.25">
      <c r="AX257"/>
      <c r="AY257"/>
    </row>
    <row r="258" spans="50:51" x14ac:dyDescent="0.25">
      <c r="AX258"/>
      <c r="AY258"/>
    </row>
    <row r="259" spans="50:51" x14ac:dyDescent="0.25">
      <c r="AX259"/>
      <c r="AY259"/>
    </row>
    <row r="260" spans="50:51" x14ac:dyDescent="0.25">
      <c r="AX260"/>
      <c r="AY260"/>
    </row>
    <row r="261" spans="50:51" x14ac:dyDescent="0.25">
      <c r="AX261"/>
      <c r="AY261"/>
    </row>
    <row r="262" spans="50:51" x14ac:dyDescent="0.25">
      <c r="AX262"/>
      <c r="AY262"/>
    </row>
    <row r="263" spans="50:51" x14ac:dyDescent="0.25">
      <c r="AX263"/>
      <c r="AY263"/>
    </row>
    <row r="264" spans="50:51" x14ac:dyDescent="0.25">
      <c r="AX264"/>
      <c r="AY264"/>
    </row>
    <row r="265" spans="50:51" x14ac:dyDescent="0.25">
      <c r="AX265"/>
      <c r="AY265"/>
    </row>
    <row r="266" spans="50:51" x14ac:dyDescent="0.25">
      <c r="AX266"/>
      <c r="AY266"/>
    </row>
    <row r="267" spans="50:51" x14ac:dyDescent="0.25">
      <c r="AX267"/>
      <c r="AY267"/>
    </row>
    <row r="268" spans="50:51" x14ac:dyDescent="0.25">
      <c r="AX268"/>
      <c r="AY268"/>
    </row>
    <row r="269" spans="50:51" x14ac:dyDescent="0.25">
      <c r="AX269"/>
      <c r="AY269"/>
    </row>
    <row r="270" spans="50:51" x14ac:dyDescent="0.25">
      <c r="AX270"/>
      <c r="AY270"/>
    </row>
    <row r="271" spans="50:51" x14ac:dyDescent="0.25">
      <c r="AX271"/>
      <c r="AY271"/>
    </row>
    <row r="272" spans="50:51" x14ac:dyDescent="0.25">
      <c r="AX272"/>
      <c r="AY272"/>
    </row>
    <row r="273" spans="50:51" x14ac:dyDescent="0.25">
      <c r="AX273"/>
      <c r="AY273"/>
    </row>
    <row r="274" spans="50:51" x14ac:dyDescent="0.25">
      <c r="AX274"/>
      <c r="AY274"/>
    </row>
    <row r="275" spans="50:51" x14ac:dyDescent="0.25">
      <c r="AX275"/>
      <c r="AY275"/>
    </row>
    <row r="276" spans="50:51" x14ac:dyDescent="0.25">
      <c r="AX276"/>
      <c r="AY276"/>
    </row>
    <row r="277" spans="50:51" x14ac:dyDescent="0.25">
      <c r="AX277"/>
      <c r="AY277"/>
    </row>
    <row r="278" spans="50:51" x14ac:dyDescent="0.25">
      <c r="AX278"/>
      <c r="AY278"/>
    </row>
    <row r="279" spans="50:51" x14ac:dyDescent="0.25">
      <c r="AX279"/>
      <c r="AY279"/>
    </row>
    <row r="280" spans="50:51" x14ac:dyDescent="0.25">
      <c r="AX280"/>
      <c r="AY280"/>
    </row>
    <row r="281" spans="50:51" x14ac:dyDescent="0.25">
      <c r="AX281"/>
      <c r="AY281"/>
    </row>
    <row r="282" spans="50:51" x14ac:dyDescent="0.25">
      <c r="AX282"/>
      <c r="AY282"/>
    </row>
    <row r="283" spans="50:51" x14ac:dyDescent="0.25">
      <c r="AX283"/>
      <c r="AY283"/>
    </row>
    <row r="284" spans="50:51" x14ac:dyDescent="0.25">
      <c r="AX284"/>
      <c r="AY284"/>
    </row>
    <row r="285" spans="50:51" x14ac:dyDescent="0.25">
      <c r="AX285"/>
      <c r="AY285"/>
    </row>
    <row r="286" spans="50:51" x14ac:dyDescent="0.25">
      <c r="AX286"/>
      <c r="AY286"/>
    </row>
    <row r="287" spans="50:51" x14ac:dyDescent="0.25">
      <c r="AX287"/>
      <c r="AY287"/>
    </row>
    <row r="288" spans="50:51" x14ac:dyDescent="0.25">
      <c r="AX288"/>
      <c r="AY288"/>
    </row>
    <row r="289" spans="50:51" x14ac:dyDescent="0.25">
      <c r="AX289"/>
      <c r="AY289"/>
    </row>
    <row r="290" spans="50:51" x14ac:dyDescent="0.25">
      <c r="AX290"/>
      <c r="AY290"/>
    </row>
    <row r="291" spans="50:51" x14ac:dyDescent="0.25">
      <c r="AX291"/>
      <c r="AY291"/>
    </row>
    <row r="292" spans="50:51" x14ac:dyDescent="0.25">
      <c r="AX292"/>
      <c r="AY292"/>
    </row>
    <row r="293" spans="50:51" x14ac:dyDescent="0.25">
      <c r="AX293"/>
      <c r="AY293"/>
    </row>
    <row r="294" spans="50:51" x14ac:dyDescent="0.25">
      <c r="AX294"/>
      <c r="AY294"/>
    </row>
    <row r="295" spans="50:51" x14ac:dyDescent="0.25">
      <c r="AX295"/>
      <c r="AY295"/>
    </row>
    <row r="296" spans="50:51" x14ac:dyDescent="0.25">
      <c r="AX296"/>
      <c r="AY296"/>
    </row>
    <row r="297" spans="50:51" x14ac:dyDescent="0.25">
      <c r="AX297"/>
      <c r="AY297"/>
    </row>
    <row r="298" spans="50:51" x14ac:dyDescent="0.25">
      <c r="AX298"/>
      <c r="AY298"/>
    </row>
    <row r="299" spans="50:51" x14ac:dyDescent="0.25">
      <c r="AX299"/>
      <c r="AY299"/>
    </row>
    <row r="300" spans="50:51" x14ac:dyDescent="0.25">
      <c r="AX300"/>
      <c r="AY300"/>
    </row>
    <row r="301" spans="50:51" x14ac:dyDescent="0.25">
      <c r="AX301"/>
      <c r="AY301"/>
    </row>
    <row r="302" spans="50:51" x14ac:dyDescent="0.25">
      <c r="AX302"/>
      <c r="AY302"/>
    </row>
    <row r="303" spans="50:51" x14ac:dyDescent="0.25">
      <c r="AX303"/>
      <c r="AY303"/>
    </row>
    <row r="304" spans="50:51" x14ac:dyDescent="0.25">
      <c r="AX304"/>
      <c r="AY304"/>
    </row>
    <row r="305" spans="50:51" x14ac:dyDescent="0.25">
      <c r="AX305"/>
      <c r="AY305"/>
    </row>
    <row r="306" spans="50:51" x14ac:dyDescent="0.25">
      <c r="AX306"/>
      <c r="AY306"/>
    </row>
    <row r="307" spans="50:51" x14ac:dyDescent="0.25">
      <c r="AX307"/>
      <c r="AY307"/>
    </row>
    <row r="308" spans="50:51" x14ac:dyDescent="0.25">
      <c r="AX308"/>
      <c r="AY308"/>
    </row>
    <row r="309" spans="50:51" x14ac:dyDescent="0.25">
      <c r="AX309"/>
      <c r="AY309"/>
    </row>
    <row r="310" spans="50:51" x14ac:dyDescent="0.25">
      <c r="AX310"/>
      <c r="AY310"/>
    </row>
    <row r="311" spans="50:51" x14ac:dyDescent="0.25">
      <c r="AX311"/>
      <c r="AY311"/>
    </row>
    <row r="312" spans="50:51" x14ac:dyDescent="0.25">
      <c r="AX312"/>
      <c r="AY312"/>
    </row>
    <row r="313" spans="50:51" x14ac:dyDescent="0.25">
      <c r="AX313"/>
      <c r="AY313"/>
    </row>
    <row r="314" spans="50:51" x14ac:dyDescent="0.25">
      <c r="AX314"/>
      <c r="AY314"/>
    </row>
    <row r="315" spans="50:51" x14ac:dyDescent="0.25">
      <c r="AX315"/>
      <c r="AY315"/>
    </row>
    <row r="316" spans="50:51" x14ac:dyDescent="0.25">
      <c r="AX316"/>
      <c r="AY316"/>
    </row>
    <row r="317" spans="50:51" x14ac:dyDescent="0.25">
      <c r="AX317"/>
      <c r="AY317"/>
    </row>
    <row r="318" spans="50:51" x14ac:dyDescent="0.25">
      <c r="AX318"/>
      <c r="AY318"/>
    </row>
    <row r="319" spans="50:51" x14ac:dyDescent="0.25">
      <c r="AX319"/>
      <c r="AY319"/>
    </row>
    <row r="320" spans="50:51" x14ac:dyDescent="0.25">
      <c r="AX320"/>
      <c r="AY320"/>
    </row>
    <row r="321" spans="50:51" x14ac:dyDescent="0.25">
      <c r="AX321"/>
      <c r="AY321"/>
    </row>
    <row r="322" spans="50:51" x14ac:dyDescent="0.25">
      <c r="AX322"/>
      <c r="AY322"/>
    </row>
    <row r="323" spans="50:51" x14ac:dyDescent="0.25">
      <c r="AX323"/>
      <c r="AY323"/>
    </row>
    <row r="324" spans="50:51" x14ac:dyDescent="0.25">
      <c r="AX324"/>
      <c r="AY324"/>
    </row>
    <row r="325" spans="50:51" x14ac:dyDescent="0.25">
      <c r="AX325"/>
      <c r="AY325"/>
    </row>
    <row r="326" spans="50:51" x14ac:dyDescent="0.25">
      <c r="AX326"/>
      <c r="AY326"/>
    </row>
    <row r="327" spans="50:51" x14ac:dyDescent="0.25">
      <c r="AX327"/>
      <c r="AY327"/>
    </row>
    <row r="328" spans="50:51" x14ac:dyDescent="0.25">
      <c r="AX328"/>
      <c r="AY328"/>
    </row>
    <row r="329" spans="50:51" x14ac:dyDescent="0.25">
      <c r="AX329"/>
      <c r="AY329"/>
    </row>
    <row r="330" spans="50:51" x14ac:dyDescent="0.25">
      <c r="AX330"/>
      <c r="AY330"/>
    </row>
    <row r="331" spans="50:51" x14ac:dyDescent="0.25">
      <c r="AX331"/>
      <c r="AY331"/>
    </row>
    <row r="332" spans="50:51" x14ac:dyDescent="0.25">
      <c r="AX332"/>
      <c r="AY332"/>
    </row>
    <row r="333" spans="50:51" x14ac:dyDescent="0.25">
      <c r="AX333"/>
      <c r="AY333"/>
    </row>
    <row r="334" spans="50:51" x14ac:dyDescent="0.25">
      <c r="AX334"/>
      <c r="AY334"/>
    </row>
    <row r="335" spans="50:51" x14ac:dyDescent="0.25">
      <c r="AX335"/>
      <c r="AY335"/>
    </row>
    <row r="336" spans="50:51" x14ac:dyDescent="0.25">
      <c r="AX336"/>
      <c r="AY336"/>
    </row>
    <row r="337" spans="50:51" x14ac:dyDescent="0.25">
      <c r="AX337"/>
      <c r="AY337"/>
    </row>
    <row r="338" spans="50:51" x14ac:dyDescent="0.25">
      <c r="AX338"/>
      <c r="AY338"/>
    </row>
    <row r="339" spans="50:51" x14ac:dyDescent="0.25">
      <c r="AX339"/>
      <c r="AY339"/>
    </row>
    <row r="340" spans="50:51" x14ac:dyDescent="0.25">
      <c r="AX340"/>
      <c r="AY340"/>
    </row>
    <row r="341" spans="50:51" x14ac:dyDescent="0.25">
      <c r="AX341"/>
      <c r="AY341"/>
    </row>
    <row r="342" spans="50:51" x14ac:dyDescent="0.25">
      <c r="AX342"/>
      <c r="AY342"/>
    </row>
    <row r="343" spans="50:51" x14ac:dyDescent="0.25">
      <c r="AX343"/>
      <c r="AY343"/>
    </row>
    <row r="344" spans="50:51" x14ac:dyDescent="0.25">
      <c r="AX344"/>
      <c r="AY344"/>
    </row>
    <row r="345" spans="50:51" x14ac:dyDescent="0.25">
      <c r="AX345"/>
      <c r="AY345"/>
    </row>
    <row r="346" spans="50:51" x14ac:dyDescent="0.25">
      <c r="AX346"/>
      <c r="AY346"/>
    </row>
    <row r="347" spans="50:51" x14ac:dyDescent="0.25">
      <c r="AX347"/>
      <c r="AY347"/>
    </row>
    <row r="348" spans="50:51" x14ac:dyDescent="0.25">
      <c r="AX348"/>
      <c r="AY348"/>
    </row>
    <row r="349" spans="50:51" x14ac:dyDescent="0.25">
      <c r="AX349"/>
      <c r="AY349"/>
    </row>
    <row r="350" spans="50:51" x14ac:dyDescent="0.25">
      <c r="AX350"/>
      <c r="AY350"/>
    </row>
    <row r="351" spans="50:51" x14ac:dyDescent="0.25">
      <c r="AX351"/>
      <c r="AY351"/>
    </row>
    <row r="352" spans="50:51" x14ac:dyDescent="0.25">
      <c r="AX352"/>
      <c r="AY352"/>
    </row>
    <row r="353" spans="50:51" x14ac:dyDescent="0.25">
      <c r="AX353"/>
      <c r="AY353"/>
    </row>
    <row r="354" spans="50:51" x14ac:dyDescent="0.25">
      <c r="AX354"/>
      <c r="AY354"/>
    </row>
    <row r="355" spans="50:51" x14ac:dyDescent="0.25">
      <c r="AX355"/>
      <c r="AY355"/>
    </row>
    <row r="356" spans="50:51" x14ac:dyDescent="0.25">
      <c r="AX356"/>
      <c r="AY356"/>
    </row>
    <row r="357" spans="50:51" x14ac:dyDescent="0.25">
      <c r="AX357"/>
      <c r="AY357"/>
    </row>
    <row r="358" spans="50:51" x14ac:dyDescent="0.25">
      <c r="AX358"/>
      <c r="AY358"/>
    </row>
    <row r="359" spans="50:51" x14ac:dyDescent="0.25">
      <c r="AX359"/>
      <c r="AY359"/>
    </row>
    <row r="360" spans="50:51" x14ac:dyDescent="0.25">
      <c r="AX360"/>
      <c r="AY360"/>
    </row>
    <row r="361" spans="50:51" x14ac:dyDescent="0.25">
      <c r="AX361"/>
      <c r="AY361"/>
    </row>
    <row r="362" spans="50:51" x14ac:dyDescent="0.25">
      <c r="AX362"/>
      <c r="AY362"/>
    </row>
    <row r="363" spans="50:51" x14ac:dyDescent="0.25">
      <c r="AX363"/>
      <c r="AY363"/>
    </row>
    <row r="364" spans="50:51" x14ac:dyDescent="0.25">
      <c r="AX364"/>
      <c r="AY364"/>
    </row>
    <row r="365" spans="50:51" x14ac:dyDescent="0.25">
      <c r="AX365"/>
      <c r="AY365"/>
    </row>
    <row r="366" spans="50:51" x14ac:dyDescent="0.25">
      <c r="AX366"/>
      <c r="AY366"/>
    </row>
    <row r="367" spans="50:51" x14ac:dyDescent="0.25">
      <c r="AX367"/>
      <c r="AY367"/>
    </row>
    <row r="368" spans="50:51" x14ac:dyDescent="0.25">
      <c r="AX368"/>
      <c r="AY368"/>
    </row>
    <row r="369" spans="50:51" x14ac:dyDescent="0.25">
      <c r="AX369"/>
      <c r="AY369"/>
    </row>
    <row r="370" spans="50:51" x14ac:dyDescent="0.25">
      <c r="AX370"/>
      <c r="AY370"/>
    </row>
    <row r="371" spans="50:51" x14ac:dyDescent="0.25">
      <c r="AX371"/>
      <c r="AY371"/>
    </row>
    <row r="372" spans="50:51" x14ac:dyDescent="0.25">
      <c r="AX372"/>
      <c r="AY372"/>
    </row>
    <row r="373" spans="50:51" x14ac:dyDescent="0.25">
      <c r="AX373"/>
      <c r="AY373"/>
    </row>
    <row r="374" spans="50:51" x14ac:dyDescent="0.25">
      <c r="AX374"/>
      <c r="AY374"/>
    </row>
    <row r="375" spans="50:51" x14ac:dyDescent="0.25">
      <c r="AX375"/>
      <c r="AY375"/>
    </row>
    <row r="376" spans="50:51" x14ac:dyDescent="0.25">
      <c r="AX376"/>
      <c r="AY376"/>
    </row>
    <row r="377" spans="50:51" x14ac:dyDescent="0.25">
      <c r="AX377"/>
      <c r="AY377"/>
    </row>
    <row r="378" spans="50:51" x14ac:dyDescent="0.25">
      <c r="AX378"/>
      <c r="AY378"/>
    </row>
    <row r="379" spans="50:51" x14ac:dyDescent="0.25">
      <c r="AX379"/>
      <c r="AY379"/>
    </row>
    <row r="380" spans="50:51" x14ac:dyDescent="0.25">
      <c r="AX380"/>
      <c r="AY380"/>
    </row>
    <row r="381" spans="50:51" x14ac:dyDescent="0.25">
      <c r="AX381"/>
      <c r="AY381"/>
    </row>
    <row r="382" spans="50:51" x14ac:dyDescent="0.25">
      <c r="AX382"/>
      <c r="AY382"/>
    </row>
    <row r="383" spans="50:51" x14ac:dyDescent="0.25">
      <c r="AX383"/>
      <c r="AY383"/>
    </row>
    <row r="384" spans="50:51" x14ac:dyDescent="0.25">
      <c r="AX384"/>
      <c r="AY384"/>
    </row>
    <row r="385" spans="50:51" x14ac:dyDescent="0.25">
      <c r="AX385"/>
      <c r="AY385"/>
    </row>
    <row r="386" spans="50:51" x14ac:dyDescent="0.25">
      <c r="AX386"/>
      <c r="AY386"/>
    </row>
    <row r="387" spans="50:51" x14ac:dyDescent="0.25">
      <c r="AX387"/>
      <c r="AY387"/>
    </row>
    <row r="388" spans="50:51" x14ac:dyDescent="0.25">
      <c r="AX388"/>
      <c r="AY388"/>
    </row>
    <row r="389" spans="50:51" x14ac:dyDescent="0.25">
      <c r="AX389"/>
      <c r="AY389"/>
    </row>
    <row r="390" spans="50:51" x14ac:dyDescent="0.25">
      <c r="AX390"/>
      <c r="AY390"/>
    </row>
    <row r="391" spans="50:51" x14ac:dyDescent="0.25">
      <c r="AX391"/>
      <c r="AY391"/>
    </row>
    <row r="392" spans="50:51" x14ac:dyDescent="0.25">
      <c r="AX392"/>
      <c r="AY392"/>
    </row>
    <row r="393" spans="50:51" x14ac:dyDescent="0.25">
      <c r="AX393"/>
      <c r="AY393"/>
    </row>
    <row r="394" spans="50:51" x14ac:dyDescent="0.25">
      <c r="AX394"/>
      <c r="AY394"/>
    </row>
    <row r="395" spans="50:51" x14ac:dyDescent="0.25">
      <c r="AX395"/>
      <c r="AY395"/>
    </row>
    <row r="396" spans="50:51" x14ac:dyDescent="0.25">
      <c r="AX396"/>
      <c r="AY396"/>
    </row>
    <row r="397" spans="50:51" x14ac:dyDescent="0.25">
      <c r="AX397"/>
      <c r="AY397"/>
    </row>
    <row r="398" spans="50:51" x14ac:dyDescent="0.25">
      <c r="AX398"/>
      <c r="AY398"/>
    </row>
    <row r="399" spans="50:51" x14ac:dyDescent="0.25">
      <c r="AX399"/>
      <c r="AY399"/>
    </row>
    <row r="400" spans="50:51" x14ac:dyDescent="0.25">
      <c r="AX400"/>
      <c r="AY400"/>
    </row>
    <row r="401" spans="50:51" x14ac:dyDescent="0.25">
      <c r="AX401"/>
      <c r="AY401"/>
    </row>
    <row r="402" spans="50:51" x14ac:dyDescent="0.25">
      <c r="AX402"/>
      <c r="AY402"/>
    </row>
    <row r="403" spans="50:51" x14ac:dyDescent="0.25">
      <c r="AX403"/>
      <c r="AY403"/>
    </row>
    <row r="404" spans="50:51" x14ac:dyDescent="0.25">
      <c r="AX404"/>
      <c r="AY404"/>
    </row>
    <row r="405" spans="50:51" x14ac:dyDescent="0.25">
      <c r="AX405"/>
      <c r="AY405"/>
    </row>
    <row r="406" spans="50:51" x14ac:dyDescent="0.25">
      <c r="AX406"/>
      <c r="AY406"/>
    </row>
    <row r="407" spans="50:51" x14ac:dyDescent="0.25">
      <c r="AX407"/>
      <c r="AY407"/>
    </row>
    <row r="408" spans="50:51" x14ac:dyDescent="0.25">
      <c r="AX408"/>
      <c r="AY408"/>
    </row>
    <row r="409" spans="50:51" x14ac:dyDescent="0.25">
      <c r="AX409"/>
      <c r="AY409"/>
    </row>
    <row r="410" spans="50:51" x14ac:dyDescent="0.25">
      <c r="AX410"/>
      <c r="AY410"/>
    </row>
    <row r="411" spans="50:51" x14ac:dyDescent="0.25">
      <c r="AX411"/>
      <c r="AY411"/>
    </row>
    <row r="412" spans="50:51" x14ac:dyDescent="0.25">
      <c r="AX412"/>
      <c r="AY412"/>
    </row>
    <row r="413" spans="50:51" x14ac:dyDescent="0.25">
      <c r="AX413"/>
      <c r="AY413"/>
    </row>
    <row r="414" spans="50:51" x14ac:dyDescent="0.25">
      <c r="AX414"/>
      <c r="AY414"/>
    </row>
    <row r="415" spans="50:51" x14ac:dyDescent="0.25">
      <c r="AX415"/>
      <c r="AY415"/>
    </row>
    <row r="416" spans="50:51" x14ac:dyDescent="0.25">
      <c r="AX416"/>
      <c r="AY416"/>
    </row>
    <row r="417" spans="50:51" x14ac:dyDescent="0.25">
      <c r="AX417"/>
      <c r="AY417"/>
    </row>
    <row r="418" spans="50:51" x14ac:dyDescent="0.25">
      <c r="AX418"/>
      <c r="AY418"/>
    </row>
    <row r="419" spans="50:51" x14ac:dyDescent="0.25">
      <c r="AX419"/>
      <c r="AY419"/>
    </row>
    <row r="420" spans="50:51" x14ac:dyDescent="0.25">
      <c r="AX420"/>
      <c r="AY420"/>
    </row>
    <row r="421" spans="50:51" x14ac:dyDescent="0.25">
      <c r="AX421"/>
      <c r="AY421"/>
    </row>
    <row r="422" spans="50:51" x14ac:dyDescent="0.25">
      <c r="AX422"/>
      <c r="AY422"/>
    </row>
    <row r="423" spans="50:51" x14ac:dyDescent="0.25">
      <c r="AX423"/>
      <c r="AY423"/>
    </row>
    <row r="424" spans="50:51" x14ac:dyDescent="0.25">
      <c r="AX424"/>
      <c r="AY424"/>
    </row>
    <row r="425" spans="50:51" x14ac:dyDescent="0.25">
      <c r="AX425"/>
      <c r="AY425"/>
    </row>
    <row r="426" spans="50:51" x14ac:dyDescent="0.25">
      <c r="AX426"/>
      <c r="AY426"/>
    </row>
    <row r="427" spans="50:51" x14ac:dyDescent="0.25">
      <c r="AX427"/>
      <c r="AY427"/>
    </row>
    <row r="428" spans="50:51" x14ac:dyDescent="0.25">
      <c r="AX428"/>
      <c r="AY428"/>
    </row>
    <row r="429" spans="50:51" x14ac:dyDescent="0.25">
      <c r="AX429"/>
      <c r="AY429"/>
    </row>
    <row r="430" spans="50:51" x14ac:dyDescent="0.25">
      <c r="AX430"/>
      <c r="AY430"/>
    </row>
    <row r="431" spans="50:51" x14ac:dyDescent="0.25">
      <c r="AX431"/>
      <c r="AY431"/>
    </row>
    <row r="432" spans="50:51" x14ac:dyDescent="0.25">
      <c r="AX432"/>
      <c r="AY432"/>
    </row>
    <row r="433" spans="50:51" x14ac:dyDescent="0.25">
      <c r="AX433"/>
      <c r="AY433"/>
    </row>
    <row r="434" spans="50:51" x14ac:dyDescent="0.25">
      <c r="AX434"/>
      <c r="AY434"/>
    </row>
    <row r="435" spans="50:51" x14ac:dyDescent="0.25">
      <c r="AX435"/>
      <c r="AY435"/>
    </row>
    <row r="436" spans="50:51" x14ac:dyDescent="0.25">
      <c r="AX436"/>
      <c r="AY436"/>
    </row>
    <row r="437" spans="50:51" x14ac:dyDescent="0.25">
      <c r="AX437"/>
      <c r="AY437"/>
    </row>
    <row r="438" spans="50:51" x14ac:dyDescent="0.25">
      <c r="AX438"/>
      <c r="AY438"/>
    </row>
    <row r="439" spans="50:51" x14ac:dyDescent="0.25">
      <c r="AX439"/>
      <c r="AY439"/>
    </row>
    <row r="440" spans="50:51" x14ac:dyDescent="0.25">
      <c r="AX440"/>
      <c r="AY440"/>
    </row>
    <row r="441" spans="50:51" x14ac:dyDescent="0.25">
      <c r="AX441"/>
      <c r="AY441"/>
    </row>
    <row r="442" spans="50:51" x14ac:dyDescent="0.25">
      <c r="AX442"/>
      <c r="AY442"/>
    </row>
    <row r="443" spans="50:51" x14ac:dyDescent="0.25">
      <c r="AX443"/>
      <c r="AY443"/>
    </row>
    <row r="444" spans="50:51" x14ac:dyDescent="0.25">
      <c r="AX444"/>
      <c r="AY444"/>
    </row>
    <row r="445" spans="50:51" x14ac:dyDescent="0.25">
      <c r="AX445"/>
      <c r="AY445"/>
    </row>
    <row r="446" spans="50:51" x14ac:dyDescent="0.25">
      <c r="AX446"/>
      <c r="AY446"/>
    </row>
    <row r="447" spans="50:51" x14ac:dyDescent="0.25">
      <c r="AX447"/>
      <c r="AY447"/>
    </row>
    <row r="448" spans="50:51" x14ac:dyDescent="0.25">
      <c r="AX448"/>
      <c r="AY448"/>
    </row>
    <row r="449" spans="50:51" x14ac:dyDescent="0.25">
      <c r="AX449"/>
      <c r="AY449"/>
    </row>
    <row r="450" spans="50:51" x14ac:dyDescent="0.25">
      <c r="AX450"/>
      <c r="AY450"/>
    </row>
    <row r="451" spans="50:51" x14ac:dyDescent="0.25">
      <c r="AX451"/>
      <c r="AY451"/>
    </row>
    <row r="452" spans="50:51" x14ac:dyDescent="0.25">
      <c r="AX452"/>
      <c r="AY452"/>
    </row>
    <row r="453" spans="50:51" x14ac:dyDescent="0.25">
      <c r="AX453"/>
      <c r="AY453"/>
    </row>
    <row r="454" spans="50:51" x14ac:dyDescent="0.25">
      <c r="AX454"/>
      <c r="AY454"/>
    </row>
    <row r="455" spans="50:51" x14ac:dyDescent="0.25">
      <c r="AX455"/>
      <c r="AY455"/>
    </row>
    <row r="456" spans="50:51" x14ac:dyDescent="0.25">
      <c r="AX456"/>
      <c r="AY456"/>
    </row>
    <row r="457" spans="50:51" x14ac:dyDescent="0.25">
      <c r="AX457"/>
      <c r="AY457"/>
    </row>
    <row r="458" spans="50:51" x14ac:dyDescent="0.25">
      <c r="AX458"/>
      <c r="AY458"/>
    </row>
    <row r="459" spans="50:51" x14ac:dyDescent="0.25">
      <c r="AX459"/>
      <c r="AY459"/>
    </row>
    <row r="460" spans="50:51" x14ac:dyDescent="0.25">
      <c r="AX460"/>
      <c r="AY460"/>
    </row>
    <row r="461" spans="50:51" x14ac:dyDescent="0.25">
      <c r="AX461"/>
      <c r="AY461"/>
    </row>
    <row r="462" spans="50:51" x14ac:dyDescent="0.25">
      <c r="AX462"/>
      <c r="AY462"/>
    </row>
    <row r="463" spans="50:51" x14ac:dyDescent="0.25">
      <c r="AX463"/>
      <c r="AY463"/>
    </row>
    <row r="464" spans="50:51" x14ac:dyDescent="0.25">
      <c r="AX464"/>
      <c r="AY464"/>
    </row>
    <row r="465" spans="50:51" x14ac:dyDescent="0.25">
      <c r="AX465"/>
      <c r="AY465"/>
    </row>
    <row r="466" spans="50:51" x14ac:dyDescent="0.25">
      <c r="AX466"/>
      <c r="AY466"/>
    </row>
    <row r="467" spans="50:51" x14ac:dyDescent="0.25">
      <c r="AX467"/>
      <c r="AY467"/>
    </row>
    <row r="468" spans="50:51" x14ac:dyDescent="0.25">
      <c r="AX468"/>
      <c r="AY468"/>
    </row>
    <row r="469" spans="50:51" x14ac:dyDescent="0.25">
      <c r="AX469"/>
      <c r="AY469"/>
    </row>
    <row r="470" spans="50:51" x14ac:dyDescent="0.25">
      <c r="AX470"/>
      <c r="AY470"/>
    </row>
    <row r="471" spans="50:51" x14ac:dyDescent="0.25">
      <c r="AX471"/>
      <c r="AY471"/>
    </row>
    <row r="472" spans="50:51" x14ac:dyDescent="0.25">
      <c r="AX472"/>
      <c r="AY472"/>
    </row>
    <row r="473" spans="50:51" x14ac:dyDescent="0.25">
      <c r="AX473"/>
      <c r="AY473"/>
    </row>
    <row r="474" spans="50:51" x14ac:dyDescent="0.25">
      <c r="AX474"/>
      <c r="AY474"/>
    </row>
    <row r="475" spans="50:51" x14ac:dyDescent="0.25">
      <c r="AX475"/>
      <c r="AY475"/>
    </row>
    <row r="476" spans="50:51" x14ac:dyDescent="0.25">
      <c r="AX476"/>
      <c r="AY476"/>
    </row>
    <row r="477" spans="50:51" x14ac:dyDescent="0.25">
      <c r="AX477"/>
      <c r="AY477"/>
    </row>
    <row r="478" spans="50:51" x14ac:dyDescent="0.25">
      <c r="AX478"/>
      <c r="AY478"/>
    </row>
    <row r="479" spans="50:51" x14ac:dyDescent="0.25">
      <c r="AX479"/>
      <c r="AY479"/>
    </row>
    <row r="480" spans="50:51" x14ac:dyDescent="0.25">
      <c r="AX480"/>
      <c r="AY480"/>
    </row>
    <row r="481" spans="50:51" x14ac:dyDescent="0.25">
      <c r="AX481"/>
      <c r="AY481"/>
    </row>
    <row r="482" spans="50:51" x14ac:dyDescent="0.25">
      <c r="AX482"/>
      <c r="AY482"/>
    </row>
    <row r="483" spans="50:51" x14ac:dyDescent="0.25">
      <c r="AX483"/>
      <c r="AY483"/>
    </row>
    <row r="484" spans="50:51" x14ac:dyDescent="0.25">
      <c r="AX484"/>
      <c r="AY484"/>
    </row>
    <row r="485" spans="50:51" x14ac:dyDescent="0.25">
      <c r="AX485"/>
      <c r="AY485"/>
    </row>
    <row r="486" spans="50:51" x14ac:dyDescent="0.25">
      <c r="AX486"/>
      <c r="AY486"/>
    </row>
    <row r="487" spans="50:51" x14ac:dyDescent="0.25">
      <c r="AX487"/>
      <c r="AY487"/>
    </row>
    <row r="488" spans="50:51" x14ac:dyDescent="0.25">
      <c r="AX488"/>
      <c r="AY488"/>
    </row>
    <row r="489" spans="50:51" x14ac:dyDescent="0.25">
      <c r="AX489"/>
      <c r="AY489"/>
    </row>
    <row r="490" spans="50:51" x14ac:dyDescent="0.25">
      <c r="AX490"/>
      <c r="AY490"/>
    </row>
    <row r="491" spans="50:51" x14ac:dyDescent="0.25">
      <c r="AX491"/>
      <c r="AY491"/>
    </row>
    <row r="492" spans="50:51" x14ac:dyDescent="0.25">
      <c r="AX492"/>
      <c r="AY492"/>
    </row>
    <row r="493" spans="50:51" x14ac:dyDescent="0.25">
      <c r="AX493"/>
      <c r="AY493"/>
    </row>
    <row r="494" spans="50:51" x14ac:dyDescent="0.25">
      <c r="AX494"/>
      <c r="AY494"/>
    </row>
    <row r="495" spans="50:51" x14ac:dyDescent="0.25">
      <c r="AX495"/>
      <c r="AY495"/>
    </row>
    <row r="496" spans="50:51" x14ac:dyDescent="0.25">
      <c r="AX496"/>
      <c r="AY496"/>
    </row>
    <row r="497" spans="50:51" x14ac:dyDescent="0.25">
      <c r="AX497"/>
      <c r="AY497"/>
    </row>
    <row r="498" spans="50:51" x14ac:dyDescent="0.25">
      <c r="AX498"/>
      <c r="AY498"/>
    </row>
    <row r="499" spans="50:51" x14ac:dyDescent="0.25">
      <c r="AX499"/>
      <c r="AY499"/>
    </row>
    <row r="500" spans="50:51" x14ac:dyDescent="0.25">
      <c r="AX500"/>
      <c r="AY500"/>
    </row>
    <row r="501" spans="50:51" x14ac:dyDescent="0.25">
      <c r="AX501"/>
      <c r="AY501"/>
    </row>
    <row r="502" spans="50:51" x14ac:dyDescent="0.25">
      <c r="AX502"/>
      <c r="AY502"/>
    </row>
    <row r="503" spans="50:51" x14ac:dyDescent="0.25">
      <c r="AX503"/>
      <c r="AY503"/>
    </row>
    <row r="504" spans="50:51" x14ac:dyDescent="0.25">
      <c r="AX504"/>
      <c r="AY504"/>
    </row>
    <row r="505" spans="50:51" x14ac:dyDescent="0.25">
      <c r="AX505"/>
      <c r="AY505"/>
    </row>
    <row r="506" spans="50:51" x14ac:dyDescent="0.25">
      <c r="AX506"/>
      <c r="AY506"/>
    </row>
    <row r="507" spans="50:51" x14ac:dyDescent="0.25">
      <c r="AX507"/>
      <c r="AY507"/>
    </row>
    <row r="508" spans="50:51" x14ac:dyDescent="0.25">
      <c r="AX508"/>
      <c r="AY508"/>
    </row>
    <row r="509" spans="50:51" x14ac:dyDescent="0.25">
      <c r="AX509"/>
      <c r="AY509"/>
    </row>
    <row r="510" spans="50:51" x14ac:dyDescent="0.25">
      <c r="AX510"/>
      <c r="AY510"/>
    </row>
    <row r="511" spans="50:51" x14ac:dyDescent="0.25">
      <c r="AX511"/>
      <c r="AY511"/>
    </row>
    <row r="512" spans="50:51" x14ac:dyDescent="0.25">
      <c r="AX512"/>
      <c r="AY512"/>
    </row>
    <row r="513" spans="50:51" x14ac:dyDescent="0.25">
      <c r="AX513"/>
      <c r="AY513"/>
    </row>
    <row r="514" spans="50:51" x14ac:dyDescent="0.25">
      <c r="AX514"/>
      <c r="AY514"/>
    </row>
    <row r="515" spans="50:51" x14ac:dyDescent="0.25">
      <c r="AX515"/>
      <c r="AY515"/>
    </row>
    <row r="516" spans="50:51" x14ac:dyDescent="0.25">
      <c r="AX516"/>
      <c r="AY516"/>
    </row>
    <row r="517" spans="50:51" x14ac:dyDescent="0.25">
      <c r="AX517"/>
      <c r="AY517"/>
    </row>
    <row r="518" spans="50:51" x14ac:dyDescent="0.25">
      <c r="AX518"/>
      <c r="AY518"/>
    </row>
    <row r="519" spans="50:51" x14ac:dyDescent="0.25">
      <c r="AX519"/>
      <c r="AY519"/>
    </row>
    <row r="520" spans="50:51" x14ac:dyDescent="0.25">
      <c r="AX520"/>
      <c r="AY520"/>
    </row>
    <row r="521" spans="50:51" x14ac:dyDescent="0.25">
      <c r="AX521"/>
      <c r="AY521"/>
    </row>
    <row r="522" spans="50:51" x14ac:dyDescent="0.25">
      <c r="AX522"/>
      <c r="AY522"/>
    </row>
    <row r="523" spans="50:51" x14ac:dyDescent="0.25">
      <c r="AX523"/>
      <c r="AY523"/>
    </row>
    <row r="524" spans="50:51" x14ac:dyDescent="0.25">
      <c r="AX524"/>
      <c r="AY524"/>
    </row>
    <row r="525" spans="50:51" x14ac:dyDescent="0.25">
      <c r="AX525"/>
      <c r="AY525"/>
    </row>
    <row r="526" spans="50:51" x14ac:dyDescent="0.25">
      <c r="AX526"/>
      <c r="AY526"/>
    </row>
    <row r="527" spans="50:51" x14ac:dyDescent="0.25">
      <c r="AX527"/>
      <c r="AY527"/>
    </row>
    <row r="528" spans="50:51" x14ac:dyDescent="0.25">
      <c r="AX528"/>
      <c r="AY528"/>
    </row>
    <row r="529" spans="50:51" x14ac:dyDescent="0.25">
      <c r="AX529"/>
      <c r="AY529"/>
    </row>
    <row r="530" spans="50:51" x14ac:dyDescent="0.25">
      <c r="AX530"/>
      <c r="AY530"/>
    </row>
    <row r="531" spans="50:51" x14ac:dyDescent="0.25">
      <c r="AX531"/>
      <c r="AY531"/>
    </row>
    <row r="532" spans="50:51" x14ac:dyDescent="0.25">
      <c r="AX532"/>
      <c r="AY532"/>
    </row>
    <row r="533" spans="50:51" x14ac:dyDescent="0.25">
      <c r="AX533"/>
      <c r="AY533"/>
    </row>
    <row r="534" spans="50:51" x14ac:dyDescent="0.25">
      <c r="AX534"/>
      <c r="AY534"/>
    </row>
    <row r="535" spans="50:51" x14ac:dyDescent="0.25">
      <c r="AX535"/>
      <c r="AY535"/>
    </row>
    <row r="536" spans="50:51" x14ac:dyDescent="0.25">
      <c r="AX536"/>
      <c r="AY536"/>
    </row>
    <row r="537" spans="50:51" x14ac:dyDescent="0.25">
      <c r="AX537"/>
      <c r="AY537"/>
    </row>
    <row r="538" spans="50:51" x14ac:dyDescent="0.25">
      <c r="AX538"/>
      <c r="AY538"/>
    </row>
    <row r="539" spans="50:51" x14ac:dyDescent="0.25">
      <c r="AX539"/>
      <c r="AY539"/>
    </row>
    <row r="540" spans="50:51" x14ac:dyDescent="0.25">
      <c r="AX540"/>
      <c r="AY540"/>
    </row>
    <row r="541" spans="50:51" x14ac:dyDescent="0.25">
      <c r="AX541"/>
      <c r="AY541"/>
    </row>
    <row r="542" spans="50:51" x14ac:dyDescent="0.25">
      <c r="AX542"/>
      <c r="AY542"/>
    </row>
    <row r="543" spans="50:51" x14ac:dyDescent="0.25">
      <c r="AX543"/>
      <c r="AY543"/>
    </row>
    <row r="544" spans="50:51" x14ac:dyDescent="0.25">
      <c r="AX544"/>
      <c r="AY544"/>
    </row>
    <row r="545" spans="50:51" x14ac:dyDescent="0.25">
      <c r="AX545"/>
      <c r="AY545"/>
    </row>
    <row r="546" spans="50:51" x14ac:dyDescent="0.25">
      <c r="AX546"/>
      <c r="AY546"/>
    </row>
    <row r="547" spans="50:51" x14ac:dyDescent="0.25">
      <c r="AX547"/>
      <c r="AY547"/>
    </row>
    <row r="548" spans="50:51" x14ac:dyDescent="0.25">
      <c r="AX548"/>
      <c r="AY548"/>
    </row>
    <row r="549" spans="50:51" x14ac:dyDescent="0.25">
      <c r="AX549"/>
      <c r="AY549"/>
    </row>
    <row r="550" spans="50:51" x14ac:dyDescent="0.25">
      <c r="AX550"/>
      <c r="AY550"/>
    </row>
    <row r="551" spans="50:51" x14ac:dyDescent="0.25">
      <c r="AX551"/>
      <c r="AY551"/>
    </row>
    <row r="552" spans="50:51" x14ac:dyDescent="0.25">
      <c r="AX552"/>
      <c r="AY552"/>
    </row>
    <row r="553" spans="50:51" x14ac:dyDescent="0.25">
      <c r="AX553"/>
      <c r="AY553"/>
    </row>
    <row r="554" spans="50:51" x14ac:dyDescent="0.25">
      <c r="AX554"/>
      <c r="AY554"/>
    </row>
    <row r="555" spans="50:51" x14ac:dyDescent="0.25">
      <c r="AX555"/>
      <c r="AY555"/>
    </row>
    <row r="556" spans="50:51" x14ac:dyDescent="0.25">
      <c r="AX556"/>
      <c r="AY556"/>
    </row>
    <row r="557" spans="50:51" x14ac:dyDescent="0.25">
      <c r="AX557"/>
      <c r="AY557"/>
    </row>
    <row r="558" spans="50:51" x14ac:dyDescent="0.25">
      <c r="AX558"/>
      <c r="AY558"/>
    </row>
    <row r="559" spans="50:51" x14ac:dyDescent="0.25">
      <c r="AX559"/>
      <c r="AY559"/>
    </row>
    <row r="560" spans="50:51" x14ac:dyDescent="0.25">
      <c r="AX560"/>
      <c r="AY560"/>
    </row>
    <row r="561" spans="50:51" x14ac:dyDescent="0.25">
      <c r="AX561"/>
      <c r="AY561"/>
    </row>
    <row r="562" spans="50:51" x14ac:dyDescent="0.25">
      <c r="AX562"/>
      <c r="AY562"/>
    </row>
    <row r="563" spans="50:51" x14ac:dyDescent="0.25">
      <c r="AX563"/>
      <c r="AY563"/>
    </row>
    <row r="564" spans="50:51" x14ac:dyDescent="0.25">
      <c r="AX564"/>
      <c r="AY564"/>
    </row>
    <row r="565" spans="50:51" x14ac:dyDescent="0.25">
      <c r="AX565"/>
      <c r="AY565"/>
    </row>
    <row r="566" spans="50:51" x14ac:dyDescent="0.25">
      <c r="AX566"/>
      <c r="AY566"/>
    </row>
    <row r="567" spans="50:51" x14ac:dyDescent="0.25">
      <c r="AX567"/>
      <c r="AY567"/>
    </row>
    <row r="568" spans="50:51" x14ac:dyDescent="0.25">
      <c r="AX568"/>
      <c r="AY568"/>
    </row>
    <row r="569" spans="50:51" x14ac:dyDescent="0.25">
      <c r="AX569"/>
      <c r="AY569"/>
    </row>
    <row r="570" spans="50:51" x14ac:dyDescent="0.25">
      <c r="AX570"/>
      <c r="AY570"/>
    </row>
    <row r="571" spans="50:51" x14ac:dyDescent="0.25">
      <c r="AX571"/>
      <c r="AY571"/>
    </row>
    <row r="572" spans="50:51" x14ac:dyDescent="0.25">
      <c r="AX572"/>
      <c r="AY572"/>
    </row>
    <row r="573" spans="50:51" x14ac:dyDescent="0.25">
      <c r="AX573"/>
      <c r="AY573"/>
    </row>
    <row r="574" spans="50:51" x14ac:dyDescent="0.25">
      <c r="AX574"/>
      <c r="AY574"/>
    </row>
    <row r="575" spans="50:51" x14ac:dyDescent="0.25">
      <c r="AX575"/>
      <c r="AY575"/>
    </row>
    <row r="576" spans="50:51" x14ac:dyDescent="0.25">
      <c r="AX576"/>
      <c r="AY576"/>
    </row>
    <row r="577" spans="50:51" x14ac:dyDescent="0.25">
      <c r="AX577"/>
      <c r="AY577"/>
    </row>
    <row r="578" spans="50:51" x14ac:dyDescent="0.25">
      <c r="AX578"/>
      <c r="AY578"/>
    </row>
    <row r="579" spans="50:51" x14ac:dyDescent="0.25">
      <c r="AX579"/>
      <c r="AY579"/>
    </row>
    <row r="580" spans="50:51" x14ac:dyDescent="0.25">
      <c r="AX580"/>
      <c r="AY580"/>
    </row>
    <row r="581" spans="50:51" x14ac:dyDescent="0.25">
      <c r="AX581"/>
      <c r="AY581"/>
    </row>
    <row r="582" spans="50:51" x14ac:dyDescent="0.25">
      <c r="AX582"/>
      <c r="AY582"/>
    </row>
    <row r="583" spans="50:51" x14ac:dyDescent="0.25">
      <c r="AX583"/>
      <c r="AY583"/>
    </row>
    <row r="584" spans="50:51" x14ac:dyDescent="0.25">
      <c r="AX584"/>
      <c r="AY584"/>
    </row>
    <row r="585" spans="50:51" x14ac:dyDescent="0.25">
      <c r="AX585"/>
      <c r="AY585"/>
    </row>
    <row r="586" spans="50:51" x14ac:dyDescent="0.25">
      <c r="AX586"/>
      <c r="AY586"/>
    </row>
    <row r="587" spans="50:51" x14ac:dyDescent="0.25">
      <c r="AX587"/>
      <c r="AY587"/>
    </row>
    <row r="588" spans="50:51" x14ac:dyDescent="0.25">
      <c r="AX588"/>
      <c r="AY588"/>
    </row>
    <row r="589" spans="50:51" x14ac:dyDescent="0.25">
      <c r="AX589"/>
      <c r="AY589"/>
    </row>
    <row r="590" spans="50:51" x14ac:dyDescent="0.25">
      <c r="AX590"/>
      <c r="AY590"/>
    </row>
    <row r="591" spans="50:51" x14ac:dyDescent="0.25">
      <c r="AX591"/>
      <c r="AY591"/>
    </row>
    <row r="592" spans="50:51" x14ac:dyDescent="0.25">
      <c r="AX592"/>
      <c r="AY592"/>
    </row>
    <row r="593" spans="50:51" x14ac:dyDescent="0.25">
      <c r="AX593"/>
      <c r="AY593"/>
    </row>
    <row r="594" spans="50:51" x14ac:dyDescent="0.25">
      <c r="AX594"/>
      <c r="AY594"/>
    </row>
    <row r="595" spans="50:51" x14ac:dyDescent="0.25">
      <c r="AX595"/>
      <c r="AY595"/>
    </row>
    <row r="596" spans="50:51" x14ac:dyDescent="0.25">
      <c r="AX596"/>
      <c r="AY596"/>
    </row>
    <row r="597" spans="50:51" x14ac:dyDescent="0.25">
      <c r="AX597"/>
      <c r="AY597"/>
    </row>
    <row r="598" spans="50:51" x14ac:dyDescent="0.25">
      <c r="AX598"/>
      <c r="AY598"/>
    </row>
    <row r="599" spans="50:51" x14ac:dyDescent="0.25">
      <c r="AX599"/>
      <c r="AY599"/>
    </row>
    <row r="600" spans="50:51" x14ac:dyDescent="0.25">
      <c r="AX600"/>
      <c r="AY600"/>
    </row>
    <row r="601" spans="50:51" x14ac:dyDescent="0.25">
      <c r="AX601"/>
      <c r="AY601"/>
    </row>
    <row r="602" spans="50:51" x14ac:dyDescent="0.25">
      <c r="AX602"/>
      <c r="AY602"/>
    </row>
    <row r="603" spans="50:51" x14ac:dyDescent="0.25">
      <c r="AX603"/>
      <c r="AY603"/>
    </row>
    <row r="604" spans="50:51" x14ac:dyDescent="0.25">
      <c r="AX604"/>
      <c r="AY604"/>
    </row>
    <row r="605" spans="50:51" x14ac:dyDescent="0.25">
      <c r="AX605"/>
      <c r="AY605"/>
    </row>
    <row r="606" spans="50:51" x14ac:dyDescent="0.25">
      <c r="AX606"/>
      <c r="AY606"/>
    </row>
    <row r="607" spans="50:51" x14ac:dyDescent="0.25">
      <c r="AX607"/>
      <c r="AY607"/>
    </row>
    <row r="608" spans="50:51" x14ac:dyDescent="0.25">
      <c r="AX608"/>
      <c r="AY608"/>
    </row>
    <row r="609" spans="50:51" x14ac:dyDescent="0.25">
      <c r="AX609"/>
      <c r="AY609"/>
    </row>
    <row r="610" spans="50:51" x14ac:dyDescent="0.25">
      <c r="AX610"/>
      <c r="AY610"/>
    </row>
    <row r="611" spans="50:51" x14ac:dyDescent="0.25">
      <c r="AX611"/>
      <c r="AY611"/>
    </row>
    <row r="612" spans="50:51" x14ac:dyDescent="0.25">
      <c r="AX612"/>
      <c r="AY612"/>
    </row>
    <row r="613" spans="50:51" x14ac:dyDescent="0.25">
      <c r="AX613"/>
      <c r="AY613"/>
    </row>
    <row r="614" spans="50:51" x14ac:dyDescent="0.25">
      <c r="AX614"/>
      <c r="AY614"/>
    </row>
    <row r="615" spans="50:51" x14ac:dyDescent="0.25">
      <c r="AX615"/>
      <c r="AY615"/>
    </row>
    <row r="616" spans="50:51" x14ac:dyDescent="0.25">
      <c r="AX616"/>
      <c r="AY616"/>
    </row>
    <row r="617" spans="50:51" x14ac:dyDescent="0.25">
      <c r="AX617"/>
      <c r="AY617"/>
    </row>
    <row r="618" spans="50:51" x14ac:dyDescent="0.25">
      <c r="AX618"/>
      <c r="AY618"/>
    </row>
    <row r="619" spans="50:51" x14ac:dyDescent="0.25">
      <c r="AX619"/>
      <c r="AY619"/>
    </row>
    <row r="620" spans="50:51" x14ac:dyDescent="0.25">
      <c r="AX620"/>
      <c r="AY620"/>
    </row>
    <row r="621" spans="50:51" x14ac:dyDescent="0.25">
      <c r="AX621"/>
      <c r="AY621"/>
    </row>
    <row r="622" spans="50:51" x14ac:dyDescent="0.25">
      <c r="AX622"/>
      <c r="AY622"/>
    </row>
    <row r="623" spans="50:51" x14ac:dyDescent="0.25">
      <c r="AX623"/>
      <c r="AY623"/>
    </row>
    <row r="624" spans="50:51" x14ac:dyDescent="0.25">
      <c r="AX624"/>
      <c r="AY624"/>
    </row>
    <row r="625" spans="50:51" x14ac:dyDescent="0.25">
      <c r="AX625"/>
      <c r="AY625"/>
    </row>
    <row r="626" spans="50:51" x14ac:dyDescent="0.25">
      <c r="AX626"/>
      <c r="AY626"/>
    </row>
    <row r="627" spans="50:51" x14ac:dyDescent="0.25">
      <c r="AX627"/>
      <c r="AY627"/>
    </row>
    <row r="628" spans="50:51" x14ac:dyDescent="0.25">
      <c r="AX628"/>
      <c r="AY628"/>
    </row>
    <row r="629" spans="50:51" x14ac:dyDescent="0.25">
      <c r="AX629"/>
      <c r="AY629"/>
    </row>
    <row r="630" spans="50:51" x14ac:dyDescent="0.25">
      <c r="AX630"/>
      <c r="AY630"/>
    </row>
    <row r="631" spans="50:51" x14ac:dyDescent="0.25">
      <c r="AX631"/>
      <c r="AY631"/>
    </row>
    <row r="632" spans="50:51" x14ac:dyDescent="0.25">
      <c r="AX632"/>
      <c r="AY632"/>
    </row>
    <row r="633" spans="50:51" x14ac:dyDescent="0.25">
      <c r="AX633"/>
      <c r="AY633"/>
    </row>
    <row r="634" spans="50:51" x14ac:dyDescent="0.25">
      <c r="AX634"/>
      <c r="AY634"/>
    </row>
    <row r="635" spans="50:51" x14ac:dyDescent="0.25">
      <c r="AX635"/>
      <c r="AY635"/>
    </row>
    <row r="636" spans="50:51" x14ac:dyDescent="0.25">
      <c r="AX636"/>
      <c r="AY636"/>
    </row>
    <row r="637" spans="50:51" x14ac:dyDescent="0.25">
      <c r="AX637"/>
      <c r="AY637"/>
    </row>
    <row r="638" spans="50:51" x14ac:dyDescent="0.25">
      <c r="AX638"/>
      <c r="AY638"/>
    </row>
    <row r="639" spans="50:51" x14ac:dyDescent="0.25">
      <c r="AX639"/>
      <c r="AY639"/>
    </row>
    <row r="640" spans="50:51" x14ac:dyDescent="0.25">
      <c r="AX640"/>
      <c r="AY640"/>
    </row>
    <row r="641" spans="50:51" x14ac:dyDescent="0.25">
      <c r="AX641"/>
      <c r="AY641"/>
    </row>
    <row r="642" spans="50:51" x14ac:dyDescent="0.25">
      <c r="AX642"/>
      <c r="AY642"/>
    </row>
    <row r="643" spans="50:51" x14ac:dyDescent="0.25">
      <c r="AX643"/>
      <c r="AY643"/>
    </row>
    <row r="644" spans="50:51" x14ac:dyDescent="0.25">
      <c r="AX644"/>
      <c r="AY644"/>
    </row>
    <row r="645" spans="50:51" x14ac:dyDescent="0.25">
      <c r="AX645"/>
      <c r="AY645"/>
    </row>
    <row r="646" spans="50:51" x14ac:dyDescent="0.25">
      <c r="AX646"/>
      <c r="AY646"/>
    </row>
    <row r="647" spans="50:51" x14ac:dyDescent="0.25">
      <c r="AX647"/>
      <c r="AY647"/>
    </row>
    <row r="648" spans="50:51" x14ac:dyDescent="0.25">
      <c r="AX648"/>
      <c r="AY648"/>
    </row>
    <row r="649" spans="50:51" x14ac:dyDescent="0.25">
      <c r="AX649"/>
      <c r="AY649"/>
    </row>
    <row r="650" spans="50:51" x14ac:dyDescent="0.25">
      <c r="AX650"/>
      <c r="AY650"/>
    </row>
    <row r="651" spans="50:51" x14ac:dyDescent="0.25">
      <c r="AX651"/>
      <c r="AY651"/>
    </row>
    <row r="652" spans="50:51" x14ac:dyDescent="0.25">
      <c r="AX652"/>
      <c r="AY652"/>
    </row>
    <row r="653" spans="50:51" x14ac:dyDescent="0.25">
      <c r="AX653"/>
      <c r="AY653"/>
    </row>
    <row r="654" spans="50:51" x14ac:dyDescent="0.25">
      <c r="AX654"/>
      <c r="AY654"/>
    </row>
    <row r="655" spans="50:51" x14ac:dyDescent="0.25">
      <c r="AX655"/>
      <c r="AY655"/>
    </row>
    <row r="656" spans="50:51" x14ac:dyDescent="0.25">
      <c r="AX656"/>
      <c r="AY656"/>
    </row>
    <row r="657" spans="50:51" x14ac:dyDescent="0.25">
      <c r="AX657"/>
      <c r="AY657"/>
    </row>
    <row r="658" spans="50:51" x14ac:dyDescent="0.25">
      <c r="AX658"/>
      <c r="AY658"/>
    </row>
    <row r="659" spans="50:51" x14ac:dyDescent="0.25">
      <c r="AX659"/>
      <c r="AY659"/>
    </row>
    <row r="660" spans="50:51" x14ac:dyDescent="0.25">
      <c r="AX660"/>
      <c r="AY660"/>
    </row>
    <row r="661" spans="50:51" x14ac:dyDescent="0.25">
      <c r="AX661"/>
      <c r="AY661"/>
    </row>
    <row r="662" spans="50:51" x14ac:dyDescent="0.25">
      <c r="AX662"/>
      <c r="AY662"/>
    </row>
    <row r="663" spans="50:51" x14ac:dyDescent="0.25">
      <c r="AX663"/>
      <c r="AY663"/>
    </row>
    <row r="664" spans="50:51" x14ac:dyDescent="0.25">
      <c r="AX664"/>
      <c r="AY664"/>
    </row>
    <row r="665" spans="50:51" x14ac:dyDescent="0.25">
      <c r="AX665"/>
      <c r="AY665"/>
    </row>
    <row r="666" spans="50:51" x14ac:dyDescent="0.25">
      <c r="AX666"/>
      <c r="AY666"/>
    </row>
    <row r="667" spans="50:51" x14ac:dyDescent="0.25">
      <c r="AX667"/>
      <c r="AY667"/>
    </row>
    <row r="668" spans="50:51" x14ac:dyDescent="0.25">
      <c r="AX668"/>
      <c r="AY668"/>
    </row>
    <row r="669" spans="50:51" x14ac:dyDescent="0.25">
      <c r="AX669"/>
      <c r="AY669"/>
    </row>
    <row r="670" spans="50:51" x14ac:dyDescent="0.25">
      <c r="AX670"/>
      <c r="AY670"/>
    </row>
    <row r="671" spans="50:51" x14ac:dyDescent="0.25">
      <c r="AX671"/>
      <c r="AY671"/>
    </row>
    <row r="672" spans="50:51" x14ac:dyDescent="0.25">
      <c r="AX672"/>
      <c r="AY672"/>
    </row>
    <row r="673" spans="50:51" x14ac:dyDescent="0.25">
      <c r="AX673"/>
      <c r="AY673"/>
    </row>
    <row r="674" spans="50:51" x14ac:dyDescent="0.25">
      <c r="AX674"/>
      <c r="AY674"/>
    </row>
    <row r="675" spans="50:51" x14ac:dyDescent="0.25">
      <c r="AX675"/>
      <c r="AY675"/>
    </row>
    <row r="676" spans="50:51" x14ac:dyDescent="0.25">
      <c r="AX676"/>
      <c r="AY676"/>
    </row>
    <row r="677" spans="50:51" x14ac:dyDescent="0.25">
      <c r="AX677"/>
      <c r="AY677"/>
    </row>
    <row r="678" spans="50:51" x14ac:dyDescent="0.25">
      <c r="AX678"/>
      <c r="AY678"/>
    </row>
    <row r="679" spans="50:51" x14ac:dyDescent="0.25">
      <c r="AX679"/>
      <c r="AY679"/>
    </row>
    <row r="680" spans="50:51" x14ac:dyDescent="0.25">
      <c r="AX680"/>
      <c r="AY680"/>
    </row>
    <row r="681" spans="50:51" x14ac:dyDescent="0.25">
      <c r="AX681"/>
      <c r="AY681"/>
    </row>
    <row r="682" spans="50:51" x14ac:dyDescent="0.25">
      <c r="AX682"/>
      <c r="AY682"/>
    </row>
    <row r="683" spans="50:51" x14ac:dyDescent="0.25">
      <c r="AX683"/>
      <c r="AY683"/>
    </row>
    <row r="684" spans="50:51" x14ac:dyDescent="0.25">
      <c r="AX684"/>
      <c r="AY684"/>
    </row>
    <row r="685" spans="50:51" x14ac:dyDescent="0.25">
      <c r="AX685"/>
      <c r="AY685"/>
    </row>
    <row r="686" spans="50:51" x14ac:dyDescent="0.25">
      <c r="AX686"/>
      <c r="AY686"/>
    </row>
    <row r="687" spans="50:51" x14ac:dyDescent="0.25">
      <c r="AX687"/>
      <c r="AY687"/>
    </row>
    <row r="688" spans="50:51" x14ac:dyDescent="0.25">
      <c r="AX688"/>
      <c r="AY688"/>
    </row>
    <row r="689" spans="50:51" x14ac:dyDescent="0.25">
      <c r="AX689"/>
      <c r="AY689"/>
    </row>
    <row r="690" spans="50:51" x14ac:dyDescent="0.25">
      <c r="AX690"/>
      <c r="AY690"/>
    </row>
    <row r="691" spans="50:51" x14ac:dyDescent="0.25">
      <c r="AX691"/>
      <c r="AY691"/>
    </row>
    <row r="692" spans="50:51" x14ac:dyDescent="0.25">
      <c r="AX692"/>
      <c r="AY692"/>
    </row>
    <row r="693" spans="50:51" x14ac:dyDescent="0.25">
      <c r="AX693"/>
      <c r="AY693"/>
    </row>
    <row r="694" spans="50:51" x14ac:dyDescent="0.25">
      <c r="AX694"/>
      <c r="AY694"/>
    </row>
    <row r="695" spans="50:51" x14ac:dyDescent="0.25">
      <c r="AX695"/>
      <c r="AY695"/>
    </row>
    <row r="696" spans="50:51" x14ac:dyDescent="0.25">
      <c r="AX696"/>
      <c r="AY696"/>
    </row>
    <row r="697" spans="50:51" x14ac:dyDescent="0.25">
      <c r="AX697"/>
      <c r="AY697"/>
    </row>
    <row r="698" spans="50:51" x14ac:dyDescent="0.25">
      <c r="AX698"/>
      <c r="AY698"/>
    </row>
    <row r="699" spans="50:51" x14ac:dyDescent="0.25">
      <c r="AX699"/>
      <c r="AY699"/>
    </row>
    <row r="700" spans="50:51" x14ac:dyDescent="0.25">
      <c r="AX700"/>
      <c r="AY700"/>
    </row>
    <row r="701" spans="50:51" x14ac:dyDescent="0.25">
      <c r="AX701"/>
      <c r="AY701"/>
    </row>
    <row r="702" spans="50:51" x14ac:dyDescent="0.25">
      <c r="AX702"/>
      <c r="AY702"/>
    </row>
    <row r="703" spans="50:51" x14ac:dyDescent="0.25">
      <c r="AX703"/>
      <c r="AY703"/>
    </row>
    <row r="704" spans="50:51" x14ac:dyDescent="0.25">
      <c r="AX704"/>
      <c r="AY704"/>
    </row>
    <row r="705" spans="50:51" x14ac:dyDescent="0.25">
      <c r="AX705"/>
      <c r="AY705"/>
    </row>
    <row r="706" spans="50:51" x14ac:dyDescent="0.25">
      <c r="AX706"/>
      <c r="AY706"/>
    </row>
    <row r="707" spans="50:51" x14ac:dyDescent="0.25">
      <c r="AX707"/>
      <c r="AY707"/>
    </row>
    <row r="708" spans="50:51" x14ac:dyDescent="0.25">
      <c r="AX708"/>
      <c r="AY708"/>
    </row>
    <row r="709" spans="50:51" x14ac:dyDescent="0.25">
      <c r="AX709"/>
      <c r="AY709"/>
    </row>
    <row r="710" spans="50:51" x14ac:dyDescent="0.25">
      <c r="AX710"/>
      <c r="AY710"/>
    </row>
    <row r="711" spans="50:51" x14ac:dyDescent="0.25">
      <c r="AX711"/>
      <c r="AY711"/>
    </row>
    <row r="712" spans="50:51" x14ac:dyDescent="0.25">
      <c r="AX712"/>
      <c r="AY712"/>
    </row>
    <row r="713" spans="50:51" x14ac:dyDescent="0.25">
      <c r="AX713"/>
      <c r="AY713"/>
    </row>
    <row r="714" spans="50:51" x14ac:dyDescent="0.25">
      <c r="AX714"/>
      <c r="AY714"/>
    </row>
    <row r="715" spans="50:51" x14ac:dyDescent="0.25">
      <c r="AX715"/>
      <c r="AY715"/>
    </row>
    <row r="716" spans="50:51" x14ac:dyDescent="0.25">
      <c r="AX716"/>
      <c r="AY716"/>
    </row>
    <row r="717" spans="50:51" x14ac:dyDescent="0.25">
      <c r="AX717"/>
      <c r="AY717"/>
    </row>
    <row r="718" spans="50:51" x14ac:dyDescent="0.25">
      <c r="AX718"/>
      <c r="AY718"/>
    </row>
    <row r="719" spans="50:51" x14ac:dyDescent="0.25">
      <c r="AX719"/>
      <c r="AY719"/>
    </row>
    <row r="720" spans="50:51" x14ac:dyDescent="0.25">
      <c r="AX720"/>
      <c r="AY720"/>
    </row>
    <row r="721" spans="50:51" x14ac:dyDescent="0.25">
      <c r="AX721"/>
      <c r="AY721"/>
    </row>
    <row r="722" spans="50:51" x14ac:dyDescent="0.25">
      <c r="AX722"/>
      <c r="AY722"/>
    </row>
    <row r="723" spans="50:51" x14ac:dyDescent="0.25">
      <c r="AX723"/>
      <c r="AY723"/>
    </row>
    <row r="724" spans="50:51" x14ac:dyDescent="0.25">
      <c r="AX724"/>
      <c r="AY724"/>
    </row>
    <row r="725" spans="50:51" x14ac:dyDescent="0.25">
      <c r="AX725"/>
      <c r="AY725"/>
    </row>
    <row r="726" spans="50:51" x14ac:dyDescent="0.25">
      <c r="AX726"/>
      <c r="AY726"/>
    </row>
    <row r="727" spans="50:51" x14ac:dyDescent="0.25">
      <c r="AX727"/>
      <c r="AY727"/>
    </row>
    <row r="728" spans="50:51" x14ac:dyDescent="0.25">
      <c r="AX728"/>
      <c r="AY728"/>
    </row>
    <row r="729" spans="50:51" x14ac:dyDescent="0.25">
      <c r="AX729"/>
      <c r="AY729"/>
    </row>
    <row r="730" spans="50:51" x14ac:dyDescent="0.25">
      <c r="AX730"/>
      <c r="AY730"/>
    </row>
    <row r="731" spans="50:51" x14ac:dyDescent="0.25">
      <c r="AX731"/>
      <c r="AY731"/>
    </row>
    <row r="732" spans="50:51" x14ac:dyDescent="0.25">
      <c r="AX732"/>
      <c r="AY732"/>
    </row>
    <row r="733" spans="50:51" x14ac:dyDescent="0.25">
      <c r="AX733"/>
      <c r="AY733"/>
    </row>
    <row r="734" spans="50:51" x14ac:dyDescent="0.25">
      <c r="AX734"/>
      <c r="AY734"/>
    </row>
    <row r="735" spans="50:51" x14ac:dyDescent="0.25">
      <c r="AX735"/>
      <c r="AY735"/>
    </row>
    <row r="736" spans="50:51" x14ac:dyDescent="0.25">
      <c r="AX736"/>
      <c r="AY736"/>
    </row>
    <row r="737" spans="50:51" x14ac:dyDescent="0.25">
      <c r="AX737"/>
      <c r="AY737"/>
    </row>
    <row r="738" spans="50:51" x14ac:dyDescent="0.25">
      <c r="AX738"/>
      <c r="AY738"/>
    </row>
    <row r="739" spans="50:51" x14ac:dyDescent="0.25">
      <c r="AX739"/>
      <c r="AY739"/>
    </row>
    <row r="740" spans="50:51" x14ac:dyDescent="0.25">
      <c r="AX740"/>
      <c r="AY740"/>
    </row>
    <row r="741" spans="50:51" x14ac:dyDescent="0.25">
      <c r="AX741"/>
      <c r="AY741"/>
    </row>
    <row r="742" spans="50:51" x14ac:dyDescent="0.25">
      <c r="AX742"/>
      <c r="AY742"/>
    </row>
    <row r="743" spans="50:51" x14ac:dyDescent="0.25">
      <c r="AX743"/>
      <c r="AY743"/>
    </row>
    <row r="744" spans="50:51" x14ac:dyDescent="0.25">
      <c r="AX744"/>
      <c r="AY744"/>
    </row>
    <row r="745" spans="50:51" x14ac:dyDescent="0.25">
      <c r="AX745"/>
      <c r="AY745"/>
    </row>
    <row r="746" spans="50:51" x14ac:dyDescent="0.25">
      <c r="AX746"/>
      <c r="AY746"/>
    </row>
    <row r="747" spans="50:51" x14ac:dyDescent="0.25">
      <c r="AX747"/>
      <c r="AY747"/>
    </row>
    <row r="748" spans="50:51" x14ac:dyDescent="0.25">
      <c r="AX748"/>
      <c r="AY748"/>
    </row>
    <row r="749" spans="50:51" x14ac:dyDescent="0.25">
      <c r="AX749"/>
      <c r="AY749"/>
    </row>
    <row r="750" spans="50:51" x14ac:dyDescent="0.25">
      <c r="AX750"/>
      <c r="AY750"/>
    </row>
    <row r="751" spans="50:51" x14ac:dyDescent="0.25">
      <c r="AX751"/>
      <c r="AY751"/>
    </row>
    <row r="752" spans="50:51" x14ac:dyDescent="0.25">
      <c r="AX752"/>
      <c r="AY752"/>
    </row>
    <row r="753" spans="50:51" x14ac:dyDescent="0.25">
      <c r="AX753"/>
      <c r="AY753"/>
    </row>
    <row r="754" spans="50:51" x14ac:dyDescent="0.25">
      <c r="AX754"/>
      <c r="AY754"/>
    </row>
    <row r="755" spans="50:51" x14ac:dyDescent="0.25">
      <c r="AX755"/>
      <c r="AY755"/>
    </row>
    <row r="756" spans="50:51" x14ac:dyDescent="0.25">
      <c r="AX756"/>
      <c r="AY756"/>
    </row>
    <row r="757" spans="50:51" x14ac:dyDescent="0.25">
      <c r="AX757"/>
      <c r="AY757"/>
    </row>
    <row r="758" spans="50:51" x14ac:dyDescent="0.25">
      <c r="AX758"/>
      <c r="AY758"/>
    </row>
    <row r="759" spans="50:51" x14ac:dyDescent="0.25">
      <c r="AX759"/>
      <c r="AY759"/>
    </row>
    <row r="760" spans="50:51" x14ac:dyDescent="0.25">
      <c r="AX760"/>
      <c r="AY760"/>
    </row>
    <row r="761" spans="50:51" x14ac:dyDescent="0.25">
      <c r="AX761"/>
      <c r="AY761"/>
    </row>
    <row r="762" spans="50:51" x14ac:dyDescent="0.25">
      <c r="AX762"/>
      <c r="AY762"/>
    </row>
    <row r="763" spans="50:51" x14ac:dyDescent="0.25">
      <c r="AX763"/>
      <c r="AY763"/>
    </row>
    <row r="764" spans="50:51" x14ac:dyDescent="0.25">
      <c r="AX764"/>
      <c r="AY764"/>
    </row>
    <row r="765" spans="50:51" x14ac:dyDescent="0.25">
      <c r="AX765"/>
      <c r="AY765"/>
    </row>
    <row r="766" spans="50:51" x14ac:dyDescent="0.25">
      <c r="AX766"/>
      <c r="AY766"/>
    </row>
    <row r="767" spans="50:51" x14ac:dyDescent="0.25">
      <c r="AX767"/>
      <c r="AY767"/>
    </row>
    <row r="768" spans="50:51" x14ac:dyDescent="0.25">
      <c r="AX768"/>
      <c r="AY768"/>
    </row>
    <row r="769" spans="50:51" x14ac:dyDescent="0.25">
      <c r="AX769"/>
      <c r="AY769"/>
    </row>
    <row r="770" spans="50:51" x14ac:dyDescent="0.25">
      <c r="AX770"/>
      <c r="AY770"/>
    </row>
    <row r="771" spans="50:51" x14ac:dyDescent="0.25">
      <c r="AX771"/>
      <c r="AY771"/>
    </row>
    <row r="772" spans="50:51" x14ac:dyDescent="0.25">
      <c r="AX772"/>
      <c r="AY772"/>
    </row>
    <row r="773" spans="50:51" x14ac:dyDescent="0.25">
      <c r="AX773"/>
      <c r="AY773"/>
    </row>
    <row r="774" spans="50:51" x14ac:dyDescent="0.25">
      <c r="AX774"/>
      <c r="AY774"/>
    </row>
    <row r="775" spans="50:51" x14ac:dyDescent="0.25">
      <c r="AX775"/>
      <c r="AY775"/>
    </row>
    <row r="776" spans="50:51" x14ac:dyDescent="0.25">
      <c r="AX776"/>
      <c r="AY776"/>
    </row>
    <row r="777" spans="50:51" x14ac:dyDescent="0.25">
      <c r="AX777"/>
      <c r="AY777"/>
    </row>
    <row r="778" spans="50:51" x14ac:dyDescent="0.25">
      <c r="AX778"/>
      <c r="AY778"/>
    </row>
    <row r="779" spans="50:51" x14ac:dyDescent="0.25">
      <c r="AX779"/>
      <c r="AY779"/>
    </row>
    <row r="780" spans="50:51" x14ac:dyDescent="0.25">
      <c r="AX780"/>
      <c r="AY780"/>
    </row>
    <row r="781" spans="50:51" x14ac:dyDescent="0.25">
      <c r="AX781"/>
      <c r="AY781"/>
    </row>
    <row r="782" spans="50:51" x14ac:dyDescent="0.25">
      <c r="AX782"/>
      <c r="AY782"/>
    </row>
    <row r="783" spans="50:51" x14ac:dyDescent="0.25">
      <c r="AX783"/>
      <c r="AY783"/>
    </row>
    <row r="784" spans="50:51" x14ac:dyDescent="0.25">
      <c r="AX784"/>
      <c r="AY784"/>
    </row>
    <row r="785" spans="50:51" x14ac:dyDescent="0.25">
      <c r="AX785"/>
      <c r="AY785"/>
    </row>
    <row r="786" spans="50:51" x14ac:dyDescent="0.25">
      <c r="AX786"/>
      <c r="AY786"/>
    </row>
    <row r="787" spans="50:51" x14ac:dyDescent="0.25">
      <c r="AX787"/>
      <c r="AY787"/>
    </row>
    <row r="788" spans="50:51" x14ac:dyDescent="0.25">
      <c r="AX788"/>
      <c r="AY788"/>
    </row>
    <row r="789" spans="50:51" x14ac:dyDescent="0.25">
      <c r="AX789"/>
      <c r="AY789"/>
    </row>
    <row r="790" spans="50:51" x14ac:dyDescent="0.25">
      <c r="AX790"/>
      <c r="AY790"/>
    </row>
    <row r="791" spans="50:51" x14ac:dyDescent="0.25">
      <c r="AX791"/>
      <c r="AY791"/>
    </row>
    <row r="792" spans="50:51" x14ac:dyDescent="0.25">
      <c r="AX792"/>
      <c r="AY792"/>
    </row>
    <row r="793" spans="50:51" x14ac:dyDescent="0.25">
      <c r="AX793"/>
      <c r="AY793"/>
    </row>
    <row r="794" spans="50:51" x14ac:dyDescent="0.25">
      <c r="AX794"/>
      <c r="AY794"/>
    </row>
    <row r="795" spans="50:51" x14ac:dyDescent="0.25">
      <c r="AX795"/>
      <c r="AY795"/>
    </row>
    <row r="796" spans="50:51" x14ac:dyDescent="0.25">
      <c r="AX796"/>
      <c r="AY796"/>
    </row>
    <row r="797" spans="50:51" x14ac:dyDescent="0.25">
      <c r="AX797"/>
      <c r="AY797"/>
    </row>
    <row r="798" spans="50:51" x14ac:dyDescent="0.25">
      <c r="AX798"/>
      <c r="AY798"/>
    </row>
    <row r="799" spans="50:51" x14ac:dyDescent="0.25">
      <c r="AX799"/>
      <c r="AY799"/>
    </row>
    <row r="800" spans="50:51" x14ac:dyDescent="0.25">
      <c r="AX800"/>
      <c r="AY800"/>
    </row>
    <row r="801" spans="50:51" x14ac:dyDescent="0.25">
      <c r="AX801"/>
      <c r="AY801"/>
    </row>
    <row r="802" spans="50:51" x14ac:dyDescent="0.25">
      <c r="AX802"/>
      <c r="AY802"/>
    </row>
    <row r="803" spans="50:51" x14ac:dyDescent="0.25">
      <c r="AX803"/>
      <c r="AY803"/>
    </row>
    <row r="804" spans="50:51" x14ac:dyDescent="0.25">
      <c r="AX804"/>
      <c r="AY804"/>
    </row>
    <row r="805" spans="50:51" x14ac:dyDescent="0.25">
      <c r="AX805"/>
      <c r="AY805"/>
    </row>
    <row r="806" spans="50:51" x14ac:dyDescent="0.25">
      <c r="AX806"/>
      <c r="AY806"/>
    </row>
    <row r="807" spans="50:51" x14ac:dyDescent="0.25">
      <c r="AX807"/>
      <c r="AY807"/>
    </row>
    <row r="808" spans="50:51" x14ac:dyDescent="0.25">
      <c r="AX808"/>
      <c r="AY808"/>
    </row>
    <row r="809" spans="50:51" x14ac:dyDescent="0.25">
      <c r="AX809"/>
      <c r="AY809"/>
    </row>
    <row r="810" spans="50:51" x14ac:dyDescent="0.25">
      <c r="AX810"/>
      <c r="AY810"/>
    </row>
    <row r="811" spans="50:51" x14ac:dyDescent="0.25">
      <c r="AX811"/>
      <c r="AY811"/>
    </row>
    <row r="812" spans="50:51" x14ac:dyDescent="0.25">
      <c r="AX812"/>
      <c r="AY812"/>
    </row>
    <row r="813" spans="50:51" x14ac:dyDescent="0.25">
      <c r="AX813"/>
      <c r="AY813"/>
    </row>
    <row r="814" spans="50:51" x14ac:dyDescent="0.25">
      <c r="AX814"/>
      <c r="AY814"/>
    </row>
    <row r="815" spans="50:51" x14ac:dyDescent="0.25">
      <c r="AX815"/>
      <c r="AY815"/>
    </row>
    <row r="816" spans="50:51" x14ac:dyDescent="0.25">
      <c r="AX816"/>
      <c r="AY816"/>
    </row>
    <row r="817" spans="50:51" x14ac:dyDescent="0.25">
      <c r="AX817"/>
      <c r="AY817"/>
    </row>
    <row r="818" spans="50:51" x14ac:dyDescent="0.25">
      <c r="AX818"/>
      <c r="AY818"/>
    </row>
    <row r="819" spans="50:51" x14ac:dyDescent="0.25">
      <c r="AX819"/>
      <c r="AY819"/>
    </row>
    <row r="820" spans="50:51" x14ac:dyDescent="0.25">
      <c r="AX820"/>
      <c r="AY820"/>
    </row>
    <row r="821" spans="50:51" x14ac:dyDescent="0.25">
      <c r="AX821"/>
      <c r="AY821"/>
    </row>
    <row r="822" spans="50:51" x14ac:dyDescent="0.25">
      <c r="AX822"/>
      <c r="AY822"/>
    </row>
    <row r="823" spans="50:51" x14ac:dyDescent="0.25">
      <c r="AX823"/>
      <c r="AY823"/>
    </row>
    <row r="824" spans="50:51" x14ac:dyDescent="0.25">
      <c r="AX824"/>
      <c r="AY824"/>
    </row>
    <row r="825" spans="50:51" x14ac:dyDescent="0.25">
      <c r="AX825"/>
      <c r="AY825"/>
    </row>
    <row r="826" spans="50:51" x14ac:dyDescent="0.25">
      <c r="AX826"/>
      <c r="AY826"/>
    </row>
    <row r="827" spans="50:51" x14ac:dyDescent="0.25">
      <c r="AX827"/>
      <c r="AY827"/>
    </row>
    <row r="828" spans="50:51" x14ac:dyDescent="0.25">
      <c r="AX828"/>
      <c r="AY828"/>
    </row>
    <row r="829" spans="50:51" x14ac:dyDescent="0.25">
      <c r="AX829"/>
      <c r="AY829"/>
    </row>
    <row r="830" spans="50:51" x14ac:dyDescent="0.25">
      <c r="AX830"/>
      <c r="AY830"/>
    </row>
    <row r="831" spans="50:51" x14ac:dyDescent="0.25">
      <c r="AX831"/>
      <c r="AY831"/>
    </row>
    <row r="832" spans="50:51" x14ac:dyDescent="0.25">
      <c r="AX832"/>
      <c r="AY832"/>
    </row>
    <row r="833" spans="50:51" x14ac:dyDescent="0.25">
      <c r="AX833"/>
      <c r="AY833"/>
    </row>
    <row r="834" spans="50:51" x14ac:dyDescent="0.25">
      <c r="AX834"/>
      <c r="AY834"/>
    </row>
    <row r="835" spans="50:51" x14ac:dyDescent="0.25">
      <c r="AX835"/>
      <c r="AY835"/>
    </row>
    <row r="836" spans="50:51" x14ac:dyDescent="0.25">
      <c r="AX836"/>
      <c r="AY836"/>
    </row>
    <row r="837" spans="50:51" x14ac:dyDescent="0.25">
      <c r="AX837"/>
      <c r="AY837"/>
    </row>
    <row r="838" spans="50:51" x14ac:dyDescent="0.25">
      <c r="AX838"/>
      <c r="AY838"/>
    </row>
    <row r="839" spans="50:51" x14ac:dyDescent="0.25">
      <c r="AX839"/>
      <c r="AY839"/>
    </row>
    <row r="840" spans="50:51" x14ac:dyDescent="0.25">
      <c r="AX840"/>
      <c r="AY840"/>
    </row>
    <row r="841" spans="50:51" x14ac:dyDescent="0.25">
      <c r="AX841"/>
      <c r="AY841"/>
    </row>
    <row r="842" spans="50:51" x14ac:dyDescent="0.25">
      <c r="AX842"/>
      <c r="AY842"/>
    </row>
    <row r="843" spans="50:51" x14ac:dyDescent="0.25">
      <c r="AX843"/>
      <c r="AY843"/>
    </row>
    <row r="844" spans="50:51" x14ac:dyDescent="0.25">
      <c r="AX844"/>
      <c r="AY844"/>
    </row>
    <row r="845" spans="50:51" x14ac:dyDescent="0.25">
      <c r="AX845"/>
      <c r="AY845"/>
    </row>
    <row r="846" spans="50:51" x14ac:dyDescent="0.25">
      <c r="AX846"/>
      <c r="AY846"/>
    </row>
    <row r="847" spans="50:51" x14ac:dyDescent="0.25">
      <c r="AX847"/>
      <c r="AY847"/>
    </row>
    <row r="848" spans="50:51" x14ac:dyDescent="0.25">
      <c r="AX848"/>
      <c r="AY848"/>
    </row>
    <row r="849" spans="50:51" x14ac:dyDescent="0.25">
      <c r="AX849"/>
      <c r="AY849"/>
    </row>
    <row r="850" spans="50:51" x14ac:dyDescent="0.25">
      <c r="AX850"/>
      <c r="AY850"/>
    </row>
    <row r="851" spans="50:51" x14ac:dyDescent="0.25">
      <c r="AX851"/>
      <c r="AY851"/>
    </row>
    <row r="852" spans="50:51" x14ac:dyDescent="0.25">
      <c r="AX852"/>
      <c r="AY852"/>
    </row>
    <row r="853" spans="50:51" x14ac:dyDescent="0.25">
      <c r="AX853"/>
      <c r="AY853"/>
    </row>
    <row r="854" spans="50:51" x14ac:dyDescent="0.25">
      <c r="AX854"/>
      <c r="AY854"/>
    </row>
    <row r="855" spans="50:51" x14ac:dyDescent="0.25">
      <c r="AX855"/>
      <c r="AY855"/>
    </row>
    <row r="856" spans="50:51" x14ac:dyDescent="0.25">
      <c r="AX856"/>
      <c r="AY856"/>
    </row>
    <row r="857" spans="50:51" x14ac:dyDescent="0.25">
      <c r="AX857"/>
      <c r="AY857"/>
    </row>
    <row r="858" spans="50:51" x14ac:dyDescent="0.25">
      <c r="AX858"/>
      <c r="AY858"/>
    </row>
    <row r="859" spans="50:51" x14ac:dyDescent="0.25">
      <c r="AX859"/>
      <c r="AY859"/>
    </row>
    <row r="860" spans="50:51" x14ac:dyDescent="0.25">
      <c r="AX860"/>
      <c r="AY860"/>
    </row>
    <row r="861" spans="50:51" x14ac:dyDescent="0.25">
      <c r="AX861"/>
      <c r="AY861"/>
    </row>
    <row r="862" spans="50:51" x14ac:dyDescent="0.25">
      <c r="AX862"/>
      <c r="AY862"/>
    </row>
    <row r="863" spans="50:51" x14ac:dyDescent="0.25">
      <c r="AX863"/>
      <c r="AY863"/>
    </row>
    <row r="864" spans="50:51" x14ac:dyDescent="0.25">
      <c r="AX864"/>
      <c r="AY864"/>
    </row>
    <row r="865" spans="50:51" x14ac:dyDescent="0.25">
      <c r="AX865"/>
      <c r="AY865"/>
    </row>
    <row r="866" spans="50:51" x14ac:dyDescent="0.25">
      <c r="AX866"/>
      <c r="AY866"/>
    </row>
    <row r="867" spans="50:51" x14ac:dyDescent="0.25">
      <c r="AX867"/>
      <c r="AY867"/>
    </row>
    <row r="868" spans="50:51" x14ac:dyDescent="0.25">
      <c r="AX868"/>
      <c r="AY868"/>
    </row>
    <row r="869" spans="50:51" x14ac:dyDescent="0.25">
      <c r="AX869"/>
      <c r="AY869"/>
    </row>
    <row r="870" spans="50:51" x14ac:dyDescent="0.25">
      <c r="AX870"/>
      <c r="AY870"/>
    </row>
    <row r="871" spans="50:51" x14ac:dyDescent="0.25">
      <c r="AX871"/>
      <c r="AY871"/>
    </row>
    <row r="872" spans="50:51" x14ac:dyDescent="0.25">
      <c r="AX872"/>
      <c r="AY872"/>
    </row>
    <row r="873" spans="50:51" x14ac:dyDescent="0.25">
      <c r="AX873"/>
      <c r="AY873"/>
    </row>
    <row r="874" spans="50:51" x14ac:dyDescent="0.25">
      <c r="AX874"/>
      <c r="AY874"/>
    </row>
    <row r="875" spans="50:51" x14ac:dyDescent="0.25">
      <c r="AX875"/>
      <c r="AY875"/>
    </row>
    <row r="876" spans="50:51" x14ac:dyDescent="0.25">
      <c r="AX876"/>
      <c r="AY876"/>
    </row>
    <row r="877" spans="50:51" x14ac:dyDescent="0.25">
      <c r="AX877"/>
      <c r="AY877"/>
    </row>
    <row r="878" spans="50:51" x14ac:dyDescent="0.25">
      <c r="AX878"/>
      <c r="AY878"/>
    </row>
    <row r="879" spans="50:51" x14ac:dyDescent="0.25">
      <c r="AX879"/>
      <c r="AY879"/>
    </row>
    <row r="880" spans="50:51" x14ac:dyDescent="0.25">
      <c r="AX880"/>
      <c r="AY880"/>
    </row>
    <row r="881" spans="50:51" x14ac:dyDescent="0.25">
      <c r="AX881"/>
      <c r="AY881"/>
    </row>
    <row r="882" spans="50:51" x14ac:dyDescent="0.25">
      <c r="AX882"/>
      <c r="AY882"/>
    </row>
    <row r="883" spans="50:51" x14ac:dyDescent="0.25">
      <c r="AX883"/>
      <c r="AY883"/>
    </row>
    <row r="884" spans="50:51" x14ac:dyDescent="0.25">
      <c r="AX884"/>
      <c r="AY884"/>
    </row>
    <row r="885" spans="50:51" x14ac:dyDescent="0.25">
      <c r="AX885"/>
      <c r="AY885"/>
    </row>
    <row r="886" spans="50:51" x14ac:dyDescent="0.25">
      <c r="AX886"/>
      <c r="AY886"/>
    </row>
    <row r="887" spans="50:51" x14ac:dyDescent="0.25">
      <c r="AX887"/>
      <c r="AY887"/>
    </row>
    <row r="888" spans="50:51" x14ac:dyDescent="0.25">
      <c r="AX888"/>
      <c r="AY888"/>
    </row>
    <row r="889" spans="50:51" x14ac:dyDescent="0.25">
      <c r="AX889"/>
      <c r="AY889"/>
    </row>
    <row r="890" spans="50:51" x14ac:dyDescent="0.25">
      <c r="AX890"/>
      <c r="AY890"/>
    </row>
    <row r="891" spans="50:51" x14ac:dyDescent="0.25">
      <c r="AX891"/>
      <c r="AY891"/>
    </row>
    <row r="892" spans="50:51" x14ac:dyDescent="0.25">
      <c r="AX892"/>
      <c r="AY892"/>
    </row>
    <row r="893" spans="50:51" x14ac:dyDescent="0.25">
      <c r="AX893"/>
      <c r="AY893"/>
    </row>
    <row r="894" spans="50:51" x14ac:dyDescent="0.25">
      <c r="AX894"/>
      <c r="AY894"/>
    </row>
    <row r="895" spans="50:51" x14ac:dyDescent="0.25">
      <c r="AX895"/>
      <c r="AY895"/>
    </row>
    <row r="896" spans="50:51" x14ac:dyDescent="0.25">
      <c r="AX896"/>
      <c r="AY896"/>
    </row>
    <row r="897" spans="50:51" x14ac:dyDescent="0.25">
      <c r="AX897"/>
      <c r="AY897"/>
    </row>
    <row r="898" spans="50:51" x14ac:dyDescent="0.25">
      <c r="AX898"/>
      <c r="AY898"/>
    </row>
    <row r="899" spans="50:51" x14ac:dyDescent="0.25">
      <c r="AX899"/>
      <c r="AY899"/>
    </row>
    <row r="900" spans="50:51" x14ac:dyDescent="0.25">
      <c r="AX900"/>
      <c r="AY900"/>
    </row>
    <row r="901" spans="50:51" x14ac:dyDescent="0.25">
      <c r="AX901"/>
      <c r="AY901"/>
    </row>
    <row r="902" spans="50:51" x14ac:dyDescent="0.25">
      <c r="AX902"/>
      <c r="AY902"/>
    </row>
    <row r="903" spans="50:51" x14ac:dyDescent="0.25">
      <c r="AX903"/>
      <c r="AY903"/>
    </row>
    <row r="904" spans="50:51" x14ac:dyDescent="0.25">
      <c r="AX904"/>
      <c r="AY904"/>
    </row>
    <row r="905" spans="50:51" x14ac:dyDescent="0.25">
      <c r="AX905"/>
      <c r="AY905"/>
    </row>
    <row r="906" spans="50:51" x14ac:dyDescent="0.25">
      <c r="AX906"/>
      <c r="AY906"/>
    </row>
    <row r="907" spans="50:51" x14ac:dyDescent="0.25">
      <c r="AX907"/>
      <c r="AY907"/>
    </row>
    <row r="908" spans="50:51" x14ac:dyDescent="0.25">
      <c r="AX908"/>
      <c r="AY908"/>
    </row>
    <row r="909" spans="50:51" x14ac:dyDescent="0.25">
      <c r="AX909"/>
      <c r="AY909"/>
    </row>
    <row r="910" spans="50:51" x14ac:dyDescent="0.25">
      <c r="AX910"/>
      <c r="AY910"/>
    </row>
    <row r="911" spans="50:51" x14ac:dyDescent="0.25">
      <c r="AX911"/>
      <c r="AY911"/>
    </row>
    <row r="912" spans="50:51" x14ac:dyDescent="0.25">
      <c r="AX912"/>
      <c r="AY912"/>
    </row>
    <row r="913" spans="50:51" x14ac:dyDescent="0.25">
      <c r="AX913"/>
      <c r="AY913"/>
    </row>
    <row r="914" spans="50:51" x14ac:dyDescent="0.25">
      <c r="AX914"/>
      <c r="AY914"/>
    </row>
    <row r="915" spans="50:51" x14ac:dyDescent="0.25">
      <c r="AX915"/>
      <c r="AY915"/>
    </row>
    <row r="916" spans="50:51" x14ac:dyDescent="0.25">
      <c r="AX916"/>
      <c r="AY916"/>
    </row>
    <row r="917" spans="50:51" x14ac:dyDescent="0.25">
      <c r="AX917"/>
      <c r="AY917"/>
    </row>
    <row r="918" spans="50:51" x14ac:dyDescent="0.25">
      <c r="AX918"/>
      <c r="AY918"/>
    </row>
    <row r="919" spans="50:51" x14ac:dyDescent="0.25">
      <c r="AX919"/>
      <c r="AY919"/>
    </row>
    <row r="920" spans="50:51" x14ac:dyDescent="0.25">
      <c r="AX920"/>
      <c r="AY920"/>
    </row>
    <row r="921" spans="50:51" x14ac:dyDescent="0.25">
      <c r="AX921"/>
      <c r="AY921"/>
    </row>
    <row r="922" spans="50:51" x14ac:dyDescent="0.25">
      <c r="AX922"/>
      <c r="AY922"/>
    </row>
    <row r="923" spans="50:51" x14ac:dyDescent="0.25">
      <c r="AX923"/>
      <c r="AY923"/>
    </row>
    <row r="924" spans="50:51" x14ac:dyDescent="0.25">
      <c r="AX924"/>
      <c r="AY924"/>
    </row>
    <row r="925" spans="50:51" x14ac:dyDescent="0.25">
      <c r="AX925"/>
      <c r="AY925"/>
    </row>
    <row r="926" spans="50:51" x14ac:dyDescent="0.25">
      <c r="AX926"/>
      <c r="AY926"/>
    </row>
    <row r="927" spans="50:51" x14ac:dyDescent="0.25">
      <c r="AX927"/>
      <c r="AY927"/>
    </row>
    <row r="928" spans="50:51" x14ac:dyDescent="0.25">
      <c r="AX928"/>
      <c r="AY928"/>
    </row>
    <row r="929" spans="50:51" x14ac:dyDescent="0.25">
      <c r="AX929"/>
      <c r="AY929"/>
    </row>
    <row r="930" spans="50:51" x14ac:dyDescent="0.25">
      <c r="AX930"/>
      <c r="AY930"/>
    </row>
    <row r="931" spans="50:51" x14ac:dyDescent="0.25">
      <c r="AX931"/>
      <c r="AY931"/>
    </row>
    <row r="932" spans="50:51" x14ac:dyDescent="0.25">
      <c r="AX932"/>
      <c r="AY932"/>
    </row>
    <row r="933" spans="50:51" x14ac:dyDescent="0.25">
      <c r="AX933"/>
      <c r="AY933"/>
    </row>
    <row r="934" spans="50:51" x14ac:dyDescent="0.25">
      <c r="AX934"/>
      <c r="AY934"/>
    </row>
    <row r="935" spans="50:51" x14ac:dyDescent="0.25">
      <c r="AX935"/>
      <c r="AY935"/>
    </row>
    <row r="936" spans="50:51" x14ac:dyDescent="0.25">
      <c r="AX936"/>
      <c r="AY936"/>
    </row>
    <row r="937" spans="50:51" x14ac:dyDescent="0.25">
      <c r="AX937"/>
      <c r="AY937"/>
    </row>
    <row r="938" spans="50:51" x14ac:dyDescent="0.25">
      <c r="AX938"/>
      <c r="AY938"/>
    </row>
    <row r="939" spans="50:51" x14ac:dyDescent="0.25">
      <c r="AX939"/>
      <c r="AY939"/>
    </row>
    <row r="940" spans="50:51" x14ac:dyDescent="0.25">
      <c r="AX940"/>
      <c r="AY940"/>
    </row>
    <row r="941" spans="50:51" x14ac:dyDescent="0.25">
      <c r="AX941"/>
      <c r="AY941"/>
    </row>
    <row r="942" spans="50:51" x14ac:dyDescent="0.25">
      <c r="AX942"/>
      <c r="AY942"/>
    </row>
    <row r="943" spans="50:51" x14ac:dyDescent="0.25">
      <c r="AX943"/>
      <c r="AY943"/>
    </row>
    <row r="944" spans="50:51" x14ac:dyDescent="0.25">
      <c r="AX944"/>
      <c r="AY944"/>
    </row>
    <row r="945" spans="50:51" x14ac:dyDescent="0.25">
      <c r="AX945"/>
      <c r="AY945"/>
    </row>
    <row r="946" spans="50:51" x14ac:dyDescent="0.25">
      <c r="AX946"/>
      <c r="AY946"/>
    </row>
    <row r="947" spans="50:51" x14ac:dyDescent="0.25">
      <c r="AX947"/>
      <c r="AY947"/>
    </row>
    <row r="948" spans="50:51" x14ac:dyDescent="0.25">
      <c r="AX948"/>
      <c r="AY948"/>
    </row>
    <row r="949" spans="50:51" x14ac:dyDescent="0.25">
      <c r="AX949"/>
      <c r="AY949"/>
    </row>
    <row r="950" spans="50:51" x14ac:dyDescent="0.25">
      <c r="AX950"/>
      <c r="AY950"/>
    </row>
    <row r="951" spans="50:51" x14ac:dyDescent="0.25">
      <c r="AX951"/>
      <c r="AY951"/>
    </row>
    <row r="952" spans="50:51" x14ac:dyDescent="0.25">
      <c r="AX952"/>
      <c r="AY952"/>
    </row>
    <row r="953" spans="50:51" x14ac:dyDescent="0.25">
      <c r="AX953"/>
      <c r="AY953"/>
    </row>
    <row r="954" spans="50:51" x14ac:dyDescent="0.25">
      <c r="AX954"/>
      <c r="AY954"/>
    </row>
    <row r="955" spans="50:51" x14ac:dyDescent="0.25">
      <c r="AX955"/>
      <c r="AY955"/>
    </row>
    <row r="956" spans="50:51" x14ac:dyDescent="0.25">
      <c r="AX956"/>
      <c r="AY956"/>
    </row>
    <row r="957" spans="50:51" x14ac:dyDescent="0.25">
      <c r="AX957"/>
      <c r="AY957"/>
    </row>
    <row r="958" spans="50:51" x14ac:dyDescent="0.25">
      <c r="AX958"/>
      <c r="AY958"/>
    </row>
    <row r="959" spans="50:51" x14ac:dyDescent="0.25">
      <c r="AX959"/>
      <c r="AY959"/>
    </row>
    <row r="960" spans="50:51" x14ac:dyDescent="0.25">
      <c r="AX960"/>
      <c r="AY960"/>
    </row>
    <row r="961" spans="50:51" x14ac:dyDescent="0.25">
      <c r="AX961"/>
      <c r="AY961"/>
    </row>
    <row r="962" spans="50:51" x14ac:dyDescent="0.25">
      <c r="AX962"/>
      <c r="AY962"/>
    </row>
    <row r="963" spans="50:51" x14ac:dyDescent="0.25">
      <c r="AX963"/>
      <c r="AY963"/>
    </row>
    <row r="964" spans="50:51" x14ac:dyDescent="0.25">
      <c r="AX964"/>
      <c r="AY964"/>
    </row>
    <row r="965" spans="50:51" x14ac:dyDescent="0.25">
      <c r="AX965"/>
      <c r="AY965"/>
    </row>
    <row r="966" spans="50:51" x14ac:dyDescent="0.25">
      <c r="AX966"/>
      <c r="AY966"/>
    </row>
    <row r="967" spans="50:51" x14ac:dyDescent="0.25">
      <c r="AX967"/>
      <c r="AY967"/>
    </row>
    <row r="968" spans="50:51" x14ac:dyDescent="0.25">
      <c r="AX968"/>
      <c r="AY968"/>
    </row>
    <row r="969" spans="50:51" x14ac:dyDescent="0.25">
      <c r="AX969"/>
      <c r="AY969"/>
    </row>
    <row r="970" spans="50:51" x14ac:dyDescent="0.25">
      <c r="AX970"/>
      <c r="AY970"/>
    </row>
    <row r="971" spans="50:51" x14ac:dyDescent="0.25">
      <c r="AX971"/>
      <c r="AY971"/>
    </row>
    <row r="972" spans="50:51" x14ac:dyDescent="0.25">
      <c r="AX972"/>
      <c r="AY972"/>
    </row>
    <row r="973" spans="50:51" x14ac:dyDescent="0.25">
      <c r="AX973"/>
      <c r="AY973"/>
    </row>
    <row r="974" spans="50:51" x14ac:dyDescent="0.25">
      <c r="AX974"/>
      <c r="AY974"/>
    </row>
    <row r="975" spans="50:51" x14ac:dyDescent="0.25">
      <c r="AX975"/>
      <c r="AY975"/>
    </row>
    <row r="976" spans="50:51" x14ac:dyDescent="0.25">
      <c r="AX976"/>
      <c r="AY976"/>
    </row>
    <row r="977" spans="50:51" x14ac:dyDescent="0.25">
      <c r="AX977"/>
      <c r="AY977"/>
    </row>
    <row r="978" spans="50:51" x14ac:dyDescent="0.25">
      <c r="AX978"/>
      <c r="AY978"/>
    </row>
    <row r="979" spans="50:51" x14ac:dyDescent="0.25">
      <c r="AX979"/>
      <c r="AY979"/>
    </row>
    <row r="980" spans="50:51" x14ac:dyDescent="0.25">
      <c r="AX980"/>
      <c r="AY980"/>
    </row>
    <row r="981" spans="50:51" x14ac:dyDescent="0.25">
      <c r="AX981"/>
      <c r="AY981"/>
    </row>
    <row r="982" spans="50:51" x14ac:dyDescent="0.25">
      <c r="AX982"/>
      <c r="AY982"/>
    </row>
    <row r="983" spans="50:51" x14ac:dyDescent="0.25">
      <c r="AX983"/>
      <c r="AY983"/>
    </row>
    <row r="984" spans="50:51" x14ac:dyDescent="0.25">
      <c r="AX984"/>
      <c r="AY984"/>
    </row>
    <row r="985" spans="50:51" x14ac:dyDescent="0.25">
      <c r="AX985"/>
      <c r="AY985"/>
    </row>
    <row r="986" spans="50:51" x14ac:dyDescent="0.25">
      <c r="AX986"/>
      <c r="AY986"/>
    </row>
    <row r="987" spans="50:51" x14ac:dyDescent="0.25">
      <c r="AX987"/>
      <c r="AY987"/>
    </row>
    <row r="988" spans="50:51" x14ac:dyDescent="0.25">
      <c r="AX988"/>
      <c r="AY988"/>
    </row>
    <row r="989" spans="50:51" x14ac:dyDescent="0.25">
      <c r="AX989"/>
      <c r="AY989"/>
    </row>
    <row r="990" spans="50:51" x14ac:dyDescent="0.25">
      <c r="AX990"/>
      <c r="AY990"/>
    </row>
    <row r="991" spans="50:51" x14ac:dyDescent="0.25">
      <c r="AX991"/>
      <c r="AY991"/>
    </row>
    <row r="992" spans="50:51" x14ac:dyDescent="0.25">
      <c r="AX992"/>
      <c r="AY992"/>
    </row>
    <row r="993" spans="50:51" x14ac:dyDescent="0.25">
      <c r="AX993"/>
      <c r="AY993"/>
    </row>
    <row r="994" spans="50:51" x14ac:dyDescent="0.25">
      <c r="AX994"/>
      <c r="AY994"/>
    </row>
    <row r="995" spans="50:51" x14ac:dyDescent="0.25">
      <c r="AX995"/>
      <c r="AY995"/>
    </row>
    <row r="996" spans="50:51" x14ac:dyDescent="0.25">
      <c r="AX996"/>
      <c r="AY996"/>
    </row>
    <row r="997" spans="50:51" x14ac:dyDescent="0.25">
      <c r="AX997"/>
      <c r="AY997"/>
    </row>
    <row r="998" spans="50:51" x14ac:dyDescent="0.25">
      <c r="AX998"/>
      <c r="AY998"/>
    </row>
    <row r="999" spans="50:51" x14ac:dyDescent="0.25">
      <c r="AX999"/>
      <c r="AY999"/>
    </row>
    <row r="1000" spans="50:51" x14ac:dyDescent="0.25">
      <c r="AX1000"/>
      <c r="AY1000"/>
    </row>
    <row r="1001" spans="50:51" x14ac:dyDescent="0.25">
      <c r="AX1001"/>
      <c r="AY1001"/>
    </row>
    <row r="1002" spans="50:51" x14ac:dyDescent="0.25">
      <c r="AX1002"/>
      <c r="AY1002"/>
    </row>
    <row r="1003" spans="50:51" x14ac:dyDescent="0.25">
      <c r="AX1003"/>
      <c r="AY1003"/>
    </row>
    <row r="1004" spans="50:51" x14ac:dyDescent="0.25">
      <c r="AX1004"/>
      <c r="AY1004"/>
    </row>
    <row r="1005" spans="50:51" x14ac:dyDescent="0.25">
      <c r="AX1005"/>
      <c r="AY1005"/>
    </row>
    <row r="1006" spans="50:51" x14ac:dyDescent="0.25">
      <c r="AX1006"/>
      <c r="AY1006"/>
    </row>
    <row r="1007" spans="50:51" x14ac:dyDescent="0.25">
      <c r="AX1007"/>
      <c r="AY1007"/>
    </row>
    <row r="1008" spans="50:51" x14ac:dyDescent="0.25">
      <c r="AX1008"/>
      <c r="AY1008"/>
    </row>
    <row r="1009" spans="50:51" x14ac:dyDescent="0.25">
      <c r="AX1009"/>
      <c r="AY1009"/>
    </row>
    <row r="1010" spans="50:51" x14ac:dyDescent="0.25">
      <c r="AX1010"/>
      <c r="AY1010"/>
    </row>
    <row r="1011" spans="50:51" x14ac:dyDescent="0.25">
      <c r="AX1011"/>
      <c r="AY1011"/>
    </row>
    <row r="1012" spans="50:51" x14ac:dyDescent="0.25">
      <c r="AX1012"/>
      <c r="AY1012"/>
    </row>
    <row r="1013" spans="50:51" x14ac:dyDescent="0.25">
      <c r="AX1013"/>
      <c r="AY1013"/>
    </row>
    <row r="1014" spans="50:51" x14ac:dyDescent="0.25">
      <c r="AX1014"/>
      <c r="AY1014"/>
    </row>
    <row r="1015" spans="50:51" x14ac:dyDescent="0.25">
      <c r="AX1015"/>
      <c r="AY1015"/>
    </row>
    <row r="1016" spans="50:51" x14ac:dyDescent="0.25">
      <c r="AX1016"/>
      <c r="AY1016"/>
    </row>
    <row r="1017" spans="50:51" x14ac:dyDescent="0.25">
      <c r="AX1017"/>
      <c r="AY1017"/>
    </row>
    <row r="1018" spans="50:51" x14ac:dyDescent="0.25">
      <c r="AX1018"/>
      <c r="AY1018"/>
    </row>
    <row r="1019" spans="50:51" x14ac:dyDescent="0.25">
      <c r="AX1019"/>
      <c r="AY1019"/>
    </row>
    <row r="1020" spans="50:51" x14ac:dyDescent="0.25">
      <c r="AX1020"/>
      <c r="AY1020"/>
    </row>
    <row r="1021" spans="50:51" x14ac:dyDescent="0.25">
      <c r="AX1021"/>
      <c r="AY1021"/>
    </row>
    <row r="1022" spans="50:51" x14ac:dyDescent="0.25">
      <c r="AX1022"/>
      <c r="AY1022"/>
    </row>
    <row r="1023" spans="50:51" x14ac:dyDescent="0.25">
      <c r="AX1023"/>
      <c r="AY1023"/>
    </row>
    <row r="1024" spans="50:51" x14ac:dyDescent="0.25">
      <c r="AX1024"/>
      <c r="AY1024"/>
    </row>
    <row r="1025" spans="50:51" x14ac:dyDescent="0.25">
      <c r="AX1025"/>
      <c r="AY1025"/>
    </row>
    <row r="1026" spans="50:51" x14ac:dyDescent="0.25">
      <c r="AX1026"/>
      <c r="AY1026"/>
    </row>
    <row r="1027" spans="50:51" x14ac:dyDescent="0.25">
      <c r="AX1027"/>
      <c r="AY1027"/>
    </row>
    <row r="1028" spans="50:51" x14ac:dyDescent="0.25">
      <c r="AX1028"/>
      <c r="AY1028"/>
    </row>
    <row r="1029" spans="50:51" x14ac:dyDescent="0.25">
      <c r="AX1029"/>
      <c r="AY1029"/>
    </row>
    <row r="1030" spans="50:51" x14ac:dyDescent="0.25">
      <c r="AX1030"/>
      <c r="AY1030"/>
    </row>
    <row r="1031" spans="50:51" x14ac:dyDescent="0.25">
      <c r="AX1031"/>
      <c r="AY1031"/>
    </row>
    <row r="1032" spans="50:51" x14ac:dyDescent="0.25">
      <c r="AX1032"/>
      <c r="AY1032"/>
    </row>
    <row r="1033" spans="50:51" x14ac:dyDescent="0.25">
      <c r="AX1033"/>
      <c r="AY1033"/>
    </row>
    <row r="1034" spans="50:51" x14ac:dyDescent="0.25">
      <c r="AX1034"/>
      <c r="AY1034"/>
    </row>
    <row r="1035" spans="50:51" x14ac:dyDescent="0.25">
      <c r="AX1035"/>
      <c r="AY1035"/>
    </row>
    <row r="1036" spans="50:51" x14ac:dyDescent="0.25">
      <c r="AX1036"/>
      <c r="AY1036"/>
    </row>
    <row r="1037" spans="50:51" x14ac:dyDescent="0.25">
      <c r="AX1037"/>
      <c r="AY1037"/>
    </row>
    <row r="1038" spans="50:51" x14ac:dyDescent="0.25">
      <c r="AX1038"/>
      <c r="AY1038"/>
    </row>
    <row r="1039" spans="50:51" x14ac:dyDescent="0.25">
      <c r="AX1039"/>
      <c r="AY1039"/>
    </row>
    <row r="1040" spans="50:51" x14ac:dyDescent="0.25">
      <c r="AX1040"/>
      <c r="AY1040"/>
    </row>
    <row r="1041" spans="50:51" x14ac:dyDescent="0.25">
      <c r="AX1041"/>
      <c r="AY1041"/>
    </row>
    <row r="1042" spans="50:51" x14ac:dyDescent="0.25">
      <c r="AX1042"/>
      <c r="AY1042"/>
    </row>
    <row r="1043" spans="50:51" x14ac:dyDescent="0.25">
      <c r="AX1043"/>
      <c r="AY1043"/>
    </row>
    <row r="1044" spans="50:51" x14ac:dyDescent="0.25">
      <c r="AX1044"/>
      <c r="AY1044"/>
    </row>
    <row r="1045" spans="50:51" x14ac:dyDescent="0.25">
      <c r="AX1045"/>
      <c r="AY1045"/>
    </row>
    <row r="1046" spans="50:51" x14ac:dyDescent="0.25">
      <c r="AX1046"/>
      <c r="AY1046"/>
    </row>
    <row r="1047" spans="50:51" x14ac:dyDescent="0.25">
      <c r="AX1047"/>
      <c r="AY1047"/>
    </row>
    <row r="1048" spans="50:51" x14ac:dyDescent="0.25">
      <c r="AX1048"/>
      <c r="AY1048"/>
    </row>
    <row r="1049" spans="50:51" x14ac:dyDescent="0.25">
      <c r="AX1049"/>
      <c r="AY1049"/>
    </row>
    <row r="1050" spans="50:51" x14ac:dyDescent="0.25">
      <c r="AX1050"/>
      <c r="AY1050"/>
    </row>
    <row r="1051" spans="50:51" x14ac:dyDescent="0.25">
      <c r="AX1051"/>
      <c r="AY1051"/>
    </row>
    <row r="1052" spans="50:51" x14ac:dyDescent="0.25">
      <c r="AX1052"/>
      <c r="AY1052"/>
    </row>
    <row r="1053" spans="50:51" x14ac:dyDescent="0.25">
      <c r="AX1053"/>
      <c r="AY1053"/>
    </row>
    <row r="1054" spans="50:51" x14ac:dyDescent="0.25">
      <c r="AX1054"/>
      <c r="AY1054"/>
    </row>
    <row r="1055" spans="50:51" x14ac:dyDescent="0.25">
      <c r="AX1055"/>
      <c r="AY1055"/>
    </row>
    <row r="1056" spans="50:51" x14ac:dyDescent="0.25">
      <c r="AX1056"/>
      <c r="AY1056"/>
    </row>
    <row r="1057" spans="50:51" x14ac:dyDescent="0.25">
      <c r="AX1057"/>
      <c r="AY1057"/>
    </row>
    <row r="1058" spans="50:51" x14ac:dyDescent="0.25">
      <c r="AX1058"/>
      <c r="AY1058"/>
    </row>
    <row r="1059" spans="50:51" x14ac:dyDescent="0.25">
      <c r="AX1059"/>
      <c r="AY1059"/>
    </row>
    <row r="1060" spans="50:51" x14ac:dyDescent="0.25">
      <c r="AX1060"/>
      <c r="AY1060"/>
    </row>
    <row r="1061" spans="50:51" x14ac:dyDescent="0.25">
      <c r="AX1061"/>
      <c r="AY1061"/>
    </row>
    <row r="1062" spans="50:51" x14ac:dyDescent="0.25">
      <c r="AX1062"/>
      <c r="AY1062"/>
    </row>
    <row r="1063" spans="50:51" x14ac:dyDescent="0.25">
      <c r="AX1063"/>
      <c r="AY1063"/>
    </row>
    <row r="1064" spans="50:51" x14ac:dyDescent="0.25">
      <c r="AX1064"/>
      <c r="AY1064"/>
    </row>
    <row r="1065" spans="50:51" x14ac:dyDescent="0.25">
      <c r="AX1065"/>
      <c r="AY1065"/>
    </row>
    <row r="1066" spans="50:51" x14ac:dyDescent="0.25">
      <c r="AX1066"/>
      <c r="AY1066"/>
    </row>
    <row r="1067" spans="50:51" x14ac:dyDescent="0.25">
      <c r="AX1067"/>
      <c r="AY1067"/>
    </row>
    <row r="1068" spans="50:51" x14ac:dyDescent="0.25">
      <c r="AX1068"/>
      <c r="AY1068"/>
    </row>
    <row r="1069" spans="50:51" x14ac:dyDescent="0.25">
      <c r="AX1069"/>
      <c r="AY1069"/>
    </row>
    <row r="1070" spans="50:51" x14ac:dyDescent="0.25">
      <c r="AX1070"/>
      <c r="AY1070"/>
    </row>
    <row r="1071" spans="50:51" x14ac:dyDescent="0.25">
      <c r="AX1071"/>
      <c r="AY1071"/>
    </row>
    <row r="1072" spans="50:51" x14ac:dyDescent="0.25">
      <c r="AX1072"/>
      <c r="AY1072"/>
    </row>
    <row r="1073" spans="50:51" x14ac:dyDescent="0.25">
      <c r="AX1073"/>
      <c r="AY1073"/>
    </row>
    <row r="1074" spans="50:51" x14ac:dyDescent="0.25">
      <c r="AX1074"/>
      <c r="AY1074"/>
    </row>
    <row r="1075" spans="50:51" x14ac:dyDescent="0.25">
      <c r="AX1075"/>
      <c r="AY1075"/>
    </row>
    <row r="1076" spans="50:51" x14ac:dyDescent="0.25">
      <c r="AX1076"/>
      <c r="AY1076"/>
    </row>
    <row r="1077" spans="50:51" x14ac:dyDescent="0.25">
      <c r="AX1077"/>
      <c r="AY1077"/>
    </row>
    <row r="1078" spans="50:51" x14ac:dyDescent="0.25">
      <c r="AX1078"/>
      <c r="AY1078"/>
    </row>
    <row r="1079" spans="50:51" x14ac:dyDescent="0.25">
      <c r="AX1079"/>
      <c r="AY1079"/>
    </row>
    <row r="1080" spans="50:51" x14ac:dyDescent="0.25">
      <c r="AX1080"/>
      <c r="AY1080"/>
    </row>
    <row r="1081" spans="50:51" x14ac:dyDescent="0.25">
      <c r="AX1081"/>
      <c r="AY1081"/>
    </row>
    <row r="1082" spans="50:51" x14ac:dyDescent="0.25">
      <c r="AX1082"/>
      <c r="AY1082"/>
    </row>
    <row r="1083" spans="50:51" x14ac:dyDescent="0.25">
      <c r="AX1083"/>
      <c r="AY1083"/>
    </row>
    <row r="1084" spans="50:51" x14ac:dyDescent="0.25">
      <c r="AX1084"/>
      <c r="AY1084"/>
    </row>
    <row r="1085" spans="50:51" x14ac:dyDescent="0.25">
      <c r="AX1085"/>
      <c r="AY1085"/>
    </row>
    <row r="1086" spans="50:51" x14ac:dyDescent="0.25">
      <c r="AX1086"/>
      <c r="AY1086"/>
    </row>
    <row r="1087" spans="50:51" x14ac:dyDescent="0.25">
      <c r="AX1087"/>
      <c r="AY1087"/>
    </row>
    <row r="1088" spans="50:51" x14ac:dyDescent="0.25">
      <c r="AX1088"/>
      <c r="AY1088"/>
    </row>
    <row r="1089" spans="50:51" x14ac:dyDescent="0.25">
      <c r="AX1089"/>
      <c r="AY1089"/>
    </row>
    <row r="1090" spans="50:51" x14ac:dyDescent="0.25">
      <c r="AX1090"/>
      <c r="AY1090"/>
    </row>
    <row r="1091" spans="50:51" x14ac:dyDescent="0.25">
      <c r="AX1091"/>
      <c r="AY1091"/>
    </row>
    <row r="1092" spans="50:51" x14ac:dyDescent="0.25">
      <c r="AX1092"/>
      <c r="AY1092"/>
    </row>
    <row r="1093" spans="50:51" x14ac:dyDescent="0.25">
      <c r="AX1093"/>
      <c r="AY1093"/>
    </row>
    <row r="1094" spans="50:51" x14ac:dyDescent="0.25">
      <c r="AX1094"/>
      <c r="AY1094"/>
    </row>
    <row r="1095" spans="50:51" x14ac:dyDescent="0.25">
      <c r="AX1095"/>
      <c r="AY1095"/>
    </row>
    <row r="1096" spans="50:51" x14ac:dyDescent="0.25">
      <c r="AX1096"/>
      <c r="AY1096"/>
    </row>
    <row r="1097" spans="50:51" x14ac:dyDescent="0.25">
      <c r="AX1097"/>
      <c r="AY1097"/>
    </row>
    <row r="1098" spans="50:51" x14ac:dyDescent="0.25">
      <c r="AX1098"/>
      <c r="AY1098"/>
    </row>
    <row r="1099" spans="50:51" x14ac:dyDescent="0.25">
      <c r="AX1099"/>
      <c r="AY1099"/>
    </row>
    <row r="1100" spans="50:51" x14ac:dyDescent="0.25">
      <c r="AX1100"/>
      <c r="AY1100"/>
    </row>
    <row r="1101" spans="50:51" x14ac:dyDescent="0.25">
      <c r="AX1101"/>
      <c r="AY1101"/>
    </row>
    <row r="1102" spans="50:51" x14ac:dyDescent="0.25">
      <c r="AX1102"/>
      <c r="AY1102"/>
    </row>
    <row r="1103" spans="50:51" x14ac:dyDescent="0.25">
      <c r="AX1103"/>
      <c r="AY1103"/>
    </row>
    <row r="1104" spans="50:51" x14ac:dyDescent="0.25">
      <c r="AX1104"/>
      <c r="AY1104"/>
    </row>
    <row r="1105" spans="50:51" x14ac:dyDescent="0.25">
      <c r="AX1105"/>
      <c r="AY1105"/>
    </row>
    <row r="1106" spans="50:51" x14ac:dyDescent="0.25">
      <c r="AX1106"/>
      <c r="AY1106"/>
    </row>
    <row r="1107" spans="50:51" x14ac:dyDescent="0.25">
      <c r="AX1107"/>
      <c r="AY1107"/>
    </row>
    <row r="1108" spans="50:51" x14ac:dyDescent="0.25">
      <c r="AX1108"/>
      <c r="AY1108"/>
    </row>
    <row r="1109" spans="50:51" x14ac:dyDescent="0.25">
      <c r="AX1109"/>
      <c r="AY1109"/>
    </row>
    <row r="1110" spans="50:51" x14ac:dyDescent="0.25">
      <c r="AX1110"/>
      <c r="AY1110"/>
    </row>
    <row r="1111" spans="50:51" x14ac:dyDescent="0.25">
      <c r="AX1111"/>
      <c r="AY1111"/>
    </row>
    <row r="1112" spans="50:51" x14ac:dyDescent="0.25">
      <c r="AX1112"/>
      <c r="AY1112"/>
    </row>
    <row r="1113" spans="50:51" x14ac:dyDescent="0.25">
      <c r="AX1113"/>
      <c r="AY1113"/>
    </row>
    <row r="1114" spans="50:51" x14ac:dyDescent="0.25">
      <c r="AX1114"/>
      <c r="AY1114"/>
    </row>
    <row r="1115" spans="50:51" x14ac:dyDescent="0.25">
      <c r="AX1115"/>
      <c r="AY1115"/>
    </row>
    <row r="1116" spans="50:51" x14ac:dyDescent="0.25">
      <c r="AX1116"/>
      <c r="AY1116"/>
    </row>
    <row r="1117" spans="50:51" x14ac:dyDescent="0.25">
      <c r="AX1117"/>
      <c r="AY1117"/>
    </row>
    <row r="1118" spans="50:51" x14ac:dyDescent="0.25">
      <c r="AX1118"/>
      <c r="AY1118"/>
    </row>
    <row r="1119" spans="50:51" x14ac:dyDescent="0.25">
      <c r="AX1119"/>
      <c r="AY1119"/>
    </row>
    <row r="1120" spans="50:51" x14ac:dyDescent="0.25">
      <c r="AX1120"/>
      <c r="AY1120"/>
    </row>
    <row r="1121" spans="50:51" x14ac:dyDescent="0.25">
      <c r="AX1121"/>
      <c r="AY1121"/>
    </row>
    <row r="1122" spans="50:51" x14ac:dyDescent="0.25">
      <c r="AX1122"/>
      <c r="AY1122"/>
    </row>
    <row r="1123" spans="50:51" x14ac:dyDescent="0.25">
      <c r="AX1123"/>
      <c r="AY1123"/>
    </row>
    <row r="1124" spans="50:51" x14ac:dyDescent="0.25">
      <c r="AX1124"/>
      <c r="AY1124"/>
    </row>
    <row r="1125" spans="50:51" x14ac:dyDescent="0.25">
      <c r="AX1125"/>
      <c r="AY1125"/>
    </row>
    <row r="1126" spans="50:51" x14ac:dyDescent="0.25">
      <c r="AX1126"/>
      <c r="AY1126"/>
    </row>
    <row r="1127" spans="50:51" x14ac:dyDescent="0.25">
      <c r="AX1127"/>
      <c r="AY1127"/>
    </row>
    <row r="1128" spans="50:51" x14ac:dyDescent="0.25">
      <c r="AX1128"/>
      <c r="AY1128"/>
    </row>
    <row r="1129" spans="50:51" x14ac:dyDescent="0.25">
      <c r="AX1129"/>
      <c r="AY1129"/>
    </row>
    <row r="1130" spans="50:51" x14ac:dyDescent="0.25">
      <c r="AX1130"/>
      <c r="AY1130"/>
    </row>
    <row r="1131" spans="50:51" x14ac:dyDescent="0.25">
      <c r="AX1131"/>
      <c r="AY1131"/>
    </row>
    <row r="1132" spans="50:51" x14ac:dyDescent="0.25">
      <c r="AX1132"/>
      <c r="AY1132"/>
    </row>
    <row r="1133" spans="50:51" x14ac:dyDescent="0.25">
      <c r="AX1133"/>
      <c r="AY1133"/>
    </row>
    <row r="1134" spans="50:51" x14ac:dyDescent="0.25">
      <c r="AX1134"/>
      <c r="AY1134"/>
    </row>
    <row r="1135" spans="50:51" x14ac:dyDescent="0.25">
      <c r="AX1135"/>
      <c r="AY1135"/>
    </row>
    <row r="1136" spans="50:51" x14ac:dyDescent="0.25">
      <c r="AX1136"/>
      <c r="AY1136"/>
    </row>
    <row r="1137" spans="50:51" x14ac:dyDescent="0.25">
      <c r="AX1137"/>
      <c r="AY1137"/>
    </row>
    <row r="1138" spans="50:51" x14ac:dyDescent="0.25">
      <c r="AX1138"/>
      <c r="AY1138"/>
    </row>
    <row r="1139" spans="50:51" x14ac:dyDescent="0.25">
      <c r="AX1139"/>
      <c r="AY1139"/>
    </row>
    <row r="1140" spans="50:51" x14ac:dyDescent="0.25">
      <c r="AX1140"/>
      <c r="AY1140"/>
    </row>
    <row r="1141" spans="50:51" x14ac:dyDescent="0.25">
      <c r="AX1141"/>
      <c r="AY1141"/>
    </row>
    <row r="1142" spans="50:51" x14ac:dyDescent="0.25">
      <c r="AX1142"/>
      <c r="AY1142"/>
    </row>
    <row r="1143" spans="50:51" x14ac:dyDescent="0.25">
      <c r="AX1143"/>
      <c r="AY1143"/>
    </row>
    <row r="1144" spans="50:51" x14ac:dyDescent="0.25">
      <c r="AX1144"/>
      <c r="AY1144"/>
    </row>
    <row r="1145" spans="50:51" x14ac:dyDescent="0.25">
      <c r="AX1145"/>
      <c r="AY1145"/>
    </row>
    <row r="1146" spans="50:51" x14ac:dyDescent="0.25">
      <c r="AX1146"/>
      <c r="AY1146"/>
    </row>
    <row r="1147" spans="50:51" x14ac:dyDescent="0.25">
      <c r="AX1147"/>
      <c r="AY1147"/>
    </row>
    <row r="1148" spans="50:51" x14ac:dyDescent="0.25">
      <c r="AX1148"/>
      <c r="AY1148"/>
    </row>
    <row r="1149" spans="50:51" x14ac:dyDescent="0.25">
      <c r="AX1149"/>
      <c r="AY1149"/>
    </row>
    <row r="1150" spans="50:51" x14ac:dyDescent="0.25">
      <c r="AX1150"/>
      <c r="AY1150"/>
    </row>
    <row r="1151" spans="50:51" x14ac:dyDescent="0.25">
      <c r="AX1151"/>
      <c r="AY1151"/>
    </row>
    <row r="1152" spans="50:51" x14ac:dyDescent="0.25">
      <c r="AX1152"/>
      <c r="AY1152"/>
    </row>
    <row r="1153" spans="50:51" x14ac:dyDescent="0.25">
      <c r="AX1153"/>
      <c r="AY1153"/>
    </row>
    <row r="1154" spans="50:51" x14ac:dyDescent="0.25">
      <c r="AX1154"/>
      <c r="AY1154"/>
    </row>
    <row r="1155" spans="50:51" x14ac:dyDescent="0.25">
      <c r="AX1155"/>
      <c r="AY1155"/>
    </row>
    <row r="1156" spans="50:51" x14ac:dyDescent="0.25">
      <c r="AX1156"/>
      <c r="AY1156"/>
    </row>
    <row r="1157" spans="50:51" x14ac:dyDescent="0.25">
      <c r="AX1157"/>
      <c r="AY1157"/>
    </row>
    <row r="1158" spans="50:51" x14ac:dyDescent="0.25">
      <c r="AX1158"/>
      <c r="AY1158"/>
    </row>
    <row r="1159" spans="50:51" x14ac:dyDescent="0.25">
      <c r="AX1159"/>
      <c r="AY1159"/>
    </row>
    <row r="1160" spans="50:51" x14ac:dyDescent="0.25">
      <c r="AX1160"/>
      <c r="AY1160"/>
    </row>
    <row r="1161" spans="50:51" x14ac:dyDescent="0.25">
      <c r="AX1161"/>
      <c r="AY1161"/>
    </row>
    <row r="1162" spans="50:51" x14ac:dyDescent="0.25">
      <c r="AX1162"/>
      <c r="AY1162"/>
    </row>
    <row r="1163" spans="50:51" x14ac:dyDescent="0.25">
      <c r="AX1163"/>
      <c r="AY1163"/>
    </row>
    <row r="1164" spans="50:51" x14ac:dyDescent="0.25">
      <c r="AX1164"/>
      <c r="AY1164"/>
    </row>
    <row r="1165" spans="50:51" x14ac:dyDescent="0.25">
      <c r="AX1165"/>
      <c r="AY1165"/>
    </row>
    <row r="1166" spans="50:51" x14ac:dyDescent="0.25">
      <c r="AX1166"/>
      <c r="AY1166"/>
    </row>
    <row r="1167" spans="50:51" x14ac:dyDescent="0.25">
      <c r="AX1167"/>
      <c r="AY1167"/>
    </row>
    <row r="1168" spans="50:51" x14ac:dyDescent="0.25">
      <c r="AX1168"/>
      <c r="AY1168"/>
    </row>
    <row r="1169" spans="50:51" x14ac:dyDescent="0.25">
      <c r="AX1169"/>
      <c r="AY1169"/>
    </row>
    <row r="1170" spans="50:51" x14ac:dyDescent="0.25">
      <c r="AX1170"/>
      <c r="AY1170"/>
    </row>
    <row r="1171" spans="50:51" x14ac:dyDescent="0.25">
      <c r="AX1171"/>
      <c r="AY1171"/>
    </row>
    <row r="1172" spans="50:51" x14ac:dyDescent="0.25">
      <c r="AX1172"/>
      <c r="AY1172"/>
    </row>
    <row r="1173" spans="50:51" x14ac:dyDescent="0.25">
      <c r="AX1173"/>
      <c r="AY1173"/>
    </row>
    <row r="1174" spans="50:51" x14ac:dyDescent="0.25">
      <c r="AX1174"/>
      <c r="AY1174"/>
    </row>
    <row r="1175" spans="50:51" x14ac:dyDescent="0.25">
      <c r="AX1175"/>
      <c r="AY1175"/>
    </row>
    <row r="1176" spans="50:51" x14ac:dyDescent="0.25">
      <c r="AX1176"/>
      <c r="AY1176"/>
    </row>
    <row r="1177" spans="50:51" x14ac:dyDescent="0.25">
      <c r="AX1177"/>
      <c r="AY1177"/>
    </row>
    <row r="1178" spans="50:51" x14ac:dyDescent="0.25">
      <c r="AX1178"/>
      <c r="AY1178"/>
    </row>
    <row r="1179" spans="50:51" x14ac:dyDescent="0.25">
      <c r="AX1179"/>
      <c r="AY1179"/>
    </row>
    <row r="1180" spans="50:51" x14ac:dyDescent="0.25">
      <c r="AX1180"/>
      <c r="AY1180"/>
    </row>
    <row r="1181" spans="50:51" x14ac:dyDescent="0.25">
      <c r="AX1181"/>
      <c r="AY1181"/>
    </row>
    <row r="1182" spans="50:51" x14ac:dyDescent="0.25">
      <c r="AX1182"/>
      <c r="AY1182"/>
    </row>
    <row r="1183" spans="50:51" x14ac:dyDescent="0.25">
      <c r="AX1183"/>
      <c r="AY1183"/>
    </row>
    <row r="1184" spans="50:51" x14ac:dyDescent="0.25">
      <c r="AX1184"/>
      <c r="AY1184"/>
    </row>
    <row r="1185" spans="50:51" x14ac:dyDescent="0.25">
      <c r="AX1185"/>
      <c r="AY1185"/>
    </row>
    <row r="1186" spans="50:51" x14ac:dyDescent="0.25">
      <c r="AX1186"/>
      <c r="AY1186"/>
    </row>
    <row r="1187" spans="50:51" x14ac:dyDescent="0.25">
      <c r="AX1187"/>
      <c r="AY1187"/>
    </row>
    <row r="1188" spans="50:51" x14ac:dyDescent="0.25">
      <c r="AX1188"/>
      <c r="AY1188"/>
    </row>
    <row r="1189" spans="50:51" x14ac:dyDescent="0.25">
      <c r="AX1189"/>
      <c r="AY1189"/>
    </row>
    <row r="1190" spans="50:51" x14ac:dyDescent="0.25">
      <c r="AX1190"/>
      <c r="AY1190"/>
    </row>
    <row r="1191" spans="50:51" x14ac:dyDescent="0.25">
      <c r="AX1191"/>
      <c r="AY1191"/>
    </row>
    <row r="1192" spans="50:51" x14ac:dyDescent="0.25">
      <c r="AX1192"/>
      <c r="AY1192"/>
    </row>
    <row r="1193" spans="50:51" x14ac:dyDescent="0.25">
      <c r="AX1193"/>
      <c r="AY1193"/>
    </row>
    <row r="1194" spans="50:51" x14ac:dyDescent="0.25">
      <c r="AX1194"/>
      <c r="AY1194"/>
    </row>
    <row r="1195" spans="50:51" x14ac:dyDescent="0.25">
      <c r="AX1195"/>
      <c r="AY1195"/>
    </row>
    <row r="1196" spans="50:51" x14ac:dyDescent="0.25">
      <c r="AX1196"/>
      <c r="AY1196"/>
    </row>
    <row r="1197" spans="50:51" x14ac:dyDescent="0.25">
      <c r="AX1197"/>
      <c r="AY1197"/>
    </row>
    <row r="1198" spans="50:51" x14ac:dyDescent="0.25">
      <c r="AX1198"/>
      <c r="AY1198"/>
    </row>
    <row r="1199" spans="50:51" x14ac:dyDescent="0.25">
      <c r="AX1199"/>
      <c r="AY1199"/>
    </row>
    <row r="1200" spans="50:51" x14ac:dyDescent="0.25">
      <c r="AX1200"/>
      <c r="AY1200"/>
    </row>
    <row r="1201" spans="50:51" x14ac:dyDescent="0.25">
      <c r="AX1201"/>
      <c r="AY1201"/>
    </row>
    <row r="1202" spans="50:51" x14ac:dyDescent="0.25">
      <c r="AX1202"/>
      <c r="AY1202"/>
    </row>
    <row r="1203" spans="50:51" x14ac:dyDescent="0.25">
      <c r="AX1203"/>
      <c r="AY1203"/>
    </row>
    <row r="1204" spans="50:51" x14ac:dyDescent="0.25">
      <c r="AX1204"/>
      <c r="AY1204"/>
    </row>
    <row r="1205" spans="50:51" x14ac:dyDescent="0.25">
      <c r="AX1205"/>
      <c r="AY1205"/>
    </row>
    <row r="1206" spans="50:51" x14ac:dyDescent="0.25">
      <c r="AX1206"/>
      <c r="AY1206"/>
    </row>
    <row r="1207" spans="50:51" x14ac:dyDescent="0.25">
      <c r="AX1207"/>
      <c r="AY1207"/>
    </row>
    <row r="1208" spans="50:51" x14ac:dyDescent="0.25">
      <c r="AX1208"/>
      <c r="AY1208"/>
    </row>
    <row r="1209" spans="50:51" x14ac:dyDescent="0.25">
      <c r="AX1209"/>
      <c r="AY1209"/>
    </row>
    <row r="1210" spans="50:51" x14ac:dyDescent="0.25">
      <c r="AX1210"/>
      <c r="AY1210"/>
    </row>
    <row r="1211" spans="50:51" x14ac:dyDescent="0.25">
      <c r="AX1211"/>
      <c r="AY1211"/>
    </row>
    <row r="1212" spans="50:51" x14ac:dyDescent="0.25">
      <c r="AX1212"/>
      <c r="AY1212"/>
    </row>
    <row r="1213" spans="50:51" x14ac:dyDescent="0.25">
      <c r="AX1213"/>
      <c r="AY1213"/>
    </row>
    <row r="1214" spans="50:51" x14ac:dyDescent="0.25">
      <c r="AX1214"/>
      <c r="AY1214"/>
    </row>
    <row r="1215" spans="50:51" x14ac:dyDescent="0.25">
      <c r="AX1215"/>
      <c r="AY1215"/>
    </row>
    <row r="1216" spans="50:51" x14ac:dyDescent="0.25">
      <c r="AX1216"/>
      <c r="AY1216"/>
    </row>
    <row r="1217" spans="50:51" x14ac:dyDescent="0.25">
      <c r="AX1217"/>
      <c r="AY1217"/>
    </row>
    <row r="1218" spans="50:51" x14ac:dyDescent="0.25">
      <c r="AX1218"/>
      <c r="AY1218"/>
    </row>
    <row r="1219" spans="50:51" x14ac:dyDescent="0.25">
      <c r="AX1219"/>
      <c r="AY1219"/>
    </row>
    <row r="1220" spans="50:51" x14ac:dyDescent="0.25">
      <c r="AX1220"/>
      <c r="AY1220"/>
    </row>
    <row r="1221" spans="50:51" x14ac:dyDescent="0.25">
      <c r="AX1221"/>
      <c r="AY1221"/>
    </row>
    <row r="1222" spans="50:51" x14ac:dyDescent="0.25">
      <c r="AX1222"/>
      <c r="AY1222"/>
    </row>
    <row r="1223" spans="50:51" x14ac:dyDescent="0.25">
      <c r="AX1223"/>
      <c r="AY1223"/>
    </row>
    <row r="1224" spans="50:51" x14ac:dyDescent="0.25">
      <c r="AX1224"/>
      <c r="AY1224"/>
    </row>
    <row r="1225" spans="50:51" x14ac:dyDescent="0.25">
      <c r="AX1225"/>
      <c r="AY1225"/>
    </row>
    <row r="1226" spans="50:51" x14ac:dyDescent="0.25">
      <c r="AX1226"/>
      <c r="AY1226"/>
    </row>
    <row r="1227" spans="50:51" x14ac:dyDescent="0.25">
      <c r="AX1227"/>
      <c r="AY1227"/>
    </row>
    <row r="1228" spans="50:51" x14ac:dyDescent="0.25">
      <c r="AX1228"/>
      <c r="AY1228"/>
    </row>
    <row r="1229" spans="50:51" x14ac:dyDescent="0.25">
      <c r="AX1229"/>
      <c r="AY1229"/>
    </row>
    <row r="1230" spans="50:51" x14ac:dyDescent="0.25">
      <c r="AX1230"/>
      <c r="AY1230"/>
    </row>
    <row r="1231" spans="50:51" x14ac:dyDescent="0.25">
      <c r="AX1231"/>
      <c r="AY1231"/>
    </row>
    <row r="1232" spans="50:51" x14ac:dyDescent="0.25">
      <c r="AX1232"/>
      <c r="AY1232"/>
    </row>
    <row r="1233" spans="50:51" x14ac:dyDescent="0.25">
      <c r="AX1233"/>
      <c r="AY1233"/>
    </row>
    <row r="1234" spans="50:51" x14ac:dyDescent="0.25">
      <c r="AX1234"/>
      <c r="AY1234"/>
    </row>
    <row r="1235" spans="50:51" x14ac:dyDescent="0.25">
      <c r="AX1235"/>
      <c r="AY1235"/>
    </row>
    <row r="1236" spans="50:51" x14ac:dyDescent="0.25">
      <c r="AX1236"/>
      <c r="AY1236"/>
    </row>
    <row r="1237" spans="50:51" x14ac:dyDescent="0.25">
      <c r="AX1237"/>
      <c r="AY1237"/>
    </row>
    <row r="1238" spans="50:51" x14ac:dyDescent="0.25">
      <c r="AX1238"/>
      <c r="AY1238"/>
    </row>
    <row r="1239" spans="50:51" x14ac:dyDescent="0.25">
      <c r="AX1239"/>
      <c r="AY1239"/>
    </row>
    <row r="1240" spans="50:51" x14ac:dyDescent="0.25">
      <c r="AX1240"/>
      <c r="AY1240"/>
    </row>
    <row r="1241" spans="50:51" x14ac:dyDescent="0.25">
      <c r="AX1241"/>
      <c r="AY1241"/>
    </row>
    <row r="1242" spans="50:51" x14ac:dyDescent="0.25">
      <c r="AX1242"/>
      <c r="AY1242"/>
    </row>
    <row r="1243" spans="50:51" x14ac:dyDescent="0.25">
      <c r="AX1243"/>
      <c r="AY1243"/>
    </row>
    <row r="1244" spans="50:51" x14ac:dyDescent="0.25">
      <c r="AX1244"/>
      <c r="AY1244"/>
    </row>
    <row r="1245" spans="50:51" x14ac:dyDescent="0.25">
      <c r="AX1245"/>
      <c r="AY1245"/>
    </row>
    <row r="1246" spans="50:51" x14ac:dyDescent="0.25">
      <c r="AX1246"/>
      <c r="AY1246"/>
    </row>
    <row r="1247" spans="50:51" x14ac:dyDescent="0.25">
      <c r="AX1247"/>
      <c r="AY1247"/>
    </row>
    <row r="1248" spans="50:51" x14ac:dyDescent="0.25">
      <c r="AX1248"/>
      <c r="AY1248"/>
    </row>
    <row r="1249" spans="50:51" x14ac:dyDescent="0.25">
      <c r="AX1249"/>
      <c r="AY1249"/>
    </row>
    <row r="1250" spans="50:51" x14ac:dyDescent="0.25">
      <c r="AX1250"/>
      <c r="AY1250"/>
    </row>
    <row r="1251" spans="50:51" x14ac:dyDescent="0.25">
      <c r="AX1251"/>
      <c r="AY1251"/>
    </row>
    <row r="1252" spans="50:51" x14ac:dyDescent="0.25">
      <c r="AX1252"/>
      <c r="AY1252"/>
    </row>
    <row r="1253" spans="50:51" x14ac:dyDescent="0.25">
      <c r="AX1253"/>
      <c r="AY1253"/>
    </row>
    <row r="1254" spans="50:51" x14ac:dyDescent="0.25">
      <c r="AX1254"/>
      <c r="AY1254"/>
    </row>
    <row r="1255" spans="50:51" x14ac:dyDescent="0.25">
      <c r="AX1255"/>
      <c r="AY1255"/>
    </row>
    <row r="1256" spans="50:51" x14ac:dyDescent="0.25">
      <c r="AX1256"/>
      <c r="AY1256"/>
    </row>
    <row r="1257" spans="50:51" x14ac:dyDescent="0.25">
      <c r="AX1257"/>
      <c r="AY1257"/>
    </row>
    <row r="1258" spans="50:51" x14ac:dyDescent="0.25">
      <c r="AX1258"/>
      <c r="AY1258"/>
    </row>
    <row r="1259" spans="50:51" x14ac:dyDescent="0.25">
      <c r="AX1259"/>
      <c r="AY1259"/>
    </row>
    <row r="1260" spans="50:51" x14ac:dyDescent="0.25">
      <c r="AX1260"/>
      <c r="AY1260"/>
    </row>
    <row r="1261" spans="50:51" x14ac:dyDescent="0.25">
      <c r="AX1261"/>
      <c r="AY1261"/>
    </row>
    <row r="1262" spans="50:51" x14ac:dyDescent="0.25">
      <c r="AX1262"/>
      <c r="AY1262"/>
    </row>
    <row r="1263" spans="50:51" x14ac:dyDescent="0.25">
      <c r="AX1263"/>
      <c r="AY1263"/>
    </row>
    <row r="1264" spans="50:51" x14ac:dyDescent="0.25">
      <c r="AX1264"/>
      <c r="AY1264"/>
    </row>
    <row r="1265" spans="50:51" x14ac:dyDescent="0.25">
      <c r="AX1265"/>
      <c r="AY1265"/>
    </row>
    <row r="1266" spans="50:51" x14ac:dyDescent="0.25">
      <c r="AX1266"/>
      <c r="AY1266"/>
    </row>
    <row r="1267" spans="50:51" x14ac:dyDescent="0.25">
      <c r="AX1267"/>
      <c r="AY1267"/>
    </row>
    <row r="1268" spans="50:51" x14ac:dyDescent="0.25">
      <c r="AX1268"/>
      <c r="AY1268"/>
    </row>
    <row r="1269" spans="50:51" x14ac:dyDescent="0.25">
      <c r="AX1269"/>
      <c r="AY1269"/>
    </row>
    <row r="1270" spans="50:51" x14ac:dyDescent="0.25">
      <c r="AX1270"/>
      <c r="AY1270"/>
    </row>
    <row r="1271" spans="50:51" x14ac:dyDescent="0.25">
      <c r="AX1271"/>
      <c r="AY1271"/>
    </row>
    <row r="1272" spans="50:51" x14ac:dyDescent="0.25">
      <c r="AX1272"/>
      <c r="AY1272"/>
    </row>
    <row r="1273" spans="50:51" x14ac:dyDescent="0.25">
      <c r="AX1273"/>
      <c r="AY1273"/>
    </row>
    <row r="1274" spans="50:51" x14ac:dyDescent="0.25">
      <c r="AX1274"/>
      <c r="AY1274"/>
    </row>
    <row r="1275" spans="50:51" x14ac:dyDescent="0.25">
      <c r="AX1275"/>
      <c r="AY1275"/>
    </row>
    <row r="1276" spans="50:51" x14ac:dyDescent="0.25">
      <c r="AX1276"/>
      <c r="AY1276"/>
    </row>
    <row r="1277" spans="50:51" x14ac:dyDescent="0.25">
      <c r="AX1277"/>
      <c r="AY1277"/>
    </row>
    <row r="1278" spans="50:51" x14ac:dyDescent="0.25">
      <c r="AX1278"/>
      <c r="AY1278"/>
    </row>
    <row r="1279" spans="50:51" x14ac:dyDescent="0.25">
      <c r="AX1279"/>
      <c r="AY1279"/>
    </row>
    <row r="1280" spans="50:51" x14ac:dyDescent="0.25">
      <c r="AX1280"/>
      <c r="AY1280"/>
    </row>
    <row r="1281" spans="50:51" x14ac:dyDescent="0.25">
      <c r="AX1281"/>
      <c r="AY1281"/>
    </row>
    <row r="1282" spans="50:51" x14ac:dyDescent="0.25">
      <c r="AX1282"/>
      <c r="AY1282"/>
    </row>
    <row r="1283" spans="50:51" x14ac:dyDescent="0.25">
      <c r="AX1283"/>
      <c r="AY1283"/>
    </row>
    <row r="1284" spans="50:51" x14ac:dyDescent="0.25">
      <c r="AX1284"/>
      <c r="AY1284"/>
    </row>
    <row r="1285" spans="50:51" x14ac:dyDescent="0.25">
      <c r="AX1285"/>
      <c r="AY1285"/>
    </row>
    <row r="1286" spans="50:51" x14ac:dyDescent="0.25">
      <c r="AX1286"/>
      <c r="AY1286"/>
    </row>
    <row r="1287" spans="50:51" x14ac:dyDescent="0.25">
      <c r="AX1287"/>
      <c r="AY1287"/>
    </row>
    <row r="1288" spans="50:51" x14ac:dyDescent="0.25">
      <c r="AX1288"/>
      <c r="AY1288"/>
    </row>
    <row r="1289" spans="50:51" x14ac:dyDescent="0.25">
      <c r="AX1289"/>
      <c r="AY1289"/>
    </row>
    <row r="1290" spans="50:51" x14ac:dyDescent="0.25">
      <c r="AX1290"/>
      <c r="AY1290"/>
    </row>
    <row r="1291" spans="50:51" x14ac:dyDescent="0.25">
      <c r="AX1291"/>
      <c r="AY1291"/>
    </row>
    <row r="1292" spans="50:51" x14ac:dyDescent="0.25">
      <c r="AX1292"/>
      <c r="AY1292"/>
    </row>
    <row r="1293" spans="50:51" x14ac:dyDescent="0.25">
      <c r="AX1293"/>
      <c r="AY1293"/>
    </row>
    <row r="1294" spans="50:51" x14ac:dyDescent="0.25">
      <c r="AX1294"/>
      <c r="AY1294"/>
    </row>
    <row r="1295" spans="50:51" x14ac:dyDescent="0.25">
      <c r="AX1295"/>
      <c r="AY1295"/>
    </row>
    <row r="1296" spans="50:51" x14ac:dyDescent="0.25">
      <c r="AX1296"/>
      <c r="AY1296"/>
    </row>
    <row r="1297" spans="50:51" x14ac:dyDescent="0.25">
      <c r="AX1297"/>
      <c r="AY1297"/>
    </row>
    <row r="1298" spans="50:51" x14ac:dyDescent="0.25">
      <c r="AX1298"/>
      <c r="AY1298"/>
    </row>
    <row r="1299" spans="50:51" x14ac:dyDescent="0.25">
      <c r="AX1299"/>
      <c r="AY1299"/>
    </row>
    <row r="1300" spans="50:51" x14ac:dyDescent="0.25">
      <c r="AX1300"/>
      <c r="AY1300"/>
    </row>
    <row r="1301" spans="50:51" x14ac:dyDescent="0.25">
      <c r="AX1301"/>
      <c r="AY1301"/>
    </row>
    <row r="1302" spans="50:51" x14ac:dyDescent="0.25">
      <c r="AX1302"/>
      <c r="AY1302"/>
    </row>
    <row r="1303" spans="50:51" x14ac:dyDescent="0.25">
      <c r="AX1303"/>
      <c r="AY1303"/>
    </row>
    <row r="1304" spans="50:51" x14ac:dyDescent="0.25">
      <c r="AX1304"/>
      <c r="AY1304"/>
    </row>
    <row r="1305" spans="50:51" x14ac:dyDescent="0.25">
      <c r="AX1305"/>
      <c r="AY1305"/>
    </row>
    <row r="1306" spans="50:51" x14ac:dyDescent="0.25">
      <c r="AX1306"/>
      <c r="AY1306"/>
    </row>
    <row r="1307" spans="50:51" x14ac:dyDescent="0.25">
      <c r="AX1307"/>
      <c r="AY1307"/>
    </row>
    <row r="1308" spans="50:51" x14ac:dyDescent="0.25">
      <c r="AX1308"/>
      <c r="AY1308"/>
    </row>
    <row r="1309" spans="50:51" x14ac:dyDescent="0.25">
      <c r="AX1309"/>
      <c r="AY1309"/>
    </row>
    <row r="1310" spans="50:51" x14ac:dyDescent="0.25">
      <c r="AX1310"/>
      <c r="AY1310"/>
    </row>
    <row r="1311" spans="50:51" x14ac:dyDescent="0.25">
      <c r="AX1311"/>
      <c r="AY1311"/>
    </row>
    <row r="1312" spans="50:51" x14ac:dyDescent="0.25">
      <c r="AX1312"/>
      <c r="AY1312"/>
    </row>
    <row r="1313" spans="50:51" x14ac:dyDescent="0.25">
      <c r="AX1313"/>
      <c r="AY1313"/>
    </row>
    <row r="1314" spans="50:51" x14ac:dyDescent="0.25">
      <c r="AX1314"/>
      <c r="AY1314"/>
    </row>
    <row r="1315" spans="50:51" x14ac:dyDescent="0.25">
      <c r="AX1315"/>
      <c r="AY1315"/>
    </row>
    <row r="1316" spans="50:51" x14ac:dyDescent="0.25">
      <c r="AX1316"/>
      <c r="AY1316"/>
    </row>
    <row r="1317" spans="50:51" x14ac:dyDescent="0.25">
      <c r="AX1317"/>
      <c r="AY1317"/>
    </row>
    <row r="1318" spans="50:51" x14ac:dyDescent="0.25">
      <c r="AX1318"/>
      <c r="AY1318"/>
    </row>
    <row r="1319" spans="50:51" x14ac:dyDescent="0.25">
      <c r="AX1319"/>
      <c r="AY1319"/>
    </row>
    <row r="1320" spans="50:51" x14ac:dyDescent="0.25">
      <c r="AX1320"/>
      <c r="AY1320"/>
    </row>
    <row r="1321" spans="50:51" x14ac:dyDescent="0.25">
      <c r="AX1321"/>
      <c r="AY1321"/>
    </row>
    <row r="1322" spans="50:51" x14ac:dyDescent="0.25">
      <c r="AX1322"/>
      <c r="AY1322"/>
    </row>
    <row r="1323" spans="50:51" x14ac:dyDescent="0.25">
      <c r="AX1323"/>
      <c r="AY1323"/>
    </row>
    <row r="1324" spans="50:51" x14ac:dyDescent="0.25">
      <c r="AX1324"/>
      <c r="AY1324"/>
    </row>
    <row r="1325" spans="50:51" x14ac:dyDescent="0.25">
      <c r="AX1325"/>
      <c r="AY1325"/>
    </row>
    <row r="1326" spans="50:51" x14ac:dyDescent="0.25">
      <c r="AX1326"/>
      <c r="AY1326"/>
    </row>
    <row r="1327" spans="50:51" x14ac:dyDescent="0.25">
      <c r="AX1327"/>
      <c r="AY1327"/>
    </row>
    <row r="1328" spans="50:51" x14ac:dyDescent="0.25">
      <c r="AX1328"/>
      <c r="AY1328"/>
    </row>
    <row r="1329" spans="50:51" x14ac:dyDescent="0.25">
      <c r="AX1329"/>
      <c r="AY1329"/>
    </row>
    <row r="1330" spans="50:51" x14ac:dyDescent="0.25">
      <c r="AX1330"/>
      <c r="AY1330"/>
    </row>
    <row r="1331" spans="50:51" x14ac:dyDescent="0.25">
      <c r="AX1331"/>
      <c r="AY1331"/>
    </row>
    <row r="1332" spans="50:51" x14ac:dyDescent="0.25">
      <c r="AX1332"/>
      <c r="AY1332"/>
    </row>
    <row r="1333" spans="50:51" x14ac:dyDescent="0.25">
      <c r="AX1333"/>
      <c r="AY1333"/>
    </row>
    <row r="1334" spans="50:51" x14ac:dyDescent="0.25">
      <c r="AX1334"/>
      <c r="AY1334"/>
    </row>
    <row r="1335" spans="50:51" x14ac:dyDescent="0.25">
      <c r="AX1335"/>
      <c r="AY1335"/>
    </row>
    <row r="1336" spans="50:51" x14ac:dyDescent="0.25">
      <c r="AX1336"/>
      <c r="AY1336"/>
    </row>
    <row r="1337" spans="50:51" x14ac:dyDescent="0.25">
      <c r="AX1337"/>
      <c r="AY1337"/>
    </row>
    <row r="1338" spans="50:51" x14ac:dyDescent="0.25">
      <c r="AX1338"/>
      <c r="AY1338"/>
    </row>
    <row r="1339" spans="50:51" x14ac:dyDescent="0.25">
      <c r="AX1339"/>
      <c r="AY1339"/>
    </row>
    <row r="1340" spans="50:51" x14ac:dyDescent="0.25">
      <c r="AX1340"/>
      <c r="AY1340"/>
    </row>
    <row r="1341" spans="50:51" x14ac:dyDescent="0.25">
      <c r="AX1341"/>
      <c r="AY1341"/>
    </row>
    <row r="1342" spans="50:51" x14ac:dyDescent="0.25">
      <c r="AX1342"/>
      <c r="AY1342"/>
    </row>
    <row r="1343" spans="50:51" x14ac:dyDescent="0.25">
      <c r="AX1343"/>
      <c r="AY1343"/>
    </row>
    <row r="1344" spans="50:51" x14ac:dyDescent="0.25">
      <c r="AX1344"/>
      <c r="AY1344"/>
    </row>
    <row r="1345" spans="50:51" x14ac:dyDescent="0.25">
      <c r="AX1345"/>
      <c r="AY1345"/>
    </row>
    <row r="1346" spans="50:51" x14ac:dyDescent="0.25">
      <c r="AX1346"/>
      <c r="AY1346"/>
    </row>
    <row r="1347" spans="50:51" x14ac:dyDescent="0.25">
      <c r="AX1347"/>
      <c r="AY1347"/>
    </row>
    <row r="1348" spans="50:51" x14ac:dyDescent="0.25">
      <c r="AX1348"/>
      <c r="AY1348"/>
    </row>
    <row r="1349" spans="50:51" x14ac:dyDescent="0.25">
      <c r="AX1349"/>
      <c r="AY1349"/>
    </row>
    <row r="1350" spans="50:51" x14ac:dyDescent="0.25">
      <c r="AX1350"/>
      <c r="AY1350"/>
    </row>
    <row r="1351" spans="50:51" x14ac:dyDescent="0.25">
      <c r="AX1351"/>
      <c r="AY1351"/>
    </row>
    <row r="1352" spans="50:51" x14ac:dyDescent="0.25">
      <c r="AX1352"/>
      <c r="AY1352"/>
    </row>
    <row r="1353" spans="50:51" x14ac:dyDescent="0.25">
      <c r="AX1353"/>
      <c r="AY1353"/>
    </row>
    <row r="1354" spans="50:51" x14ac:dyDescent="0.25">
      <c r="AX1354"/>
      <c r="AY1354"/>
    </row>
    <row r="1355" spans="50:51" x14ac:dyDescent="0.25">
      <c r="AX1355"/>
      <c r="AY1355"/>
    </row>
    <row r="1356" spans="50:51" x14ac:dyDescent="0.25">
      <c r="AX1356"/>
      <c r="AY1356"/>
    </row>
    <row r="1357" spans="50:51" x14ac:dyDescent="0.25">
      <c r="AX1357"/>
      <c r="AY1357"/>
    </row>
    <row r="1358" spans="50:51" x14ac:dyDescent="0.25">
      <c r="AX1358"/>
      <c r="AY1358"/>
    </row>
    <row r="1359" spans="50:51" x14ac:dyDescent="0.25">
      <c r="AX1359"/>
      <c r="AY1359"/>
    </row>
    <row r="1360" spans="50:51" x14ac:dyDescent="0.25">
      <c r="AX1360"/>
      <c r="AY1360"/>
    </row>
    <row r="1361" spans="50:51" x14ac:dyDescent="0.25">
      <c r="AX1361"/>
      <c r="AY1361"/>
    </row>
    <row r="1362" spans="50:51" x14ac:dyDescent="0.25">
      <c r="AX1362"/>
      <c r="AY1362"/>
    </row>
    <row r="1363" spans="50:51" x14ac:dyDescent="0.25">
      <c r="AX1363"/>
      <c r="AY1363"/>
    </row>
    <row r="1364" spans="50:51" x14ac:dyDescent="0.25">
      <c r="AX1364"/>
      <c r="AY1364"/>
    </row>
    <row r="1365" spans="50:51" x14ac:dyDescent="0.25">
      <c r="AX1365"/>
      <c r="AY1365"/>
    </row>
    <row r="1366" spans="50:51" x14ac:dyDescent="0.25">
      <c r="AX1366"/>
      <c r="AY1366"/>
    </row>
    <row r="1367" spans="50:51" x14ac:dyDescent="0.25">
      <c r="AX1367"/>
      <c r="AY1367"/>
    </row>
    <row r="1368" spans="50:51" x14ac:dyDescent="0.25">
      <c r="AX1368"/>
      <c r="AY1368"/>
    </row>
    <row r="1369" spans="50:51" x14ac:dyDescent="0.25">
      <c r="AX1369"/>
      <c r="AY1369"/>
    </row>
    <row r="1370" spans="50:51" x14ac:dyDescent="0.25">
      <c r="AX1370"/>
      <c r="AY1370"/>
    </row>
    <row r="1371" spans="50:51" x14ac:dyDescent="0.25">
      <c r="AX1371"/>
      <c r="AY1371"/>
    </row>
    <row r="1372" spans="50:51" x14ac:dyDescent="0.25">
      <c r="AX1372"/>
      <c r="AY1372"/>
    </row>
    <row r="1373" spans="50:51" x14ac:dyDescent="0.25">
      <c r="AX1373"/>
      <c r="AY1373"/>
    </row>
    <row r="1374" spans="50:51" x14ac:dyDescent="0.25">
      <c r="AX1374"/>
      <c r="AY1374"/>
    </row>
    <row r="1375" spans="50:51" x14ac:dyDescent="0.25">
      <c r="AX1375"/>
      <c r="AY1375"/>
    </row>
    <row r="1376" spans="50:51" x14ac:dyDescent="0.25">
      <c r="AX1376"/>
      <c r="AY1376"/>
    </row>
    <row r="1377" spans="50:51" x14ac:dyDescent="0.25">
      <c r="AX1377"/>
      <c r="AY1377"/>
    </row>
    <row r="1378" spans="50:51" x14ac:dyDescent="0.25">
      <c r="AX1378"/>
      <c r="AY1378"/>
    </row>
    <row r="1379" spans="50:51" x14ac:dyDescent="0.25">
      <c r="AX1379"/>
      <c r="AY1379"/>
    </row>
    <row r="1380" spans="50:51" x14ac:dyDescent="0.25">
      <c r="AX1380"/>
      <c r="AY1380"/>
    </row>
    <row r="1381" spans="50:51" x14ac:dyDescent="0.25">
      <c r="AX1381"/>
      <c r="AY1381"/>
    </row>
    <row r="1382" spans="50:51" x14ac:dyDescent="0.25">
      <c r="AX1382"/>
      <c r="AY1382"/>
    </row>
    <row r="1383" spans="50:51" x14ac:dyDescent="0.25">
      <c r="AX1383"/>
      <c r="AY1383"/>
    </row>
    <row r="1384" spans="50:51" x14ac:dyDescent="0.25">
      <c r="AX1384"/>
      <c r="AY1384"/>
    </row>
    <row r="1385" spans="50:51" x14ac:dyDescent="0.25">
      <c r="AX1385"/>
      <c r="AY1385"/>
    </row>
    <row r="1386" spans="50:51" x14ac:dyDescent="0.25">
      <c r="AX1386"/>
      <c r="AY1386"/>
    </row>
    <row r="1387" spans="50:51" x14ac:dyDescent="0.25">
      <c r="AX1387"/>
      <c r="AY1387"/>
    </row>
    <row r="1388" spans="50:51" x14ac:dyDescent="0.25">
      <c r="AX1388"/>
      <c r="AY1388"/>
    </row>
    <row r="1389" spans="50:51" x14ac:dyDescent="0.25">
      <c r="AX1389"/>
      <c r="AY1389"/>
    </row>
    <row r="1390" spans="50:51" x14ac:dyDescent="0.25">
      <c r="AX1390"/>
      <c r="AY1390"/>
    </row>
    <row r="1391" spans="50:51" x14ac:dyDescent="0.25">
      <c r="AX1391"/>
      <c r="AY1391"/>
    </row>
    <row r="1392" spans="50:51" x14ac:dyDescent="0.25">
      <c r="AX1392"/>
      <c r="AY1392"/>
    </row>
    <row r="1393" spans="50:51" x14ac:dyDescent="0.25">
      <c r="AX1393"/>
      <c r="AY1393"/>
    </row>
    <row r="1394" spans="50:51" x14ac:dyDescent="0.25">
      <c r="AX1394"/>
      <c r="AY1394"/>
    </row>
    <row r="1395" spans="50:51" x14ac:dyDescent="0.25">
      <c r="AX1395"/>
      <c r="AY1395"/>
    </row>
    <row r="1396" spans="50:51" x14ac:dyDescent="0.25">
      <c r="AX1396"/>
      <c r="AY1396"/>
    </row>
    <row r="1397" spans="50:51" x14ac:dyDescent="0.25">
      <c r="AX1397"/>
      <c r="AY1397"/>
    </row>
    <row r="1398" spans="50:51" x14ac:dyDescent="0.25">
      <c r="AX1398"/>
      <c r="AY1398"/>
    </row>
    <row r="1399" spans="50:51" x14ac:dyDescent="0.25">
      <c r="AX1399"/>
      <c r="AY1399"/>
    </row>
    <row r="1400" spans="50:51" x14ac:dyDescent="0.25">
      <c r="AX1400"/>
      <c r="AY1400"/>
    </row>
    <row r="1401" spans="50:51" x14ac:dyDescent="0.25">
      <c r="AX1401"/>
      <c r="AY1401"/>
    </row>
    <row r="1402" spans="50:51" x14ac:dyDescent="0.25">
      <c r="AX1402"/>
      <c r="AY1402"/>
    </row>
    <row r="1403" spans="50:51" x14ac:dyDescent="0.25">
      <c r="AX1403"/>
      <c r="AY1403"/>
    </row>
    <row r="1404" spans="50:51" x14ac:dyDescent="0.25">
      <c r="AX1404"/>
      <c r="AY1404"/>
    </row>
    <row r="1405" spans="50:51" x14ac:dyDescent="0.25">
      <c r="AX1405"/>
      <c r="AY1405"/>
    </row>
    <row r="1406" spans="50:51" x14ac:dyDescent="0.25">
      <c r="AX1406"/>
      <c r="AY1406"/>
    </row>
    <row r="1407" spans="50:51" x14ac:dyDescent="0.25">
      <c r="AX1407"/>
      <c r="AY1407"/>
    </row>
    <row r="1408" spans="50:51" x14ac:dyDescent="0.25">
      <c r="AX1408"/>
      <c r="AY1408"/>
    </row>
    <row r="1409" spans="50:51" x14ac:dyDescent="0.25">
      <c r="AX1409"/>
      <c r="AY1409"/>
    </row>
    <row r="1410" spans="50:51" x14ac:dyDescent="0.25">
      <c r="AX1410"/>
      <c r="AY1410"/>
    </row>
    <row r="1411" spans="50:51" x14ac:dyDescent="0.25">
      <c r="AX1411"/>
      <c r="AY1411"/>
    </row>
    <row r="1412" spans="50:51" x14ac:dyDescent="0.25">
      <c r="AX1412"/>
      <c r="AY1412"/>
    </row>
    <row r="1413" spans="50:51" x14ac:dyDescent="0.25">
      <c r="AX1413"/>
      <c r="AY1413"/>
    </row>
    <row r="1414" spans="50:51" x14ac:dyDescent="0.25">
      <c r="AX1414"/>
      <c r="AY1414"/>
    </row>
    <row r="1415" spans="50:51" x14ac:dyDescent="0.25">
      <c r="AX1415"/>
      <c r="AY1415"/>
    </row>
    <row r="1416" spans="50:51" x14ac:dyDescent="0.25">
      <c r="AX1416"/>
      <c r="AY1416"/>
    </row>
    <row r="1417" spans="50:51" x14ac:dyDescent="0.25">
      <c r="AX1417"/>
      <c r="AY1417"/>
    </row>
    <row r="1418" spans="50:51" x14ac:dyDescent="0.25">
      <c r="AX1418"/>
      <c r="AY1418"/>
    </row>
    <row r="1419" spans="50:51" x14ac:dyDescent="0.25">
      <c r="AX1419"/>
      <c r="AY1419"/>
    </row>
    <row r="1420" spans="50:51" x14ac:dyDescent="0.25">
      <c r="AX1420"/>
      <c r="AY1420"/>
    </row>
    <row r="1421" spans="50:51" x14ac:dyDescent="0.25">
      <c r="AX1421"/>
      <c r="AY1421"/>
    </row>
    <row r="1422" spans="50:51" x14ac:dyDescent="0.25">
      <c r="AX1422"/>
      <c r="AY1422"/>
    </row>
    <row r="1423" spans="50:51" x14ac:dyDescent="0.25">
      <c r="AX1423"/>
      <c r="AY1423"/>
    </row>
    <row r="1424" spans="50:51" x14ac:dyDescent="0.25">
      <c r="AX1424"/>
      <c r="AY1424"/>
    </row>
    <row r="1425" spans="50:51" x14ac:dyDescent="0.25">
      <c r="AX1425"/>
      <c r="AY1425"/>
    </row>
    <row r="1426" spans="50:51" x14ac:dyDescent="0.25">
      <c r="AX1426"/>
      <c r="AY1426"/>
    </row>
    <row r="1427" spans="50:51" x14ac:dyDescent="0.25">
      <c r="AX1427"/>
      <c r="AY1427"/>
    </row>
    <row r="1428" spans="50:51" x14ac:dyDescent="0.25">
      <c r="AX1428"/>
      <c r="AY1428"/>
    </row>
    <row r="1429" spans="50:51" x14ac:dyDescent="0.25">
      <c r="AX1429"/>
      <c r="AY1429"/>
    </row>
    <row r="1430" spans="50:51" x14ac:dyDescent="0.25">
      <c r="AX1430"/>
      <c r="AY1430"/>
    </row>
    <row r="1431" spans="50:51" x14ac:dyDescent="0.25">
      <c r="AX1431"/>
      <c r="AY1431"/>
    </row>
    <row r="1432" spans="50:51" x14ac:dyDescent="0.25">
      <c r="AX1432"/>
      <c r="AY1432"/>
    </row>
    <row r="1433" spans="50:51" x14ac:dyDescent="0.25">
      <c r="AX1433"/>
      <c r="AY1433"/>
    </row>
    <row r="1434" spans="50:51" x14ac:dyDescent="0.25">
      <c r="AX1434"/>
      <c r="AY1434"/>
    </row>
    <row r="1435" spans="50:51" x14ac:dyDescent="0.25">
      <c r="AX1435"/>
      <c r="AY1435"/>
    </row>
    <row r="1436" spans="50:51" x14ac:dyDescent="0.25">
      <c r="AX1436"/>
      <c r="AY1436"/>
    </row>
    <row r="1437" spans="50:51" x14ac:dyDescent="0.25">
      <c r="AX1437"/>
      <c r="AY1437"/>
    </row>
    <row r="1438" spans="50:51" x14ac:dyDescent="0.25">
      <c r="AX1438"/>
      <c r="AY1438"/>
    </row>
    <row r="1439" spans="50:51" x14ac:dyDescent="0.25">
      <c r="AX1439"/>
      <c r="AY1439"/>
    </row>
    <row r="1440" spans="50:51" x14ac:dyDescent="0.25">
      <c r="AX1440"/>
      <c r="AY1440"/>
    </row>
    <row r="1441" spans="50:51" x14ac:dyDescent="0.25">
      <c r="AX1441"/>
      <c r="AY1441"/>
    </row>
    <row r="1442" spans="50:51" x14ac:dyDescent="0.25">
      <c r="AX1442"/>
      <c r="AY1442"/>
    </row>
    <row r="1443" spans="50:51" x14ac:dyDescent="0.25">
      <c r="AX1443"/>
      <c r="AY1443"/>
    </row>
    <row r="1444" spans="50:51" x14ac:dyDescent="0.25">
      <c r="AX1444"/>
      <c r="AY1444"/>
    </row>
    <row r="1445" spans="50:51" x14ac:dyDescent="0.25">
      <c r="AX1445"/>
      <c r="AY1445"/>
    </row>
    <row r="1446" spans="50:51" x14ac:dyDescent="0.25">
      <c r="AX1446"/>
      <c r="AY1446"/>
    </row>
    <row r="1447" spans="50:51" x14ac:dyDescent="0.25">
      <c r="AX1447"/>
      <c r="AY1447"/>
    </row>
    <row r="1448" spans="50:51" x14ac:dyDescent="0.25">
      <c r="AX1448"/>
      <c r="AY1448"/>
    </row>
    <row r="1449" spans="50:51" x14ac:dyDescent="0.25">
      <c r="AX1449"/>
      <c r="AY1449"/>
    </row>
    <row r="1450" spans="50:51" x14ac:dyDescent="0.25">
      <c r="AX1450"/>
      <c r="AY1450"/>
    </row>
    <row r="1451" spans="50:51" x14ac:dyDescent="0.25">
      <c r="AX1451"/>
      <c r="AY1451"/>
    </row>
    <row r="1452" spans="50:51" x14ac:dyDescent="0.25">
      <c r="AX1452"/>
      <c r="AY1452"/>
    </row>
    <row r="1453" spans="50:51" x14ac:dyDescent="0.25">
      <c r="AX1453"/>
      <c r="AY1453"/>
    </row>
    <row r="1454" spans="50:51" x14ac:dyDescent="0.25">
      <c r="AX1454"/>
      <c r="AY1454"/>
    </row>
    <row r="1455" spans="50:51" x14ac:dyDescent="0.25">
      <c r="AX1455"/>
      <c r="AY1455"/>
    </row>
    <row r="1456" spans="50:51" x14ac:dyDescent="0.25">
      <c r="AX1456"/>
      <c r="AY1456"/>
    </row>
    <row r="1457" spans="50:51" x14ac:dyDescent="0.25">
      <c r="AX1457"/>
      <c r="AY1457"/>
    </row>
    <row r="1458" spans="50:51" x14ac:dyDescent="0.25">
      <c r="AX1458"/>
      <c r="AY1458"/>
    </row>
    <row r="1459" spans="50:51" x14ac:dyDescent="0.25">
      <c r="AX1459"/>
      <c r="AY1459"/>
    </row>
    <row r="1460" spans="50:51" x14ac:dyDescent="0.25">
      <c r="AX1460"/>
      <c r="AY1460"/>
    </row>
    <row r="1461" spans="50:51" x14ac:dyDescent="0.25">
      <c r="AX1461"/>
      <c r="AY1461"/>
    </row>
    <row r="1462" spans="50:51" x14ac:dyDescent="0.25">
      <c r="AX1462"/>
      <c r="AY1462"/>
    </row>
    <row r="1463" spans="50:51" x14ac:dyDescent="0.25">
      <c r="AX1463"/>
      <c r="AY1463"/>
    </row>
    <row r="1464" spans="50:51" x14ac:dyDescent="0.25">
      <c r="AX1464"/>
      <c r="AY1464"/>
    </row>
    <row r="1465" spans="50:51" x14ac:dyDescent="0.25">
      <c r="AX1465"/>
      <c r="AY1465"/>
    </row>
    <row r="1466" spans="50:51" x14ac:dyDescent="0.25">
      <c r="AX1466"/>
      <c r="AY1466"/>
    </row>
    <row r="1467" spans="50:51" x14ac:dyDescent="0.25">
      <c r="AX1467"/>
      <c r="AY1467"/>
    </row>
    <row r="1468" spans="50:51" x14ac:dyDescent="0.25">
      <c r="AX1468"/>
      <c r="AY1468"/>
    </row>
    <row r="1469" spans="50:51" x14ac:dyDescent="0.25">
      <c r="AX1469"/>
      <c r="AY1469"/>
    </row>
    <row r="1470" spans="50:51" x14ac:dyDescent="0.25">
      <c r="AX1470"/>
      <c r="AY1470"/>
    </row>
    <row r="1471" spans="50:51" x14ac:dyDescent="0.25">
      <c r="AX1471"/>
      <c r="AY1471"/>
    </row>
    <row r="1472" spans="50:51" x14ac:dyDescent="0.25">
      <c r="AX1472"/>
      <c r="AY1472"/>
    </row>
    <row r="1473" spans="50:51" x14ac:dyDescent="0.25">
      <c r="AX1473"/>
      <c r="AY1473"/>
    </row>
    <row r="1474" spans="50:51" x14ac:dyDescent="0.25">
      <c r="AX1474"/>
      <c r="AY1474"/>
    </row>
    <row r="1475" spans="50:51" x14ac:dyDescent="0.25">
      <c r="AX1475"/>
      <c r="AY1475"/>
    </row>
    <row r="1476" spans="50:51" x14ac:dyDescent="0.25">
      <c r="AX1476"/>
      <c r="AY1476"/>
    </row>
    <row r="1477" spans="50:51" x14ac:dyDescent="0.25">
      <c r="AX1477"/>
      <c r="AY1477"/>
    </row>
    <row r="1478" spans="50:51" x14ac:dyDescent="0.25">
      <c r="AX1478"/>
      <c r="AY1478"/>
    </row>
    <row r="1479" spans="50:51" x14ac:dyDescent="0.25">
      <c r="AX1479"/>
      <c r="AY1479"/>
    </row>
    <row r="1480" spans="50:51" x14ac:dyDescent="0.25">
      <c r="AX1480"/>
      <c r="AY1480"/>
    </row>
    <row r="1481" spans="50:51" x14ac:dyDescent="0.25">
      <c r="AX1481"/>
      <c r="AY1481"/>
    </row>
    <row r="1482" spans="50:51" x14ac:dyDescent="0.25">
      <c r="AX1482"/>
      <c r="AY1482"/>
    </row>
    <row r="1483" spans="50:51" x14ac:dyDescent="0.25">
      <c r="AX1483"/>
      <c r="AY1483"/>
    </row>
    <row r="1484" spans="50:51" x14ac:dyDescent="0.25">
      <c r="AX1484"/>
      <c r="AY1484"/>
    </row>
    <row r="1485" spans="50:51" x14ac:dyDescent="0.25">
      <c r="AX1485"/>
      <c r="AY1485"/>
    </row>
    <row r="1486" spans="50:51" x14ac:dyDescent="0.25">
      <c r="AX1486"/>
      <c r="AY1486"/>
    </row>
    <row r="1487" spans="50:51" x14ac:dyDescent="0.25">
      <c r="AX1487"/>
      <c r="AY1487"/>
    </row>
    <row r="1488" spans="50:51" x14ac:dyDescent="0.25">
      <c r="AX1488"/>
      <c r="AY1488"/>
    </row>
    <row r="1489" spans="50:51" x14ac:dyDescent="0.25">
      <c r="AX1489"/>
      <c r="AY1489"/>
    </row>
    <row r="1490" spans="50:51" x14ac:dyDescent="0.25">
      <c r="AX1490"/>
      <c r="AY1490"/>
    </row>
    <row r="1491" spans="50:51" x14ac:dyDescent="0.25">
      <c r="AX1491"/>
      <c r="AY1491"/>
    </row>
    <row r="1492" spans="50:51" x14ac:dyDescent="0.25">
      <c r="AX1492"/>
      <c r="AY1492"/>
    </row>
    <row r="1493" spans="50:51" x14ac:dyDescent="0.25">
      <c r="AX1493"/>
      <c r="AY1493"/>
    </row>
    <row r="1494" spans="50:51" x14ac:dyDescent="0.25">
      <c r="AX1494"/>
      <c r="AY1494"/>
    </row>
    <row r="1495" spans="50:51" x14ac:dyDescent="0.25">
      <c r="AX1495"/>
      <c r="AY1495"/>
    </row>
    <row r="1496" spans="50:51" x14ac:dyDescent="0.25">
      <c r="AX1496"/>
      <c r="AY1496"/>
    </row>
    <row r="1497" spans="50:51" x14ac:dyDescent="0.25">
      <c r="AX1497"/>
      <c r="AY1497"/>
    </row>
    <row r="1498" spans="50:51" x14ac:dyDescent="0.25">
      <c r="AX1498"/>
      <c r="AY1498"/>
    </row>
    <row r="1499" spans="50:51" x14ac:dyDescent="0.25">
      <c r="AX1499"/>
      <c r="AY1499"/>
    </row>
    <row r="1500" spans="50:51" x14ac:dyDescent="0.25">
      <c r="AX1500"/>
      <c r="AY1500"/>
    </row>
    <row r="1501" spans="50:51" x14ac:dyDescent="0.25">
      <c r="AX1501"/>
      <c r="AY1501"/>
    </row>
    <row r="1502" spans="50:51" x14ac:dyDescent="0.25">
      <c r="AX1502"/>
      <c r="AY1502"/>
    </row>
    <row r="1503" spans="50:51" x14ac:dyDescent="0.25">
      <c r="AX1503"/>
      <c r="AY1503"/>
    </row>
    <row r="1504" spans="50:51" x14ac:dyDescent="0.25">
      <c r="AX1504"/>
      <c r="AY1504"/>
    </row>
    <row r="1505" spans="50:51" x14ac:dyDescent="0.25">
      <c r="AX1505"/>
      <c r="AY1505"/>
    </row>
    <row r="1506" spans="50:51" x14ac:dyDescent="0.25">
      <c r="AX1506"/>
      <c r="AY1506"/>
    </row>
    <row r="1507" spans="50:51" x14ac:dyDescent="0.25">
      <c r="AX1507"/>
      <c r="AY1507"/>
    </row>
    <row r="1508" spans="50:51" x14ac:dyDescent="0.25">
      <c r="AX1508"/>
      <c r="AY1508"/>
    </row>
    <row r="1509" spans="50:51" x14ac:dyDescent="0.25">
      <c r="AX1509"/>
      <c r="AY1509"/>
    </row>
    <row r="1510" spans="50:51" x14ac:dyDescent="0.25">
      <c r="AX1510"/>
      <c r="AY1510"/>
    </row>
    <row r="1511" spans="50:51" x14ac:dyDescent="0.25">
      <c r="AX1511"/>
      <c r="AY1511"/>
    </row>
    <row r="1512" spans="50:51" x14ac:dyDescent="0.25">
      <c r="AX1512"/>
      <c r="AY1512"/>
    </row>
    <row r="1513" spans="50:51" x14ac:dyDescent="0.25">
      <c r="AX1513"/>
      <c r="AY1513"/>
    </row>
    <row r="1514" spans="50:51" x14ac:dyDescent="0.25">
      <c r="AX1514"/>
      <c r="AY1514"/>
    </row>
    <row r="1515" spans="50:51" x14ac:dyDescent="0.25">
      <c r="AX1515"/>
      <c r="AY1515"/>
    </row>
    <row r="1516" spans="50:51" x14ac:dyDescent="0.25">
      <c r="AX1516"/>
      <c r="AY1516"/>
    </row>
    <row r="1517" spans="50:51" x14ac:dyDescent="0.25">
      <c r="AX1517"/>
      <c r="AY1517"/>
    </row>
    <row r="1518" spans="50:51" x14ac:dyDescent="0.25">
      <c r="AX1518"/>
      <c r="AY1518"/>
    </row>
    <row r="1519" spans="50:51" x14ac:dyDescent="0.25">
      <c r="AX1519"/>
      <c r="AY1519"/>
    </row>
    <row r="1520" spans="50:51" x14ac:dyDescent="0.25">
      <c r="AX1520"/>
      <c r="AY1520"/>
    </row>
    <row r="1521" spans="50:51" x14ac:dyDescent="0.25">
      <c r="AX1521"/>
      <c r="AY1521"/>
    </row>
    <row r="1522" spans="50:51" x14ac:dyDescent="0.25">
      <c r="AX1522"/>
      <c r="AY1522"/>
    </row>
    <row r="1523" spans="50:51" x14ac:dyDescent="0.25">
      <c r="AX1523"/>
      <c r="AY1523"/>
    </row>
    <row r="1524" spans="50:51" x14ac:dyDescent="0.25">
      <c r="AX1524"/>
      <c r="AY1524"/>
    </row>
    <row r="1525" spans="50:51" x14ac:dyDescent="0.25">
      <c r="AX1525"/>
      <c r="AY1525"/>
    </row>
    <row r="1526" spans="50:51" x14ac:dyDescent="0.25">
      <c r="AX1526"/>
      <c r="AY1526"/>
    </row>
    <row r="1527" spans="50:51" x14ac:dyDescent="0.25">
      <c r="AX1527"/>
      <c r="AY1527"/>
    </row>
    <row r="1528" spans="50:51" x14ac:dyDescent="0.25">
      <c r="AX1528"/>
      <c r="AY1528"/>
    </row>
    <row r="1529" spans="50:51" x14ac:dyDescent="0.25">
      <c r="AX1529"/>
      <c r="AY1529"/>
    </row>
    <row r="1530" spans="50:51" x14ac:dyDescent="0.25">
      <c r="AX1530"/>
      <c r="AY1530"/>
    </row>
    <row r="1531" spans="50:51" x14ac:dyDescent="0.25">
      <c r="AX1531"/>
      <c r="AY1531"/>
    </row>
    <row r="1532" spans="50:51" x14ac:dyDescent="0.25">
      <c r="AX1532"/>
      <c r="AY1532"/>
    </row>
    <row r="1533" spans="50:51" x14ac:dyDescent="0.25">
      <c r="AX1533"/>
      <c r="AY1533"/>
    </row>
    <row r="1534" spans="50:51" x14ac:dyDescent="0.25">
      <c r="AX1534"/>
      <c r="AY1534"/>
    </row>
    <row r="1535" spans="50:51" x14ac:dyDescent="0.25">
      <c r="AX1535"/>
      <c r="AY1535"/>
    </row>
    <row r="1536" spans="50:51" x14ac:dyDescent="0.25">
      <c r="AX1536"/>
      <c r="AY1536"/>
    </row>
    <row r="1537" spans="50:51" x14ac:dyDescent="0.25">
      <c r="AX1537"/>
      <c r="AY1537"/>
    </row>
    <row r="1538" spans="50:51" x14ac:dyDescent="0.25">
      <c r="AX1538"/>
      <c r="AY1538"/>
    </row>
    <row r="1539" spans="50:51" x14ac:dyDescent="0.25">
      <c r="AX1539"/>
      <c r="AY1539"/>
    </row>
    <row r="1540" spans="50:51" x14ac:dyDescent="0.25">
      <c r="AX1540"/>
      <c r="AY1540"/>
    </row>
    <row r="1541" spans="50:51" x14ac:dyDescent="0.25">
      <c r="AX1541"/>
      <c r="AY1541"/>
    </row>
    <row r="1542" spans="50:51" x14ac:dyDescent="0.25">
      <c r="AX1542"/>
      <c r="AY1542"/>
    </row>
    <row r="1543" spans="50:51" x14ac:dyDescent="0.25">
      <c r="AX1543"/>
      <c r="AY1543"/>
    </row>
    <row r="1544" spans="50:51" x14ac:dyDescent="0.25">
      <c r="AX1544"/>
      <c r="AY1544"/>
    </row>
    <row r="1545" spans="50:51" x14ac:dyDescent="0.25">
      <c r="AX1545"/>
      <c r="AY1545"/>
    </row>
    <row r="1546" spans="50:51" x14ac:dyDescent="0.25">
      <c r="AX1546"/>
      <c r="AY1546"/>
    </row>
    <row r="1547" spans="50:51" x14ac:dyDescent="0.25">
      <c r="AX1547"/>
      <c r="AY1547"/>
    </row>
    <row r="1548" spans="50:51" x14ac:dyDescent="0.25">
      <c r="AX1548"/>
      <c r="AY1548"/>
    </row>
    <row r="1549" spans="50:51" x14ac:dyDescent="0.25">
      <c r="AX1549"/>
      <c r="AY1549"/>
    </row>
    <row r="1550" spans="50:51" x14ac:dyDescent="0.25">
      <c r="AX1550"/>
      <c r="AY1550"/>
    </row>
    <row r="1551" spans="50:51" x14ac:dyDescent="0.25">
      <c r="AX1551"/>
      <c r="AY1551"/>
    </row>
    <row r="1552" spans="50:51" x14ac:dyDescent="0.25">
      <c r="AX1552"/>
      <c r="AY1552"/>
    </row>
    <row r="1553" spans="50:51" x14ac:dyDescent="0.25">
      <c r="AX1553"/>
      <c r="AY1553"/>
    </row>
    <row r="1554" spans="50:51" x14ac:dyDescent="0.25">
      <c r="AX1554"/>
      <c r="AY1554"/>
    </row>
    <row r="1555" spans="50:51" x14ac:dyDescent="0.25">
      <c r="AX1555"/>
      <c r="AY1555"/>
    </row>
    <row r="1556" spans="50:51" x14ac:dyDescent="0.25">
      <c r="AX1556"/>
      <c r="AY1556"/>
    </row>
    <row r="1557" spans="50:51" x14ac:dyDescent="0.25">
      <c r="AX1557"/>
      <c r="AY1557"/>
    </row>
    <row r="1558" spans="50:51" x14ac:dyDescent="0.25">
      <c r="AX1558"/>
      <c r="AY1558"/>
    </row>
    <row r="1559" spans="50:51" x14ac:dyDescent="0.25">
      <c r="AX1559"/>
      <c r="AY1559"/>
    </row>
    <row r="1560" spans="50:51" x14ac:dyDescent="0.25">
      <c r="AX1560"/>
      <c r="AY1560"/>
    </row>
    <row r="1561" spans="50:51" x14ac:dyDescent="0.25">
      <c r="AX1561"/>
      <c r="AY1561"/>
    </row>
    <row r="1562" spans="50:51" x14ac:dyDescent="0.25">
      <c r="AX1562"/>
      <c r="AY1562"/>
    </row>
    <row r="1563" spans="50:51" x14ac:dyDescent="0.25">
      <c r="AX1563"/>
      <c r="AY1563"/>
    </row>
    <row r="1564" spans="50:51" x14ac:dyDescent="0.25">
      <c r="AX1564"/>
      <c r="AY1564"/>
    </row>
    <row r="1565" spans="50:51" x14ac:dyDescent="0.25">
      <c r="AX1565"/>
      <c r="AY1565"/>
    </row>
    <row r="1566" spans="50:51" x14ac:dyDescent="0.25">
      <c r="AX1566"/>
      <c r="AY1566"/>
    </row>
    <row r="1567" spans="50:51" x14ac:dyDescent="0.25">
      <c r="AX1567"/>
      <c r="AY1567"/>
    </row>
    <row r="1568" spans="50:51" x14ac:dyDescent="0.25">
      <c r="AX1568"/>
      <c r="AY1568"/>
    </row>
    <row r="1569" spans="50:51" x14ac:dyDescent="0.25">
      <c r="AX1569"/>
      <c r="AY1569"/>
    </row>
    <row r="1570" spans="50:51" x14ac:dyDescent="0.25">
      <c r="AX1570"/>
      <c r="AY1570"/>
    </row>
    <row r="1571" spans="50:51" x14ac:dyDescent="0.25">
      <c r="AX1571"/>
      <c r="AY1571"/>
    </row>
    <row r="1572" spans="50:51" x14ac:dyDescent="0.25">
      <c r="AX1572"/>
      <c r="AY1572"/>
    </row>
    <row r="1573" spans="50:51" x14ac:dyDescent="0.25">
      <c r="AX1573"/>
      <c r="AY1573"/>
    </row>
    <row r="1574" spans="50:51" x14ac:dyDescent="0.25">
      <c r="AX1574"/>
      <c r="AY1574"/>
    </row>
    <row r="1575" spans="50:51" x14ac:dyDescent="0.25">
      <c r="AX1575"/>
      <c r="AY1575"/>
    </row>
    <row r="1576" spans="50:51" x14ac:dyDescent="0.25">
      <c r="AX1576"/>
      <c r="AY1576"/>
    </row>
    <row r="1577" spans="50:51" x14ac:dyDescent="0.25">
      <c r="AX1577"/>
      <c r="AY1577"/>
    </row>
    <row r="1578" spans="50:51" x14ac:dyDescent="0.25">
      <c r="AX1578"/>
      <c r="AY1578"/>
    </row>
    <row r="1579" spans="50:51" x14ac:dyDescent="0.25">
      <c r="AX1579"/>
      <c r="AY1579"/>
    </row>
    <row r="1580" spans="50:51" x14ac:dyDescent="0.25">
      <c r="AX1580"/>
      <c r="AY1580"/>
    </row>
    <row r="1581" spans="50:51" x14ac:dyDescent="0.25">
      <c r="AX1581"/>
      <c r="AY1581"/>
    </row>
    <row r="1582" spans="50:51" x14ac:dyDescent="0.25">
      <c r="AX1582"/>
      <c r="AY1582"/>
    </row>
    <row r="1583" spans="50:51" x14ac:dyDescent="0.25">
      <c r="AX1583"/>
      <c r="AY1583"/>
    </row>
    <row r="1584" spans="50:51" x14ac:dyDescent="0.25">
      <c r="AX1584"/>
      <c r="AY1584"/>
    </row>
    <row r="1585" spans="50:51" x14ac:dyDescent="0.25">
      <c r="AX1585"/>
      <c r="AY1585"/>
    </row>
    <row r="1586" spans="50:51" x14ac:dyDescent="0.25">
      <c r="AX1586"/>
      <c r="AY1586"/>
    </row>
    <row r="1587" spans="50:51" x14ac:dyDescent="0.25">
      <c r="AX1587"/>
      <c r="AY1587"/>
    </row>
    <row r="1588" spans="50:51" x14ac:dyDescent="0.25">
      <c r="AX1588"/>
      <c r="AY1588"/>
    </row>
    <row r="1589" spans="50:51" x14ac:dyDescent="0.25">
      <c r="AX1589"/>
      <c r="AY1589"/>
    </row>
    <row r="1590" spans="50:51" x14ac:dyDescent="0.25">
      <c r="AX1590"/>
      <c r="AY1590"/>
    </row>
    <row r="1591" spans="50:51" x14ac:dyDescent="0.25">
      <c r="AX1591"/>
      <c r="AY1591"/>
    </row>
    <row r="1592" spans="50:51" x14ac:dyDescent="0.25">
      <c r="AX1592"/>
      <c r="AY1592"/>
    </row>
    <row r="1593" spans="50:51" x14ac:dyDescent="0.25">
      <c r="AX1593"/>
      <c r="AY1593"/>
    </row>
    <row r="1594" spans="50:51" x14ac:dyDescent="0.25">
      <c r="AX1594"/>
      <c r="AY1594"/>
    </row>
    <row r="1595" spans="50:51" x14ac:dyDescent="0.25">
      <c r="AX1595"/>
      <c r="AY1595"/>
    </row>
    <row r="1596" spans="50:51" x14ac:dyDescent="0.25">
      <c r="AX1596"/>
      <c r="AY1596"/>
    </row>
    <row r="1597" spans="50:51" x14ac:dyDescent="0.25">
      <c r="AX1597"/>
      <c r="AY1597"/>
    </row>
    <row r="1598" spans="50:51" x14ac:dyDescent="0.25">
      <c r="AX1598"/>
      <c r="AY1598"/>
    </row>
    <row r="1599" spans="50:51" x14ac:dyDescent="0.25">
      <c r="AX1599"/>
      <c r="AY1599"/>
    </row>
    <row r="1600" spans="50:51" x14ac:dyDescent="0.25">
      <c r="AX1600"/>
      <c r="AY1600"/>
    </row>
    <row r="1601" spans="50:51" x14ac:dyDescent="0.25">
      <c r="AX1601"/>
      <c r="AY1601"/>
    </row>
    <row r="1602" spans="50:51" x14ac:dyDescent="0.25">
      <c r="AX1602"/>
      <c r="AY1602"/>
    </row>
    <row r="1603" spans="50:51" x14ac:dyDescent="0.25">
      <c r="AX1603"/>
      <c r="AY1603"/>
    </row>
    <row r="1604" spans="50:51" x14ac:dyDescent="0.25">
      <c r="AX1604"/>
      <c r="AY1604"/>
    </row>
    <row r="1605" spans="50:51" x14ac:dyDescent="0.25">
      <c r="AX1605"/>
      <c r="AY1605"/>
    </row>
    <row r="1606" spans="50:51" x14ac:dyDescent="0.25">
      <c r="AX1606"/>
      <c r="AY1606"/>
    </row>
    <row r="1607" spans="50:51" x14ac:dyDescent="0.25">
      <c r="AX1607"/>
      <c r="AY1607"/>
    </row>
    <row r="1608" spans="50:51" x14ac:dyDescent="0.25">
      <c r="AX1608"/>
      <c r="AY1608"/>
    </row>
    <row r="1609" spans="50:51" x14ac:dyDescent="0.25">
      <c r="AX1609"/>
      <c r="AY1609"/>
    </row>
    <row r="1610" spans="50:51" x14ac:dyDescent="0.25">
      <c r="AX1610"/>
      <c r="AY1610"/>
    </row>
    <row r="1611" spans="50:51" x14ac:dyDescent="0.25">
      <c r="AX1611"/>
      <c r="AY1611"/>
    </row>
    <row r="1612" spans="50:51" x14ac:dyDescent="0.25">
      <c r="AX1612"/>
      <c r="AY1612"/>
    </row>
    <row r="1613" spans="50:51" x14ac:dyDescent="0.25">
      <c r="AX1613"/>
      <c r="AY1613"/>
    </row>
    <row r="1614" spans="50:51" x14ac:dyDescent="0.25">
      <c r="AX1614"/>
      <c r="AY1614"/>
    </row>
    <row r="1615" spans="50:51" x14ac:dyDescent="0.25">
      <c r="AX1615"/>
      <c r="AY1615"/>
    </row>
    <row r="1616" spans="50:51" x14ac:dyDescent="0.25">
      <c r="AX1616"/>
      <c r="AY1616"/>
    </row>
    <row r="1617" spans="50:51" x14ac:dyDescent="0.25">
      <c r="AX1617"/>
      <c r="AY1617"/>
    </row>
    <row r="1618" spans="50:51" x14ac:dyDescent="0.25">
      <c r="AX1618"/>
      <c r="AY1618"/>
    </row>
    <row r="1619" spans="50:51" x14ac:dyDescent="0.25">
      <c r="AX1619"/>
      <c r="AY1619"/>
    </row>
    <row r="1620" spans="50:51" x14ac:dyDescent="0.25">
      <c r="AX1620"/>
      <c r="AY1620"/>
    </row>
    <row r="1621" spans="50:51" x14ac:dyDescent="0.25">
      <c r="AX1621"/>
      <c r="AY1621"/>
    </row>
    <row r="1622" spans="50:51" x14ac:dyDescent="0.25">
      <c r="AX1622"/>
      <c r="AY1622"/>
    </row>
    <row r="1623" spans="50:51" x14ac:dyDescent="0.25">
      <c r="AX1623"/>
      <c r="AY1623"/>
    </row>
    <row r="1624" spans="50:51" x14ac:dyDescent="0.25">
      <c r="AX1624"/>
      <c r="AY1624"/>
    </row>
    <row r="1625" spans="50:51" x14ac:dyDescent="0.25">
      <c r="AX1625"/>
      <c r="AY1625"/>
    </row>
    <row r="1626" spans="50:51" x14ac:dyDescent="0.25">
      <c r="AX1626"/>
      <c r="AY1626"/>
    </row>
    <row r="1627" spans="50:51" x14ac:dyDescent="0.25">
      <c r="AX1627"/>
      <c r="AY1627"/>
    </row>
    <row r="1628" spans="50:51" x14ac:dyDescent="0.25">
      <c r="AX1628"/>
      <c r="AY1628"/>
    </row>
    <row r="1629" spans="50:51" x14ac:dyDescent="0.25">
      <c r="AX1629"/>
      <c r="AY1629"/>
    </row>
    <row r="1630" spans="50:51" x14ac:dyDescent="0.25">
      <c r="AX1630"/>
      <c r="AY1630"/>
    </row>
    <row r="1631" spans="50:51" x14ac:dyDescent="0.25">
      <c r="AX1631"/>
      <c r="AY1631"/>
    </row>
    <row r="1632" spans="50:51" x14ac:dyDescent="0.25">
      <c r="AX1632"/>
      <c r="AY1632"/>
    </row>
    <row r="1633" spans="50:51" x14ac:dyDescent="0.25">
      <c r="AX1633"/>
      <c r="AY1633"/>
    </row>
    <row r="1634" spans="50:51" x14ac:dyDescent="0.25">
      <c r="AX1634"/>
      <c r="AY1634"/>
    </row>
    <row r="1635" spans="50:51" x14ac:dyDescent="0.25">
      <c r="AX1635"/>
      <c r="AY1635"/>
    </row>
    <row r="1636" spans="50:51" x14ac:dyDescent="0.25">
      <c r="AX1636"/>
      <c r="AY1636"/>
    </row>
    <row r="1637" spans="50:51" x14ac:dyDescent="0.25">
      <c r="AX1637"/>
      <c r="AY1637"/>
    </row>
    <row r="1638" spans="50:51" x14ac:dyDescent="0.25">
      <c r="AX1638"/>
      <c r="AY1638"/>
    </row>
    <row r="1639" spans="50:51" x14ac:dyDescent="0.25">
      <c r="AX1639"/>
      <c r="AY1639"/>
    </row>
    <row r="1640" spans="50:51" x14ac:dyDescent="0.25">
      <c r="AX1640"/>
      <c r="AY1640"/>
    </row>
    <row r="1641" spans="50:51" x14ac:dyDescent="0.25">
      <c r="AX1641"/>
      <c r="AY1641"/>
    </row>
    <row r="1642" spans="50:51" x14ac:dyDescent="0.25">
      <c r="AX1642"/>
      <c r="AY1642"/>
    </row>
    <row r="1643" spans="50:51" x14ac:dyDescent="0.25">
      <c r="AX1643"/>
      <c r="AY1643"/>
    </row>
    <row r="1644" spans="50:51" x14ac:dyDescent="0.25">
      <c r="AX1644"/>
      <c r="AY1644"/>
    </row>
    <row r="1645" spans="50:51" x14ac:dyDescent="0.25">
      <c r="AX1645"/>
      <c r="AY1645"/>
    </row>
    <row r="1646" spans="50:51" x14ac:dyDescent="0.25">
      <c r="AX1646"/>
      <c r="AY1646"/>
    </row>
    <row r="1647" spans="50:51" x14ac:dyDescent="0.25">
      <c r="AX1647"/>
      <c r="AY1647"/>
    </row>
    <row r="1648" spans="50:51" x14ac:dyDescent="0.25">
      <c r="AX1648"/>
      <c r="AY1648"/>
    </row>
    <row r="1649" spans="50:51" x14ac:dyDescent="0.25">
      <c r="AX1649"/>
      <c r="AY1649"/>
    </row>
    <row r="1650" spans="50:51" x14ac:dyDescent="0.25">
      <c r="AX1650"/>
      <c r="AY1650"/>
    </row>
    <row r="1651" spans="50:51" x14ac:dyDescent="0.25">
      <c r="AX1651"/>
      <c r="AY1651"/>
    </row>
    <row r="1652" spans="50:51" x14ac:dyDescent="0.25">
      <c r="AX1652"/>
      <c r="AY1652"/>
    </row>
    <row r="1653" spans="50:51" x14ac:dyDescent="0.25">
      <c r="AX1653"/>
      <c r="AY1653"/>
    </row>
    <row r="1654" spans="50:51" x14ac:dyDescent="0.25">
      <c r="AX1654"/>
      <c r="AY1654"/>
    </row>
    <row r="1655" spans="50:51" x14ac:dyDescent="0.25">
      <c r="AX1655"/>
      <c r="AY1655"/>
    </row>
    <row r="1656" spans="50:51" x14ac:dyDescent="0.25">
      <c r="AX1656"/>
      <c r="AY1656"/>
    </row>
    <row r="1657" spans="50:51" x14ac:dyDescent="0.25">
      <c r="AX1657"/>
      <c r="AY1657"/>
    </row>
    <row r="1658" spans="50:51" x14ac:dyDescent="0.25">
      <c r="AX1658"/>
      <c r="AY1658"/>
    </row>
    <row r="1659" spans="50:51" x14ac:dyDescent="0.25">
      <c r="AX1659"/>
      <c r="AY1659"/>
    </row>
    <row r="1660" spans="50:51" x14ac:dyDescent="0.25">
      <c r="AX1660"/>
      <c r="AY1660"/>
    </row>
    <row r="1661" spans="50:51" x14ac:dyDescent="0.25">
      <c r="AX1661"/>
      <c r="AY1661"/>
    </row>
    <row r="1662" spans="50:51" x14ac:dyDescent="0.25">
      <c r="AX1662"/>
      <c r="AY1662"/>
    </row>
    <row r="1663" spans="50:51" x14ac:dyDescent="0.25">
      <c r="AX1663"/>
      <c r="AY1663"/>
    </row>
    <row r="1664" spans="50:51" x14ac:dyDescent="0.25">
      <c r="AX1664"/>
      <c r="AY1664"/>
    </row>
    <row r="1665" spans="50:51" x14ac:dyDescent="0.25">
      <c r="AX1665"/>
      <c r="AY1665"/>
    </row>
    <row r="1666" spans="50:51" x14ac:dyDescent="0.25">
      <c r="AX1666"/>
      <c r="AY1666"/>
    </row>
    <row r="1667" spans="50:51" x14ac:dyDescent="0.25">
      <c r="AX1667"/>
      <c r="AY1667"/>
    </row>
    <row r="1668" spans="50:51" x14ac:dyDescent="0.25">
      <c r="AX1668"/>
      <c r="AY1668"/>
    </row>
    <row r="1669" spans="50:51" x14ac:dyDescent="0.25">
      <c r="AX1669"/>
      <c r="AY1669"/>
    </row>
    <row r="1670" spans="50:51" x14ac:dyDescent="0.25">
      <c r="AX1670"/>
      <c r="AY1670"/>
    </row>
    <row r="1671" spans="50:51" x14ac:dyDescent="0.25">
      <c r="AX1671"/>
      <c r="AY1671"/>
    </row>
    <row r="1672" spans="50:51" x14ac:dyDescent="0.25">
      <c r="AX1672"/>
      <c r="AY1672"/>
    </row>
    <row r="1673" spans="50:51" x14ac:dyDescent="0.25">
      <c r="AX1673"/>
      <c r="AY1673"/>
    </row>
    <row r="1674" spans="50:51" x14ac:dyDescent="0.25">
      <c r="AX1674"/>
      <c r="AY1674"/>
    </row>
    <row r="1675" spans="50:51" x14ac:dyDescent="0.25">
      <c r="AX1675"/>
      <c r="AY1675"/>
    </row>
    <row r="1676" spans="50:51" x14ac:dyDescent="0.25">
      <c r="AX1676"/>
      <c r="AY1676"/>
    </row>
    <row r="1677" spans="50:51" x14ac:dyDescent="0.25">
      <c r="AX1677"/>
      <c r="AY1677"/>
    </row>
    <row r="1678" spans="50:51" x14ac:dyDescent="0.25">
      <c r="AX1678"/>
      <c r="AY1678"/>
    </row>
    <row r="1679" spans="50:51" x14ac:dyDescent="0.25">
      <c r="AX1679"/>
      <c r="AY1679"/>
    </row>
    <row r="1680" spans="50:51" x14ac:dyDescent="0.25">
      <c r="AX1680"/>
      <c r="AY1680"/>
    </row>
    <row r="1681" spans="50:51" x14ac:dyDescent="0.25">
      <c r="AX1681"/>
      <c r="AY1681"/>
    </row>
    <row r="1682" spans="50:51" x14ac:dyDescent="0.25">
      <c r="AX1682"/>
      <c r="AY1682"/>
    </row>
    <row r="1683" spans="50:51" x14ac:dyDescent="0.25">
      <c r="AX1683"/>
      <c r="AY1683"/>
    </row>
    <row r="1684" spans="50:51" x14ac:dyDescent="0.25">
      <c r="AX1684"/>
      <c r="AY1684"/>
    </row>
    <row r="1685" spans="50:51" x14ac:dyDescent="0.25">
      <c r="AX1685"/>
      <c r="AY1685"/>
    </row>
    <row r="1686" spans="50:51" x14ac:dyDescent="0.25">
      <c r="AX1686"/>
      <c r="AY1686"/>
    </row>
    <row r="1687" spans="50:51" x14ac:dyDescent="0.25">
      <c r="AX1687"/>
      <c r="AY1687"/>
    </row>
    <row r="1688" spans="50:51" x14ac:dyDescent="0.25">
      <c r="AX1688"/>
      <c r="AY1688"/>
    </row>
    <row r="1689" spans="50:51" x14ac:dyDescent="0.25">
      <c r="AX1689"/>
      <c r="AY1689"/>
    </row>
    <row r="1690" spans="50:51" x14ac:dyDescent="0.25">
      <c r="AX1690"/>
      <c r="AY1690"/>
    </row>
    <row r="1691" spans="50:51" x14ac:dyDescent="0.25">
      <c r="AX1691"/>
      <c r="AY1691"/>
    </row>
    <row r="1692" spans="50:51" x14ac:dyDescent="0.25">
      <c r="AX1692"/>
      <c r="AY1692"/>
    </row>
    <row r="1693" spans="50:51" x14ac:dyDescent="0.25">
      <c r="AX1693"/>
      <c r="AY1693"/>
    </row>
    <row r="1694" spans="50:51" x14ac:dyDescent="0.25">
      <c r="AX1694"/>
      <c r="AY1694"/>
    </row>
    <row r="1695" spans="50:51" x14ac:dyDescent="0.25">
      <c r="AX1695"/>
      <c r="AY1695"/>
    </row>
    <row r="1696" spans="50:51" x14ac:dyDescent="0.25">
      <c r="AX1696"/>
      <c r="AY1696"/>
    </row>
    <row r="1697" spans="50:51" x14ac:dyDescent="0.25">
      <c r="AX1697"/>
      <c r="AY1697"/>
    </row>
    <row r="1698" spans="50:51" x14ac:dyDescent="0.25">
      <c r="AX1698"/>
      <c r="AY1698"/>
    </row>
    <row r="1699" spans="50:51" x14ac:dyDescent="0.25">
      <c r="AX1699"/>
      <c r="AY1699"/>
    </row>
    <row r="1700" spans="50:51" x14ac:dyDescent="0.25">
      <c r="AX1700"/>
      <c r="AY1700"/>
    </row>
    <row r="1701" spans="50:51" x14ac:dyDescent="0.25">
      <c r="AX1701"/>
      <c r="AY1701"/>
    </row>
    <row r="1702" spans="50:51" x14ac:dyDescent="0.25">
      <c r="AX1702"/>
      <c r="AY1702"/>
    </row>
    <row r="1703" spans="50:51" x14ac:dyDescent="0.25">
      <c r="AX1703"/>
      <c r="AY1703"/>
    </row>
    <row r="1704" spans="50:51" x14ac:dyDescent="0.25">
      <c r="AX1704"/>
      <c r="AY1704"/>
    </row>
    <row r="1705" spans="50:51" x14ac:dyDescent="0.25">
      <c r="AX1705"/>
      <c r="AY1705"/>
    </row>
    <row r="1706" spans="50:51" x14ac:dyDescent="0.25">
      <c r="AX1706"/>
      <c r="AY1706"/>
    </row>
    <row r="1707" spans="50:51" x14ac:dyDescent="0.25">
      <c r="AX1707"/>
      <c r="AY1707"/>
    </row>
    <row r="1708" spans="50:51" x14ac:dyDescent="0.25">
      <c r="AX1708"/>
      <c r="AY1708"/>
    </row>
    <row r="1709" spans="50:51" x14ac:dyDescent="0.25">
      <c r="AX1709"/>
      <c r="AY1709"/>
    </row>
    <row r="1710" spans="50:51" x14ac:dyDescent="0.25">
      <c r="AX1710"/>
      <c r="AY1710"/>
    </row>
    <row r="1711" spans="50:51" x14ac:dyDescent="0.25">
      <c r="AX1711"/>
      <c r="AY1711"/>
    </row>
    <row r="1712" spans="50:51" x14ac:dyDescent="0.25">
      <c r="AX1712"/>
      <c r="AY1712"/>
    </row>
    <row r="1713" spans="50:51" x14ac:dyDescent="0.25">
      <c r="AX1713"/>
      <c r="AY1713"/>
    </row>
    <row r="1714" spans="50:51" x14ac:dyDescent="0.25">
      <c r="AX1714"/>
      <c r="AY1714"/>
    </row>
    <row r="1715" spans="50:51" x14ac:dyDescent="0.25">
      <c r="AX1715"/>
      <c r="AY1715"/>
    </row>
    <row r="1716" spans="50:51" x14ac:dyDescent="0.25">
      <c r="AX1716"/>
      <c r="AY1716"/>
    </row>
    <row r="1717" spans="50:51" x14ac:dyDescent="0.25">
      <c r="AX1717"/>
      <c r="AY1717"/>
    </row>
    <row r="1718" spans="50:51" x14ac:dyDescent="0.25">
      <c r="AX1718"/>
      <c r="AY1718"/>
    </row>
    <row r="1719" spans="50:51" x14ac:dyDescent="0.25">
      <c r="AX1719"/>
      <c r="AY1719"/>
    </row>
    <row r="1720" spans="50:51" x14ac:dyDescent="0.25">
      <c r="AX1720"/>
      <c r="AY1720"/>
    </row>
    <row r="1721" spans="50:51" x14ac:dyDescent="0.25">
      <c r="AX1721"/>
      <c r="AY1721"/>
    </row>
    <row r="1722" spans="50:51" x14ac:dyDescent="0.25">
      <c r="AX1722"/>
      <c r="AY1722"/>
    </row>
    <row r="1723" spans="50:51" x14ac:dyDescent="0.25">
      <c r="AX1723"/>
      <c r="AY1723"/>
    </row>
    <row r="1724" spans="50:51" x14ac:dyDescent="0.25">
      <c r="AX1724"/>
      <c r="AY1724"/>
    </row>
    <row r="1725" spans="50:51" x14ac:dyDescent="0.25">
      <c r="AX1725"/>
      <c r="AY1725"/>
    </row>
    <row r="1726" spans="50:51" x14ac:dyDescent="0.25">
      <c r="AX1726"/>
      <c r="AY1726"/>
    </row>
    <row r="1727" spans="50:51" x14ac:dyDescent="0.25">
      <c r="AX1727"/>
      <c r="AY1727"/>
    </row>
    <row r="1728" spans="50:51" x14ac:dyDescent="0.25">
      <c r="AX1728"/>
      <c r="AY1728"/>
    </row>
    <row r="1729" spans="50:51" x14ac:dyDescent="0.25">
      <c r="AX1729"/>
      <c r="AY1729"/>
    </row>
    <row r="1730" spans="50:51" x14ac:dyDescent="0.25">
      <c r="AX1730"/>
      <c r="AY1730"/>
    </row>
    <row r="1731" spans="50:51" x14ac:dyDescent="0.25">
      <c r="AX1731"/>
      <c r="AY1731"/>
    </row>
    <row r="1732" spans="50:51" x14ac:dyDescent="0.25">
      <c r="AX1732"/>
      <c r="AY1732"/>
    </row>
    <row r="1733" spans="50:51" x14ac:dyDescent="0.25">
      <c r="AX1733"/>
      <c r="AY1733"/>
    </row>
    <row r="1734" spans="50:51" x14ac:dyDescent="0.25">
      <c r="AX1734"/>
      <c r="AY1734"/>
    </row>
    <row r="1735" spans="50:51" x14ac:dyDescent="0.25">
      <c r="AX1735"/>
      <c r="AY1735"/>
    </row>
    <row r="1736" spans="50:51" x14ac:dyDescent="0.25">
      <c r="AX1736"/>
      <c r="AY1736"/>
    </row>
    <row r="1737" spans="50:51" x14ac:dyDescent="0.25">
      <c r="AX1737"/>
      <c r="AY1737"/>
    </row>
    <row r="1738" spans="50:51" x14ac:dyDescent="0.25">
      <c r="AX1738"/>
      <c r="AY1738"/>
    </row>
    <row r="1739" spans="50:51" x14ac:dyDescent="0.25">
      <c r="AX1739"/>
      <c r="AY1739"/>
    </row>
    <row r="1740" spans="50:51" x14ac:dyDescent="0.25">
      <c r="AX1740"/>
      <c r="AY1740"/>
    </row>
    <row r="1741" spans="50:51" x14ac:dyDescent="0.25">
      <c r="AX1741"/>
      <c r="AY1741"/>
    </row>
    <row r="1742" spans="50:51" x14ac:dyDescent="0.25">
      <c r="AX1742"/>
      <c r="AY1742"/>
    </row>
    <row r="1743" spans="50:51" x14ac:dyDescent="0.25">
      <c r="AX1743"/>
      <c r="AY1743"/>
    </row>
    <row r="1744" spans="50:51" x14ac:dyDescent="0.25">
      <c r="AX1744"/>
      <c r="AY1744"/>
    </row>
    <row r="1745" spans="50:51" x14ac:dyDescent="0.25">
      <c r="AX1745"/>
      <c r="AY1745"/>
    </row>
    <row r="1746" spans="50:51" x14ac:dyDescent="0.25">
      <c r="AX1746"/>
      <c r="AY1746"/>
    </row>
    <row r="1747" spans="50:51" x14ac:dyDescent="0.25">
      <c r="AX1747"/>
      <c r="AY1747"/>
    </row>
    <row r="1748" spans="50:51" x14ac:dyDescent="0.25">
      <c r="AX1748"/>
      <c r="AY1748"/>
    </row>
    <row r="1749" spans="50:51" x14ac:dyDescent="0.25">
      <c r="AX1749"/>
      <c r="AY1749"/>
    </row>
    <row r="1750" spans="50:51" x14ac:dyDescent="0.25">
      <c r="AX1750"/>
      <c r="AY1750"/>
    </row>
    <row r="1751" spans="50:51" x14ac:dyDescent="0.25">
      <c r="AX1751"/>
      <c r="AY1751"/>
    </row>
    <row r="1752" spans="50:51" x14ac:dyDescent="0.25">
      <c r="AX1752"/>
      <c r="AY1752"/>
    </row>
    <row r="1753" spans="50:51" x14ac:dyDescent="0.25">
      <c r="AX1753"/>
      <c r="AY1753"/>
    </row>
    <row r="1754" spans="50:51" x14ac:dyDescent="0.25">
      <c r="AX1754"/>
      <c r="AY1754"/>
    </row>
    <row r="1755" spans="50:51" x14ac:dyDescent="0.25">
      <c r="AX1755"/>
      <c r="AY1755"/>
    </row>
    <row r="1756" spans="50:51" x14ac:dyDescent="0.25">
      <c r="AX1756"/>
      <c r="AY1756"/>
    </row>
    <row r="1757" spans="50:51" x14ac:dyDescent="0.25">
      <c r="AX1757"/>
      <c r="AY1757"/>
    </row>
    <row r="1758" spans="50:51" x14ac:dyDescent="0.25">
      <c r="AX1758"/>
      <c r="AY1758"/>
    </row>
    <row r="1759" spans="50:51" x14ac:dyDescent="0.25">
      <c r="AX1759"/>
      <c r="AY1759"/>
    </row>
    <row r="1760" spans="50:51" x14ac:dyDescent="0.25">
      <c r="AX1760"/>
      <c r="AY1760"/>
    </row>
    <row r="1761" spans="50:51" x14ac:dyDescent="0.25">
      <c r="AX1761"/>
      <c r="AY1761"/>
    </row>
    <row r="1762" spans="50:51" x14ac:dyDescent="0.25">
      <c r="AX1762"/>
      <c r="AY1762"/>
    </row>
    <row r="1763" spans="50:51" x14ac:dyDescent="0.25">
      <c r="AX1763"/>
      <c r="AY1763"/>
    </row>
    <row r="1764" spans="50:51" x14ac:dyDescent="0.25">
      <c r="AX1764"/>
      <c r="AY1764"/>
    </row>
    <row r="1765" spans="50:51" x14ac:dyDescent="0.25">
      <c r="AX1765"/>
      <c r="AY1765"/>
    </row>
    <row r="1766" spans="50:51" x14ac:dyDescent="0.25">
      <c r="AX1766"/>
      <c r="AY1766"/>
    </row>
    <row r="1767" spans="50:51" x14ac:dyDescent="0.25">
      <c r="AX1767"/>
      <c r="AY1767"/>
    </row>
    <row r="1768" spans="50:51" x14ac:dyDescent="0.25">
      <c r="AX1768"/>
      <c r="AY1768"/>
    </row>
    <row r="1769" spans="50:51" x14ac:dyDescent="0.25">
      <c r="AX1769"/>
      <c r="AY1769"/>
    </row>
    <row r="1770" spans="50:51" x14ac:dyDescent="0.25">
      <c r="AX1770"/>
      <c r="AY1770"/>
    </row>
    <row r="1771" spans="50:51" x14ac:dyDescent="0.25">
      <c r="AX1771"/>
      <c r="AY1771"/>
    </row>
    <row r="1772" spans="50:51" x14ac:dyDescent="0.25">
      <c r="AX1772"/>
      <c r="AY1772"/>
    </row>
    <row r="1773" spans="50:51" x14ac:dyDescent="0.25">
      <c r="AX1773"/>
      <c r="AY1773"/>
    </row>
    <row r="1774" spans="50:51" x14ac:dyDescent="0.25">
      <c r="AX1774"/>
      <c r="AY1774"/>
    </row>
    <row r="1775" spans="50:51" x14ac:dyDescent="0.25">
      <c r="AX1775"/>
      <c r="AY1775"/>
    </row>
    <row r="1776" spans="50:51" x14ac:dyDescent="0.25">
      <c r="AX1776"/>
      <c r="AY1776"/>
    </row>
    <row r="1777" spans="50:51" x14ac:dyDescent="0.25">
      <c r="AX1777"/>
      <c r="AY1777"/>
    </row>
    <row r="1778" spans="50:51" x14ac:dyDescent="0.25">
      <c r="AX1778"/>
      <c r="AY1778"/>
    </row>
    <row r="1779" spans="50:51" x14ac:dyDescent="0.25">
      <c r="AX1779"/>
      <c r="AY1779"/>
    </row>
    <row r="1780" spans="50:51" x14ac:dyDescent="0.25">
      <c r="AX1780"/>
      <c r="AY1780"/>
    </row>
    <row r="1781" spans="50:51" x14ac:dyDescent="0.25">
      <c r="AX1781"/>
      <c r="AY1781"/>
    </row>
    <row r="1782" spans="50:51" x14ac:dyDescent="0.25">
      <c r="AX1782"/>
      <c r="AY1782"/>
    </row>
    <row r="1783" spans="50:51" x14ac:dyDescent="0.25">
      <c r="AX1783"/>
      <c r="AY1783"/>
    </row>
    <row r="1784" spans="50:51" x14ac:dyDescent="0.25">
      <c r="AX1784"/>
      <c r="AY1784"/>
    </row>
    <row r="1785" spans="50:51" x14ac:dyDescent="0.25">
      <c r="AX1785"/>
      <c r="AY1785"/>
    </row>
    <row r="1786" spans="50:51" x14ac:dyDescent="0.25">
      <c r="AX1786"/>
      <c r="AY1786"/>
    </row>
    <row r="1787" spans="50:51" x14ac:dyDescent="0.25">
      <c r="AX1787"/>
      <c r="AY1787"/>
    </row>
    <row r="1788" spans="50:51" x14ac:dyDescent="0.25">
      <c r="AX1788"/>
      <c r="AY1788"/>
    </row>
    <row r="1789" spans="50:51" x14ac:dyDescent="0.25">
      <c r="AX1789"/>
      <c r="AY1789"/>
    </row>
    <row r="1790" spans="50:51" x14ac:dyDescent="0.25">
      <c r="AX1790"/>
      <c r="AY1790"/>
    </row>
    <row r="1791" spans="50:51" x14ac:dyDescent="0.25">
      <c r="AX1791"/>
      <c r="AY1791"/>
    </row>
    <row r="1792" spans="50:51" x14ac:dyDescent="0.25">
      <c r="AX1792"/>
      <c r="AY1792"/>
    </row>
    <row r="1793" spans="50:51" x14ac:dyDescent="0.25">
      <c r="AX1793"/>
      <c r="AY1793"/>
    </row>
    <row r="1794" spans="50:51" x14ac:dyDescent="0.25">
      <c r="AX1794"/>
      <c r="AY1794"/>
    </row>
    <row r="1795" spans="50:51" x14ac:dyDescent="0.25">
      <c r="AX1795"/>
      <c r="AY1795"/>
    </row>
    <row r="1796" spans="50:51" x14ac:dyDescent="0.25">
      <c r="AX1796"/>
      <c r="AY1796"/>
    </row>
    <row r="1797" spans="50:51" x14ac:dyDescent="0.25">
      <c r="AX1797"/>
      <c r="AY1797"/>
    </row>
    <row r="1798" spans="50:51" x14ac:dyDescent="0.25">
      <c r="AX1798"/>
      <c r="AY1798"/>
    </row>
    <row r="1799" spans="50:51" x14ac:dyDescent="0.25">
      <c r="AX1799"/>
      <c r="AY1799"/>
    </row>
    <row r="1800" spans="50:51" x14ac:dyDescent="0.25">
      <c r="AX1800"/>
      <c r="AY1800"/>
    </row>
    <row r="1801" spans="50:51" x14ac:dyDescent="0.25">
      <c r="AX1801"/>
      <c r="AY1801"/>
    </row>
    <row r="1802" spans="50:51" x14ac:dyDescent="0.25">
      <c r="AX1802"/>
      <c r="AY1802"/>
    </row>
    <row r="1803" spans="50:51" x14ac:dyDescent="0.25">
      <c r="AX1803"/>
      <c r="AY1803"/>
    </row>
    <row r="1804" spans="50:51" x14ac:dyDescent="0.25">
      <c r="AX1804"/>
      <c r="AY1804"/>
    </row>
    <row r="1805" spans="50:51" x14ac:dyDescent="0.25">
      <c r="AX1805"/>
      <c r="AY1805"/>
    </row>
    <row r="1806" spans="50:51" x14ac:dyDescent="0.25">
      <c r="AX1806"/>
      <c r="AY1806"/>
    </row>
    <row r="1807" spans="50:51" x14ac:dyDescent="0.25">
      <c r="AX1807"/>
      <c r="AY1807"/>
    </row>
    <row r="1808" spans="50:51" x14ac:dyDescent="0.25">
      <c r="AX1808"/>
      <c r="AY1808"/>
    </row>
    <row r="1809" spans="50:51" x14ac:dyDescent="0.25">
      <c r="AX1809"/>
      <c r="AY1809"/>
    </row>
    <row r="1810" spans="50:51" x14ac:dyDescent="0.25">
      <c r="AX1810"/>
      <c r="AY1810"/>
    </row>
    <row r="1811" spans="50:51" x14ac:dyDescent="0.25">
      <c r="AX1811"/>
      <c r="AY1811"/>
    </row>
    <row r="1812" spans="50:51" x14ac:dyDescent="0.25">
      <c r="AX1812"/>
      <c r="AY1812"/>
    </row>
    <row r="1813" spans="50:51" x14ac:dyDescent="0.25">
      <c r="AX1813"/>
      <c r="AY1813"/>
    </row>
    <row r="1814" spans="50:51" x14ac:dyDescent="0.25">
      <c r="AX1814"/>
      <c r="AY1814"/>
    </row>
    <row r="1815" spans="50:51" x14ac:dyDescent="0.25">
      <c r="AX1815"/>
      <c r="AY1815"/>
    </row>
    <row r="1816" spans="50:51" x14ac:dyDescent="0.25">
      <c r="AX1816"/>
      <c r="AY1816"/>
    </row>
    <row r="1817" spans="50:51" x14ac:dyDescent="0.25">
      <c r="AX1817"/>
      <c r="AY1817"/>
    </row>
    <row r="1818" spans="50:51" x14ac:dyDescent="0.25">
      <c r="AX1818"/>
      <c r="AY1818"/>
    </row>
    <row r="1819" spans="50:51" x14ac:dyDescent="0.25">
      <c r="AX1819"/>
      <c r="AY1819"/>
    </row>
    <row r="1820" spans="50:51" x14ac:dyDescent="0.25">
      <c r="AX1820"/>
      <c r="AY1820"/>
    </row>
    <row r="1821" spans="50:51" x14ac:dyDescent="0.25">
      <c r="AX1821"/>
      <c r="AY1821"/>
    </row>
    <row r="1822" spans="50:51" x14ac:dyDescent="0.25">
      <c r="AX1822"/>
      <c r="AY1822"/>
    </row>
    <row r="1823" spans="50:51" x14ac:dyDescent="0.25">
      <c r="AX1823"/>
      <c r="AY1823"/>
    </row>
    <row r="1824" spans="50:51" x14ac:dyDescent="0.25">
      <c r="AX1824"/>
      <c r="AY1824"/>
    </row>
    <row r="1825" spans="50:51" x14ac:dyDescent="0.25">
      <c r="AX1825"/>
      <c r="AY1825"/>
    </row>
    <row r="1826" spans="50:51" x14ac:dyDescent="0.25">
      <c r="AX1826"/>
      <c r="AY1826"/>
    </row>
    <row r="1827" spans="50:51" x14ac:dyDescent="0.25">
      <c r="AX1827"/>
      <c r="AY1827"/>
    </row>
    <row r="1828" spans="50:51" x14ac:dyDescent="0.25">
      <c r="AX1828"/>
      <c r="AY1828"/>
    </row>
    <row r="1829" spans="50:51" x14ac:dyDescent="0.25">
      <c r="AX1829"/>
      <c r="AY1829"/>
    </row>
    <row r="1830" spans="50:51" x14ac:dyDescent="0.25">
      <c r="AX1830"/>
      <c r="AY1830"/>
    </row>
    <row r="1831" spans="50:51" x14ac:dyDescent="0.25">
      <c r="AX1831"/>
      <c r="AY1831"/>
    </row>
    <row r="1832" spans="50:51" x14ac:dyDescent="0.25">
      <c r="AX1832"/>
      <c r="AY1832"/>
    </row>
    <row r="1833" spans="50:51" x14ac:dyDescent="0.25">
      <c r="AX1833"/>
      <c r="AY1833"/>
    </row>
    <row r="1834" spans="50:51" x14ac:dyDescent="0.25">
      <c r="AX1834"/>
      <c r="AY1834"/>
    </row>
    <row r="1835" spans="50:51" x14ac:dyDescent="0.25">
      <c r="AX1835"/>
      <c r="AY1835"/>
    </row>
    <row r="1836" spans="50:51" x14ac:dyDescent="0.25">
      <c r="AX1836"/>
      <c r="AY1836"/>
    </row>
    <row r="1837" spans="50:51" x14ac:dyDescent="0.25">
      <c r="AX1837"/>
      <c r="AY1837"/>
    </row>
    <row r="1838" spans="50:51" x14ac:dyDescent="0.25">
      <c r="AX1838"/>
      <c r="AY1838"/>
    </row>
    <row r="1839" spans="50:51" x14ac:dyDescent="0.25">
      <c r="AX1839"/>
      <c r="AY1839"/>
    </row>
    <row r="1840" spans="50:51" x14ac:dyDescent="0.25">
      <c r="AX1840"/>
      <c r="AY1840"/>
    </row>
    <row r="1841" spans="50:51" x14ac:dyDescent="0.25">
      <c r="AX1841"/>
      <c r="AY1841"/>
    </row>
    <row r="1842" spans="50:51" x14ac:dyDescent="0.25">
      <c r="AX1842"/>
      <c r="AY1842"/>
    </row>
    <row r="1843" spans="50:51" x14ac:dyDescent="0.25">
      <c r="AX1843"/>
      <c r="AY1843"/>
    </row>
    <row r="1844" spans="50:51" x14ac:dyDescent="0.25">
      <c r="AX1844"/>
      <c r="AY1844"/>
    </row>
    <row r="1845" spans="50:51" x14ac:dyDescent="0.25">
      <c r="AX1845"/>
      <c r="AY1845"/>
    </row>
    <row r="1846" spans="50:51" x14ac:dyDescent="0.25">
      <c r="AX1846"/>
      <c r="AY1846"/>
    </row>
    <row r="1847" spans="50:51" x14ac:dyDescent="0.25">
      <c r="AX1847"/>
      <c r="AY1847"/>
    </row>
    <row r="1848" spans="50:51" x14ac:dyDescent="0.25">
      <c r="AX1848"/>
      <c r="AY1848"/>
    </row>
    <row r="1849" spans="50:51" x14ac:dyDescent="0.25">
      <c r="AX1849"/>
      <c r="AY1849"/>
    </row>
    <row r="1850" spans="50:51" x14ac:dyDescent="0.25">
      <c r="AX1850"/>
      <c r="AY1850"/>
    </row>
    <row r="1851" spans="50:51" x14ac:dyDescent="0.25">
      <c r="AX1851"/>
      <c r="AY1851"/>
    </row>
    <row r="1852" spans="50:51" x14ac:dyDescent="0.25">
      <c r="AX1852"/>
      <c r="AY1852"/>
    </row>
    <row r="1853" spans="50:51" x14ac:dyDescent="0.25">
      <c r="AX1853"/>
      <c r="AY1853"/>
    </row>
    <row r="1854" spans="50:51" x14ac:dyDescent="0.25">
      <c r="AX1854"/>
      <c r="AY1854"/>
    </row>
    <row r="1855" spans="50:51" x14ac:dyDescent="0.25">
      <c r="AX1855"/>
      <c r="AY1855"/>
    </row>
    <row r="1856" spans="50:51" x14ac:dyDescent="0.25">
      <c r="AX1856"/>
      <c r="AY1856"/>
    </row>
    <row r="1857" spans="50:51" x14ac:dyDescent="0.25">
      <c r="AX1857"/>
      <c r="AY1857"/>
    </row>
    <row r="1858" spans="50:51" x14ac:dyDescent="0.25">
      <c r="AX1858"/>
      <c r="AY1858"/>
    </row>
    <row r="1859" spans="50:51" x14ac:dyDescent="0.25">
      <c r="AX1859"/>
      <c r="AY1859"/>
    </row>
    <row r="1860" spans="50:51" x14ac:dyDescent="0.25">
      <c r="AX1860"/>
      <c r="AY1860"/>
    </row>
    <row r="1861" spans="50:51" x14ac:dyDescent="0.25">
      <c r="AX1861"/>
      <c r="AY1861"/>
    </row>
    <row r="1862" spans="50:51" x14ac:dyDescent="0.25">
      <c r="AX1862"/>
      <c r="AY1862"/>
    </row>
    <row r="1863" spans="50:51" x14ac:dyDescent="0.25">
      <c r="AX1863"/>
      <c r="AY1863"/>
    </row>
    <row r="1864" spans="50:51" x14ac:dyDescent="0.25">
      <c r="AX1864"/>
      <c r="AY1864"/>
    </row>
    <row r="1865" spans="50:51" x14ac:dyDescent="0.25">
      <c r="AX1865"/>
      <c r="AY1865"/>
    </row>
    <row r="1866" spans="50:51" x14ac:dyDescent="0.25">
      <c r="AX1866"/>
      <c r="AY1866"/>
    </row>
    <row r="1867" spans="50:51" x14ac:dyDescent="0.25">
      <c r="AX1867"/>
      <c r="AY1867"/>
    </row>
    <row r="1868" spans="50:51" x14ac:dyDescent="0.25">
      <c r="AX1868"/>
      <c r="AY1868"/>
    </row>
    <row r="1869" spans="50:51" x14ac:dyDescent="0.25">
      <c r="AX1869"/>
      <c r="AY1869"/>
    </row>
    <row r="1870" spans="50:51" x14ac:dyDescent="0.25">
      <c r="AX1870"/>
      <c r="AY1870"/>
    </row>
    <row r="1871" spans="50:51" x14ac:dyDescent="0.25">
      <c r="AX1871"/>
      <c r="AY1871"/>
    </row>
    <row r="1872" spans="50:51" x14ac:dyDescent="0.25">
      <c r="AX1872"/>
      <c r="AY1872"/>
    </row>
    <row r="1873" spans="50:51" x14ac:dyDescent="0.25">
      <c r="AX1873"/>
      <c r="AY1873"/>
    </row>
    <row r="1874" spans="50:51" x14ac:dyDescent="0.25">
      <c r="AX1874"/>
      <c r="AY1874"/>
    </row>
    <row r="1875" spans="50:51" x14ac:dyDescent="0.25">
      <c r="AX1875"/>
      <c r="AY1875"/>
    </row>
    <row r="1876" spans="50:51" x14ac:dyDescent="0.25">
      <c r="AX1876"/>
      <c r="AY1876"/>
    </row>
    <row r="1877" spans="50:51" x14ac:dyDescent="0.25">
      <c r="AX1877"/>
      <c r="AY1877"/>
    </row>
    <row r="1878" spans="50:51" x14ac:dyDescent="0.25">
      <c r="AX1878"/>
      <c r="AY1878"/>
    </row>
    <row r="1879" spans="50:51" x14ac:dyDescent="0.25">
      <c r="AX1879"/>
      <c r="AY1879"/>
    </row>
    <row r="1880" spans="50:51" x14ac:dyDescent="0.25">
      <c r="AX1880"/>
      <c r="AY1880"/>
    </row>
    <row r="1881" spans="50:51" x14ac:dyDescent="0.25">
      <c r="AX1881"/>
      <c r="AY1881"/>
    </row>
    <row r="1882" spans="50:51" x14ac:dyDescent="0.25">
      <c r="AX1882"/>
      <c r="AY1882"/>
    </row>
    <row r="1883" spans="50:51" x14ac:dyDescent="0.25">
      <c r="AX1883"/>
      <c r="AY1883"/>
    </row>
    <row r="1884" spans="50:51" x14ac:dyDescent="0.25">
      <c r="AX1884"/>
      <c r="AY1884"/>
    </row>
    <row r="1885" spans="50:51" x14ac:dyDescent="0.25">
      <c r="AX1885"/>
      <c r="AY1885"/>
    </row>
    <row r="1886" spans="50:51" x14ac:dyDescent="0.25">
      <c r="AX1886"/>
      <c r="AY1886"/>
    </row>
    <row r="1887" spans="50:51" x14ac:dyDescent="0.25">
      <c r="AX1887"/>
      <c r="AY1887"/>
    </row>
    <row r="1888" spans="50:51" x14ac:dyDescent="0.25">
      <c r="AX1888"/>
      <c r="AY1888"/>
    </row>
    <row r="1889" spans="50:51" x14ac:dyDescent="0.25">
      <c r="AX1889"/>
      <c r="AY1889"/>
    </row>
    <row r="1890" spans="50:51" x14ac:dyDescent="0.25">
      <c r="AX1890"/>
      <c r="AY1890"/>
    </row>
    <row r="1891" spans="50:51" x14ac:dyDescent="0.25">
      <c r="AX1891"/>
      <c r="AY1891"/>
    </row>
    <row r="1892" spans="50:51" x14ac:dyDescent="0.25">
      <c r="AX1892"/>
      <c r="AY1892"/>
    </row>
    <row r="1893" spans="50:51" x14ac:dyDescent="0.25">
      <c r="AX1893"/>
      <c r="AY1893"/>
    </row>
    <row r="1894" spans="50:51" x14ac:dyDescent="0.25">
      <c r="AX1894"/>
      <c r="AY1894"/>
    </row>
    <row r="1895" spans="50:51" x14ac:dyDescent="0.25">
      <c r="AX1895"/>
      <c r="AY1895"/>
    </row>
    <row r="1896" spans="50:51" x14ac:dyDescent="0.25">
      <c r="AX1896"/>
      <c r="AY1896"/>
    </row>
    <row r="1897" spans="50:51" x14ac:dyDescent="0.25">
      <c r="AX1897"/>
      <c r="AY1897"/>
    </row>
    <row r="1898" spans="50:51" x14ac:dyDescent="0.25">
      <c r="AX1898"/>
      <c r="AY1898"/>
    </row>
    <row r="1899" spans="50:51" x14ac:dyDescent="0.25">
      <c r="AX1899"/>
      <c r="AY1899"/>
    </row>
    <row r="1900" spans="50:51" x14ac:dyDescent="0.25">
      <c r="AX1900"/>
      <c r="AY1900"/>
    </row>
    <row r="1901" spans="50:51" x14ac:dyDescent="0.25">
      <c r="AX1901"/>
      <c r="AY1901"/>
    </row>
    <row r="1902" spans="50:51" x14ac:dyDescent="0.25">
      <c r="AX1902"/>
      <c r="AY1902"/>
    </row>
    <row r="1903" spans="50:51" x14ac:dyDescent="0.25">
      <c r="AX1903"/>
      <c r="AY1903"/>
    </row>
    <row r="1904" spans="50:51" x14ac:dyDescent="0.25">
      <c r="AX1904"/>
      <c r="AY1904"/>
    </row>
    <row r="1905" spans="50:51" x14ac:dyDescent="0.25">
      <c r="AX1905"/>
      <c r="AY1905"/>
    </row>
    <row r="1906" spans="50:51" x14ac:dyDescent="0.25">
      <c r="AX1906"/>
      <c r="AY1906"/>
    </row>
    <row r="1907" spans="50:51" x14ac:dyDescent="0.25">
      <c r="AX1907"/>
      <c r="AY1907"/>
    </row>
    <row r="1908" spans="50:51" x14ac:dyDescent="0.25">
      <c r="AX1908"/>
      <c r="AY1908"/>
    </row>
    <row r="1909" spans="50:51" x14ac:dyDescent="0.25">
      <c r="AX1909"/>
      <c r="AY1909"/>
    </row>
    <row r="1910" spans="50:51" x14ac:dyDescent="0.25">
      <c r="AX1910"/>
      <c r="AY1910"/>
    </row>
    <row r="1911" spans="50:51" x14ac:dyDescent="0.25">
      <c r="AX1911"/>
      <c r="AY1911"/>
    </row>
    <row r="1912" spans="50:51" x14ac:dyDescent="0.25">
      <c r="AX1912"/>
      <c r="AY1912"/>
    </row>
    <row r="1913" spans="50:51" x14ac:dyDescent="0.25">
      <c r="AX1913"/>
      <c r="AY1913"/>
    </row>
    <row r="1914" spans="50:51" x14ac:dyDescent="0.25">
      <c r="AX1914"/>
      <c r="AY1914"/>
    </row>
    <row r="1915" spans="50:51" x14ac:dyDescent="0.25">
      <c r="AX1915"/>
      <c r="AY1915"/>
    </row>
    <row r="1916" spans="50:51" x14ac:dyDescent="0.25">
      <c r="AX1916"/>
      <c r="AY1916"/>
    </row>
    <row r="1917" spans="50:51" x14ac:dyDescent="0.25">
      <c r="AX1917"/>
      <c r="AY1917"/>
    </row>
    <row r="1918" spans="50:51" x14ac:dyDescent="0.25">
      <c r="AX1918"/>
      <c r="AY1918"/>
    </row>
    <row r="1919" spans="50:51" x14ac:dyDescent="0.25">
      <c r="AX1919"/>
      <c r="AY1919"/>
    </row>
    <row r="1920" spans="50:51" x14ac:dyDescent="0.25">
      <c r="AX1920"/>
      <c r="AY1920"/>
    </row>
    <row r="1921" spans="50:51" x14ac:dyDescent="0.25">
      <c r="AX1921"/>
      <c r="AY1921"/>
    </row>
    <row r="1922" spans="50:51" x14ac:dyDescent="0.25">
      <c r="AX1922"/>
      <c r="AY1922"/>
    </row>
    <row r="1923" spans="50:51" x14ac:dyDescent="0.25">
      <c r="AX1923"/>
      <c r="AY1923"/>
    </row>
    <row r="1924" spans="50:51" x14ac:dyDescent="0.25">
      <c r="AX1924"/>
      <c r="AY1924"/>
    </row>
    <row r="1925" spans="50:51" x14ac:dyDescent="0.25">
      <c r="AX1925"/>
      <c r="AY1925"/>
    </row>
    <row r="1926" spans="50:51" x14ac:dyDescent="0.25">
      <c r="AX1926"/>
      <c r="AY1926"/>
    </row>
    <row r="1927" spans="50:51" x14ac:dyDescent="0.25">
      <c r="AX1927"/>
      <c r="AY1927"/>
    </row>
    <row r="1928" spans="50:51" x14ac:dyDescent="0.25">
      <c r="AX1928"/>
      <c r="AY1928"/>
    </row>
    <row r="1929" spans="50:51" x14ac:dyDescent="0.25">
      <c r="AX1929"/>
      <c r="AY1929"/>
    </row>
    <row r="1930" spans="50:51" x14ac:dyDescent="0.25">
      <c r="AX1930"/>
      <c r="AY1930"/>
    </row>
    <row r="1931" spans="50:51" x14ac:dyDescent="0.25">
      <c r="AX1931"/>
      <c r="AY1931"/>
    </row>
    <row r="1932" spans="50:51" x14ac:dyDescent="0.25">
      <c r="AX1932"/>
      <c r="AY1932"/>
    </row>
    <row r="1933" spans="50:51" x14ac:dyDescent="0.25">
      <c r="AX1933"/>
      <c r="AY1933"/>
    </row>
    <row r="1934" spans="50:51" x14ac:dyDescent="0.25">
      <c r="AX1934"/>
      <c r="AY1934"/>
    </row>
    <row r="1935" spans="50:51" x14ac:dyDescent="0.25">
      <c r="AX1935"/>
      <c r="AY1935"/>
    </row>
    <row r="1936" spans="50:51" x14ac:dyDescent="0.25">
      <c r="AX1936"/>
      <c r="AY1936"/>
    </row>
    <row r="1937" spans="50:51" x14ac:dyDescent="0.25">
      <c r="AX1937"/>
      <c r="AY1937"/>
    </row>
    <row r="1938" spans="50:51" x14ac:dyDescent="0.25">
      <c r="AX1938"/>
      <c r="AY1938"/>
    </row>
    <row r="1939" spans="50:51" x14ac:dyDescent="0.25">
      <c r="AX1939"/>
      <c r="AY1939"/>
    </row>
    <row r="1940" spans="50:51" x14ac:dyDescent="0.25">
      <c r="AX1940"/>
      <c r="AY1940"/>
    </row>
    <row r="1941" spans="50:51" x14ac:dyDescent="0.25">
      <c r="AX1941"/>
      <c r="AY1941"/>
    </row>
    <row r="1942" spans="50:51" x14ac:dyDescent="0.25">
      <c r="AX1942"/>
      <c r="AY1942"/>
    </row>
    <row r="1943" spans="50:51" x14ac:dyDescent="0.25">
      <c r="AX1943"/>
      <c r="AY1943"/>
    </row>
    <row r="1944" spans="50:51" x14ac:dyDescent="0.25">
      <c r="AX1944"/>
      <c r="AY1944"/>
    </row>
    <row r="1945" spans="50:51" x14ac:dyDescent="0.25">
      <c r="AX1945"/>
      <c r="AY1945"/>
    </row>
    <row r="1946" spans="50:51" x14ac:dyDescent="0.25">
      <c r="AX1946"/>
      <c r="AY1946"/>
    </row>
    <row r="1947" spans="50:51" x14ac:dyDescent="0.25">
      <c r="AX1947"/>
      <c r="AY1947"/>
    </row>
    <row r="1948" spans="50:51" x14ac:dyDescent="0.25">
      <c r="AX1948"/>
      <c r="AY1948"/>
    </row>
    <row r="1949" spans="50:51" x14ac:dyDescent="0.25">
      <c r="AX1949"/>
      <c r="AY1949"/>
    </row>
    <row r="1950" spans="50:51" x14ac:dyDescent="0.25">
      <c r="AX1950"/>
      <c r="AY1950"/>
    </row>
    <row r="1951" spans="50:51" x14ac:dyDescent="0.25">
      <c r="AX1951"/>
      <c r="AY1951"/>
    </row>
    <row r="1952" spans="50:51" x14ac:dyDescent="0.25">
      <c r="AX1952"/>
      <c r="AY1952"/>
    </row>
    <row r="1953" spans="50:51" x14ac:dyDescent="0.25">
      <c r="AX1953"/>
      <c r="AY1953"/>
    </row>
    <row r="1954" spans="50:51" x14ac:dyDescent="0.25">
      <c r="AX1954"/>
      <c r="AY1954"/>
    </row>
    <row r="1955" spans="50:51" x14ac:dyDescent="0.25">
      <c r="AX1955"/>
      <c r="AY1955"/>
    </row>
    <row r="1956" spans="50:51" x14ac:dyDescent="0.25">
      <c r="AX1956"/>
      <c r="AY1956"/>
    </row>
    <row r="1957" spans="50:51" x14ac:dyDescent="0.25">
      <c r="AX1957"/>
      <c r="AY1957"/>
    </row>
    <row r="1958" spans="50:51" x14ac:dyDescent="0.25">
      <c r="AX1958"/>
      <c r="AY1958"/>
    </row>
    <row r="1959" spans="50:51" x14ac:dyDescent="0.25">
      <c r="AX1959"/>
      <c r="AY1959"/>
    </row>
    <row r="1960" spans="50:51" x14ac:dyDescent="0.25">
      <c r="AX1960"/>
      <c r="AY1960"/>
    </row>
    <row r="1961" spans="50:51" x14ac:dyDescent="0.25">
      <c r="AX1961"/>
      <c r="AY1961"/>
    </row>
    <row r="1962" spans="50:51" x14ac:dyDescent="0.25">
      <c r="AX1962"/>
      <c r="AY1962"/>
    </row>
    <row r="1963" spans="50:51" x14ac:dyDescent="0.25">
      <c r="AX1963"/>
      <c r="AY1963"/>
    </row>
    <row r="1964" spans="50:51" x14ac:dyDescent="0.25">
      <c r="AX1964"/>
      <c r="AY1964"/>
    </row>
    <row r="1965" spans="50:51" x14ac:dyDescent="0.25">
      <c r="AX1965"/>
      <c r="AY1965"/>
    </row>
    <row r="1966" spans="50:51" x14ac:dyDescent="0.25">
      <c r="AX1966"/>
      <c r="AY1966"/>
    </row>
    <row r="1967" spans="50:51" x14ac:dyDescent="0.25">
      <c r="AX1967"/>
      <c r="AY1967"/>
    </row>
    <row r="1968" spans="50:51" x14ac:dyDescent="0.25">
      <c r="AX1968"/>
      <c r="AY1968"/>
    </row>
    <row r="1969" spans="50:51" x14ac:dyDescent="0.25">
      <c r="AX1969"/>
      <c r="AY1969"/>
    </row>
    <row r="1970" spans="50:51" x14ac:dyDescent="0.25">
      <c r="AX1970"/>
      <c r="AY1970"/>
    </row>
    <row r="1971" spans="50:51" x14ac:dyDescent="0.25">
      <c r="AX1971"/>
      <c r="AY1971"/>
    </row>
    <row r="1972" spans="50:51" x14ac:dyDescent="0.25">
      <c r="AX1972"/>
      <c r="AY1972"/>
    </row>
    <row r="1973" spans="50:51" x14ac:dyDescent="0.25">
      <c r="AX1973"/>
      <c r="AY1973"/>
    </row>
    <row r="1974" spans="50:51" x14ac:dyDescent="0.25">
      <c r="AX1974"/>
      <c r="AY1974"/>
    </row>
    <row r="1975" spans="50:51" x14ac:dyDescent="0.25">
      <c r="AX1975"/>
      <c r="AY1975"/>
    </row>
    <row r="1976" spans="50:51" x14ac:dyDescent="0.25">
      <c r="AX1976"/>
      <c r="AY1976"/>
    </row>
    <row r="1977" spans="50:51" x14ac:dyDescent="0.25">
      <c r="AX1977"/>
      <c r="AY1977"/>
    </row>
    <row r="1978" spans="50:51" x14ac:dyDescent="0.25">
      <c r="AX1978"/>
      <c r="AY1978"/>
    </row>
    <row r="1979" spans="50:51" x14ac:dyDescent="0.25">
      <c r="AX1979"/>
      <c r="AY1979"/>
    </row>
    <row r="1980" spans="50:51" x14ac:dyDescent="0.25">
      <c r="AX1980"/>
      <c r="AY1980"/>
    </row>
    <row r="1981" spans="50:51" x14ac:dyDescent="0.25">
      <c r="AX1981"/>
      <c r="AY1981"/>
    </row>
    <row r="1982" spans="50:51" x14ac:dyDescent="0.25">
      <c r="AX1982"/>
      <c r="AY1982"/>
    </row>
    <row r="1983" spans="50:51" x14ac:dyDescent="0.25">
      <c r="AX1983"/>
      <c r="AY1983"/>
    </row>
    <row r="1984" spans="50:51" x14ac:dyDescent="0.25">
      <c r="AX1984"/>
      <c r="AY1984"/>
    </row>
    <row r="1985" spans="50:51" x14ac:dyDescent="0.25">
      <c r="AX1985"/>
      <c r="AY1985"/>
    </row>
    <row r="1986" spans="50:51" x14ac:dyDescent="0.25">
      <c r="AX1986"/>
      <c r="AY1986"/>
    </row>
    <row r="1987" spans="50:51" x14ac:dyDescent="0.25">
      <c r="AX1987"/>
      <c r="AY1987"/>
    </row>
    <row r="1988" spans="50:51" x14ac:dyDescent="0.25">
      <c r="AX1988"/>
      <c r="AY1988"/>
    </row>
    <row r="1989" spans="50:51" x14ac:dyDescent="0.25">
      <c r="AX1989"/>
      <c r="AY1989"/>
    </row>
    <row r="1990" spans="50:51" x14ac:dyDescent="0.25">
      <c r="AX1990"/>
      <c r="AY1990"/>
    </row>
    <row r="1991" spans="50:51" x14ac:dyDescent="0.25">
      <c r="AX1991"/>
      <c r="AY1991"/>
    </row>
    <row r="1992" spans="50:51" x14ac:dyDescent="0.25">
      <c r="AX1992"/>
      <c r="AY1992"/>
    </row>
    <row r="1993" spans="50:51" x14ac:dyDescent="0.25">
      <c r="AX1993"/>
      <c r="AY1993"/>
    </row>
    <row r="1994" spans="50:51" x14ac:dyDescent="0.25">
      <c r="AX1994"/>
      <c r="AY1994"/>
    </row>
    <row r="1995" spans="50:51" x14ac:dyDescent="0.25">
      <c r="AX1995"/>
      <c r="AY1995"/>
    </row>
    <row r="1996" spans="50:51" x14ac:dyDescent="0.25">
      <c r="AX1996"/>
      <c r="AY1996"/>
    </row>
    <row r="1997" spans="50:51" x14ac:dyDescent="0.25">
      <c r="AX1997"/>
      <c r="AY1997"/>
    </row>
    <row r="1998" spans="50:51" x14ac:dyDescent="0.25">
      <c r="AX1998"/>
      <c r="AY1998"/>
    </row>
    <row r="1999" spans="50:51" x14ac:dyDescent="0.25">
      <c r="AX1999"/>
      <c r="AY1999"/>
    </row>
    <row r="2000" spans="50:51" x14ac:dyDescent="0.25">
      <c r="AX2000"/>
      <c r="AY2000"/>
    </row>
    <row r="2001" spans="50:51" x14ac:dyDescent="0.25">
      <c r="AX2001"/>
      <c r="AY2001"/>
    </row>
    <row r="2002" spans="50:51" x14ac:dyDescent="0.25">
      <c r="AX2002"/>
      <c r="AY2002"/>
    </row>
    <row r="2003" spans="50:51" x14ac:dyDescent="0.25">
      <c r="AX2003"/>
      <c r="AY2003"/>
    </row>
    <row r="2004" spans="50:51" x14ac:dyDescent="0.25">
      <c r="AX2004"/>
      <c r="AY2004"/>
    </row>
    <row r="2005" spans="50:51" x14ac:dyDescent="0.25">
      <c r="AX2005"/>
      <c r="AY2005"/>
    </row>
    <row r="2006" spans="50:51" x14ac:dyDescent="0.25">
      <c r="AX2006"/>
      <c r="AY2006"/>
    </row>
    <row r="2007" spans="50:51" x14ac:dyDescent="0.25">
      <c r="AX2007"/>
      <c r="AY2007"/>
    </row>
    <row r="2008" spans="50:51" x14ac:dyDescent="0.25">
      <c r="AX2008"/>
      <c r="AY2008"/>
    </row>
    <row r="2009" spans="50:51" x14ac:dyDescent="0.25">
      <c r="AX2009"/>
      <c r="AY2009"/>
    </row>
    <row r="2010" spans="50:51" x14ac:dyDescent="0.25">
      <c r="AX2010"/>
      <c r="AY2010"/>
    </row>
    <row r="2011" spans="50:51" x14ac:dyDescent="0.25">
      <c r="AX2011"/>
      <c r="AY2011"/>
    </row>
    <row r="2012" spans="50:51" x14ac:dyDescent="0.25">
      <c r="AX2012"/>
      <c r="AY2012"/>
    </row>
    <row r="2013" spans="50:51" x14ac:dyDescent="0.25">
      <c r="AX2013"/>
      <c r="AY2013"/>
    </row>
    <row r="2014" spans="50:51" x14ac:dyDescent="0.25">
      <c r="AX2014"/>
      <c r="AY2014"/>
    </row>
    <row r="2015" spans="50:51" x14ac:dyDescent="0.25">
      <c r="AX2015"/>
      <c r="AY2015"/>
    </row>
    <row r="2016" spans="50:51" x14ac:dyDescent="0.25">
      <c r="AX2016"/>
      <c r="AY2016"/>
    </row>
    <row r="2017" spans="50:51" x14ac:dyDescent="0.25">
      <c r="AX2017"/>
      <c r="AY2017"/>
    </row>
    <row r="2018" spans="50:51" x14ac:dyDescent="0.25">
      <c r="AX2018"/>
      <c r="AY2018"/>
    </row>
    <row r="2019" spans="50:51" x14ac:dyDescent="0.25">
      <c r="AX2019"/>
      <c r="AY2019"/>
    </row>
    <row r="2020" spans="50:51" x14ac:dyDescent="0.25">
      <c r="AX2020"/>
      <c r="AY2020"/>
    </row>
    <row r="2021" spans="50:51" x14ac:dyDescent="0.25">
      <c r="AX2021"/>
      <c r="AY2021"/>
    </row>
    <row r="2022" spans="50:51" x14ac:dyDescent="0.25">
      <c r="AX2022"/>
      <c r="AY2022"/>
    </row>
    <row r="2023" spans="50:51" x14ac:dyDescent="0.25">
      <c r="AX2023"/>
      <c r="AY2023"/>
    </row>
    <row r="2024" spans="50:51" x14ac:dyDescent="0.25">
      <c r="AX2024"/>
      <c r="AY2024"/>
    </row>
    <row r="2025" spans="50:51" x14ac:dyDescent="0.25">
      <c r="AX2025"/>
      <c r="AY2025"/>
    </row>
    <row r="2026" spans="50:51" x14ac:dyDescent="0.25">
      <c r="AX2026"/>
      <c r="AY2026"/>
    </row>
    <row r="2027" spans="50:51" x14ac:dyDescent="0.25">
      <c r="AX2027"/>
      <c r="AY2027"/>
    </row>
    <row r="2028" spans="50:51" x14ac:dyDescent="0.25">
      <c r="AX2028"/>
      <c r="AY2028"/>
    </row>
    <row r="2029" spans="50:51" x14ac:dyDescent="0.25">
      <c r="AX2029"/>
      <c r="AY2029"/>
    </row>
    <row r="2030" spans="50:51" x14ac:dyDescent="0.25">
      <c r="AX2030"/>
      <c r="AY2030"/>
    </row>
    <row r="2031" spans="50:51" x14ac:dyDescent="0.25">
      <c r="AX2031"/>
      <c r="AY2031"/>
    </row>
    <row r="2032" spans="50:51" x14ac:dyDescent="0.25">
      <c r="AX2032"/>
      <c r="AY2032"/>
    </row>
    <row r="2033" spans="50:51" x14ac:dyDescent="0.25">
      <c r="AX2033"/>
      <c r="AY2033"/>
    </row>
    <row r="2034" spans="50:51" x14ac:dyDescent="0.25">
      <c r="AX2034"/>
      <c r="AY2034"/>
    </row>
    <row r="2035" spans="50:51" x14ac:dyDescent="0.25">
      <c r="AX2035"/>
      <c r="AY2035"/>
    </row>
    <row r="2036" spans="50:51" x14ac:dyDescent="0.25">
      <c r="AX2036"/>
      <c r="AY2036"/>
    </row>
    <row r="2037" spans="50:51" x14ac:dyDescent="0.25">
      <c r="AX2037"/>
      <c r="AY2037"/>
    </row>
    <row r="2038" spans="50:51" x14ac:dyDescent="0.25">
      <c r="AX2038"/>
      <c r="AY2038"/>
    </row>
    <row r="2039" spans="50:51" x14ac:dyDescent="0.25">
      <c r="AX2039"/>
      <c r="AY2039"/>
    </row>
    <row r="2040" spans="50:51" x14ac:dyDescent="0.25">
      <c r="AX2040"/>
      <c r="AY2040"/>
    </row>
    <row r="2041" spans="50:51" x14ac:dyDescent="0.25">
      <c r="AX2041"/>
      <c r="AY2041"/>
    </row>
    <row r="2042" spans="50:51" x14ac:dyDescent="0.25">
      <c r="AX2042"/>
      <c r="AY2042"/>
    </row>
    <row r="2043" spans="50:51" x14ac:dyDescent="0.25">
      <c r="AX2043"/>
      <c r="AY2043"/>
    </row>
    <row r="2044" spans="50:51" x14ac:dyDescent="0.25">
      <c r="AX2044"/>
      <c r="AY2044"/>
    </row>
    <row r="2045" spans="50:51" x14ac:dyDescent="0.25">
      <c r="AX2045"/>
      <c r="AY2045"/>
    </row>
    <row r="2046" spans="50:51" x14ac:dyDescent="0.25">
      <c r="AX2046"/>
      <c r="AY2046"/>
    </row>
    <row r="2047" spans="50:51" x14ac:dyDescent="0.25">
      <c r="AX2047"/>
      <c r="AY2047"/>
    </row>
    <row r="2048" spans="50:51" x14ac:dyDescent="0.25">
      <c r="AX2048"/>
      <c r="AY2048"/>
    </row>
    <row r="2049" spans="50:51" x14ac:dyDescent="0.25">
      <c r="AX2049"/>
      <c r="AY2049"/>
    </row>
    <row r="2050" spans="50:51" x14ac:dyDescent="0.25">
      <c r="AX2050"/>
      <c r="AY2050"/>
    </row>
    <row r="2051" spans="50:51" x14ac:dyDescent="0.25">
      <c r="AX2051"/>
      <c r="AY2051"/>
    </row>
    <row r="2052" spans="50:51" x14ac:dyDescent="0.25">
      <c r="AX2052"/>
      <c r="AY2052"/>
    </row>
    <row r="2053" spans="50:51" x14ac:dyDescent="0.25">
      <c r="AX2053"/>
      <c r="AY2053"/>
    </row>
    <row r="2054" spans="50:51" x14ac:dyDescent="0.25">
      <c r="AX2054"/>
      <c r="AY2054"/>
    </row>
    <row r="2055" spans="50:51" x14ac:dyDescent="0.25">
      <c r="AX2055"/>
      <c r="AY2055"/>
    </row>
    <row r="2056" spans="50:51" x14ac:dyDescent="0.25">
      <c r="AX2056"/>
      <c r="AY2056"/>
    </row>
    <row r="2057" spans="50:51" x14ac:dyDescent="0.25">
      <c r="AX2057"/>
      <c r="AY2057"/>
    </row>
    <row r="2058" spans="50:51" x14ac:dyDescent="0.25">
      <c r="AX2058"/>
      <c r="AY2058"/>
    </row>
    <row r="2059" spans="50:51" x14ac:dyDescent="0.25">
      <c r="AX2059"/>
      <c r="AY2059"/>
    </row>
    <row r="2060" spans="50:51" x14ac:dyDescent="0.25">
      <c r="AX2060"/>
      <c r="AY2060"/>
    </row>
    <row r="2061" spans="50:51" x14ac:dyDescent="0.25">
      <c r="AX2061"/>
      <c r="AY2061"/>
    </row>
    <row r="2062" spans="50:51" x14ac:dyDescent="0.25">
      <c r="AX2062"/>
      <c r="AY2062"/>
    </row>
    <row r="2063" spans="50:51" x14ac:dyDescent="0.25">
      <c r="AX2063"/>
      <c r="AY2063"/>
    </row>
    <row r="2064" spans="50:51" x14ac:dyDescent="0.25">
      <c r="AX2064"/>
      <c r="AY2064"/>
    </row>
    <row r="2065" spans="50:51" x14ac:dyDescent="0.25">
      <c r="AX2065"/>
      <c r="AY2065"/>
    </row>
    <row r="2066" spans="50:51" x14ac:dyDescent="0.25">
      <c r="AX2066"/>
      <c r="AY2066"/>
    </row>
    <row r="2067" spans="50:51" x14ac:dyDescent="0.25">
      <c r="AX2067"/>
      <c r="AY2067"/>
    </row>
    <row r="2068" spans="50:51" x14ac:dyDescent="0.25">
      <c r="AX2068"/>
      <c r="AY2068"/>
    </row>
    <row r="2069" spans="50:51" x14ac:dyDescent="0.25">
      <c r="AX2069"/>
      <c r="AY2069"/>
    </row>
    <row r="2070" spans="50:51" x14ac:dyDescent="0.25">
      <c r="AX2070"/>
      <c r="AY2070"/>
    </row>
    <row r="2071" spans="50:51" x14ac:dyDescent="0.25">
      <c r="AX2071"/>
      <c r="AY2071"/>
    </row>
    <row r="2072" spans="50:51" x14ac:dyDescent="0.25">
      <c r="AX2072"/>
      <c r="AY2072"/>
    </row>
    <row r="2073" spans="50:51" x14ac:dyDescent="0.25">
      <c r="AX2073"/>
      <c r="AY2073"/>
    </row>
    <row r="2074" spans="50:51" x14ac:dyDescent="0.25">
      <c r="AX2074"/>
      <c r="AY2074"/>
    </row>
    <row r="2075" spans="50:51" x14ac:dyDescent="0.25">
      <c r="AX2075"/>
      <c r="AY2075"/>
    </row>
    <row r="2076" spans="50:51" x14ac:dyDescent="0.25">
      <c r="AX2076"/>
      <c r="AY2076"/>
    </row>
    <row r="2077" spans="50:51" x14ac:dyDescent="0.25">
      <c r="AX2077"/>
      <c r="AY2077"/>
    </row>
    <row r="2078" spans="50:51" x14ac:dyDescent="0.25">
      <c r="AX2078"/>
      <c r="AY2078"/>
    </row>
    <row r="2079" spans="50:51" x14ac:dyDescent="0.25">
      <c r="AX2079"/>
      <c r="AY2079"/>
    </row>
    <row r="2080" spans="50:51" x14ac:dyDescent="0.25">
      <c r="AX2080"/>
      <c r="AY2080"/>
    </row>
    <row r="2081" spans="50:51" x14ac:dyDescent="0.25">
      <c r="AX2081"/>
      <c r="AY2081"/>
    </row>
    <row r="2082" spans="50:51" x14ac:dyDescent="0.25">
      <c r="AX2082"/>
      <c r="AY2082"/>
    </row>
    <row r="2083" spans="50:51" x14ac:dyDescent="0.25">
      <c r="AX2083"/>
      <c r="AY2083"/>
    </row>
    <row r="2084" spans="50:51" x14ac:dyDescent="0.25">
      <c r="AX2084"/>
      <c r="AY2084"/>
    </row>
    <row r="2085" spans="50:51" x14ac:dyDescent="0.25">
      <c r="AX2085"/>
      <c r="AY2085"/>
    </row>
    <row r="2086" spans="50:51" x14ac:dyDescent="0.25">
      <c r="AX2086"/>
      <c r="AY2086"/>
    </row>
    <row r="2087" spans="50:51" x14ac:dyDescent="0.25">
      <c r="AX2087"/>
      <c r="AY2087"/>
    </row>
    <row r="2088" spans="50:51" x14ac:dyDescent="0.25">
      <c r="AX2088"/>
      <c r="AY2088"/>
    </row>
    <row r="2089" spans="50:51" x14ac:dyDescent="0.25">
      <c r="AX2089"/>
      <c r="AY2089"/>
    </row>
    <row r="2090" spans="50:51" x14ac:dyDescent="0.25">
      <c r="AX2090"/>
      <c r="AY2090"/>
    </row>
    <row r="2091" spans="50:51" x14ac:dyDescent="0.25">
      <c r="AX2091"/>
      <c r="AY2091"/>
    </row>
    <row r="2092" spans="50:51" x14ac:dyDescent="0.25">
      <c r="AX2092"/>
      <c r="AY2092"/>
    </row>
    <row r="2093" spans="50:51" x14ac:dyDescent="0.25">
      <c r="AX2093"/>
      <c r="AY2093"/>
    </row>
    <row r="2094" spans="50:51" x14ac:dyDescent="0.25">
      <c r="AX2094"/>
      <c r="AY2094"/>
    </row>
    <row r="2095" spans="50:51" x14ac:dyDescent="0.25">
      <c r="AX2095"/>
      <c r="AY2095"/>
    </row>
    <row r="2096" spans="50:51" x14ac:dyDescent="0.25">
      <c r="AX2096"/>
      <c r="AY2096"/>
    </row>
    <row r="2097" spans="50:51" x14ac:dyDescent="0.25">
      <c r="AX2097"/>
      <c r="AY2097"/>
    </row>
    <row r="2098" spans="50:51" x14ac:dyDescent="0.25">
      <c r="AX2098"/>
      <c r="AY2098"/>
    </row>
    <row r="2099" spans="50:51" x14ac:dyDescent="0.25">
      <c r="AX2099"/>
      <c r="AY2099"/>
    </row>
    <row r="2100" spans="50:51" x14ac:dyDescent="0.25">
      <c r="AX2100"/>
      <c r="AY2100"/>
    </row>
    <row r="2101" spans="50:51" x14ac:dyDescent="0.25">
      <c r="AX2101"/>
      <c r="AY2101"/>
    </row>
    <row r="2102" spans="50:51" x14ac:dyDescent="0.25">
      <c r="AX2102"/>
      <c r="AY2102"/>
    </row>
    <row r="2103" spans="50:51" x14ac:dyDescent="0.25">
      <c r="AX2103"/>
      <c r="AY2103"/>
    </row>
    <row r="2104" spans="50:51" x14ac:dyDescent="0.25">
      <c r="AX2104"/>
      <c r="AY2104"/>
    </row>
    <row r="2105" spans="50:51" x14ac:dyDescent="0.25">
      <c r="AX2105"/>
      <c r="AY2105"/>
    </row>
    <row r="2106" spans="50:51" x14ac:dyDescent="0.25">
      <c r="AX2106"/>
      <c r="AY2106"/>
    </row>
    <row r="2107" spans="50:51" x14ac:dyDescent="0.25">
      <c r="AX2107"/>
      <c r="AY2107"/>
    </row>
    <row r="2108" spans="50:51" x14ac:dyDescent="0.25">
      <c r="AX2108"/>
      <c r="AY2108"/>
    </row>
    <row r="2109" spans="50:51" x14ac:dyDescent="0.25">
      <c r="AX2109"/>
      <c r="AY2109"/>
    </row>
    <row r="2110" spans="50:51" x14ac:dyDescent="0.25">
      <c r="AX2110"/>
      <c r="AY2110"/>
    </row>
    <row r="2111" spans="50:51" x14ac:dyDescent="0.25">
      <c r="AX2111"/>
      <c r="AY2111"/>
    </row>
    <row r="2112" spans="50:51" x14ac:dyDescent="0.25">
      <c r="AX2112"/>
      <c r="AY2112"/>
    </row>
    <row r="2113" spans="50:51" x14ac:dyDescent="0.25">
      <c r="AX2113"/>
      <c r="AY2113"/>
    </row>
    <row r="2114" spans="50:51" x14ac:dyDescent="0.25">
      <c r="AX2114"/>
      <c r="AY2114"/>
    </row>
    <row r="2115" spans="50:51" x14ac:dyDescent="0.25">
      <c r="AX2115"/>
      <c r="AY2115"/>
    </row>
    <row r="2116" spans="50:51" x14ac:dyDescent="0.25">
      <c r="AX2116"/>
      <c r="AY2116"/>
    </row>
    <row r="2117" spans="50:51" x14ac:dyDescent="0.25">
      <c r="AX2117"/>
      <c r="AY2117"/>
    </row>
    <row r="2118" spans="50:51" x14ac:dyDescent="0.25">
      <c r="AX2118"/>
      <c r="AY2118"/>
    </row>
    <row r="2119" spans="50:51" x14ac:dyDescent="0.25">
      <c r="AX2119"/>
      <c r="AY2119"/>
    </row>
    <row r="2120" spans="50:51" x14ac:dyDescent="0.25">
      <c r="AX2120"/>
      <c r="AY2120"/>
    </row>
    <row r="2121" spans="50:51" x14ac:dyDescent="0.25">
      <c r="AX2121"/>
      <c r="AY2121"/>
    </row>
    <row r="2122" spans="50:51" x14ac:dyDescent="0.25">
      <c r="AX2122"/>
      <c r="AY2122"/>
    </row>
    <row r="2123" spans="50:51" x14ac:dyDescent="0.25">
      <c r="AX2123"/>
      <c r="AY2123"/>
    </row>
    <row r="2124" spans="50:51" x14ac:dyDescent="0.25">
      <c r="AX2124"/>
      <c r="AY2124"/>
    </row>
    <row r="2125" spans="50:51" x14ac:dyDescent="0.25">
      <c r="AX2125"/>
      <c r="AY2125"/>
    </row>
    <row r="2126" spans="50:51" x14ac:dyDescent="0.25">
      <c r="AX2126"/>
      <c r="AY2126"/>
    </row>
    <row r="2127" spans="50:51" x14ac:dyDescent="0.25">
      <c r="AX2127"/>
      <c r="AY2127"/>
    </row>
    <row r="2128" spans="50:51" x14ac:dyDescent="0.25">
      <c r="AX2128"/>
      <c r="AY2128"/>
    </row>
    <row r="2129" spans="50:51" x14ac:dyDescent="0.25">
      <c r="AX2129"/>
      <c r="AY2129"/>
    </row>
    <row r="2130" spans="50:51" x14ac:dyDescent="0.25">
      <c r="AX2130"/>
      <c r="AY2130"/>
    </row>
    <row r="2131" spans="50:51" x14ac:dyDescent="0.25">
      <c r="AX2131"/>
      <c r="AY2131"/>
    </row>
    <row r="2132" spans="50:51" x14ac:dyDescent="0.25">
      <c r="AX2132"/>
      <c r="AY2132"/>
    </row>
    <row r="2133" spans="50:51" x14ac:dyDescent="0.25">
      <c r="AX2133"/>
      <c r="AY2133"/>
    </row>
    <row r="2134" spans="50:51" x14ac:dyDescent="0.25">
      <c r="AX2134"/>
      <c r="AY2134"/>
    </row>
    <row r="2135" spans="50:51" x14ac:dyDescent="0.25">
      <c r="AX2135"/>
      <c r="AY2135"/>
    </row>
    <row r="2136" spans="50:51" x14ac:dyDescent="0.25">
      <c r="AX2136"/>
      <c r="AY2136"/>
    </row>
    <row r="2137" spans="50:51" x14ac:dyDescent="0.25">
      <c r="AX2137"/>
      <c r="AY2137"/>
    </row>
    <row r="2138" spans="50:51" x14ac:dyDescent="0.25">
      <c r="AX2138"/>
      <c r="AY2138"/>
    </row>
    <row r="2139" spans="50:51" x14ac:dyDescent="0.25">
      <c r="AX2139"/>
      <c r="AY2139"/>
    </row>
    <row r="2140" spans="50:51" x14ac:dyDescent="0.25">
      <c r="AX2140"/>
      <c r="AY2140"/>
    </row>
    <row r="2141" spans="50:51" x14ac:dyDescent="0.25">
      <c r="AX2141"/>
      <c r="AY2141"/>
    </row>
    <row r="2142" spans="50:51" x14ac:dyDescent="0.25">
      <c r="AX2142"/>
      <c r="AY2142"/>
    </row>
    <row r="2143" spans="50:51" x14ac:dyDescent="0.25">
      <c r="AX2143"/>
      <c r="AY2143"/>
    </row>
    <row r="2144" spans="50:51" x14ac:dyDescent="0.25">
      <c r="AX2144"/>
      <c r="AY2144"/>
    </row>
    <row r="2145" spans="50:51" x14ac:dyDescent="0.25">
      <c r="AX2145"/>
      <c r="AY2145"/>
    </row>
    <row r="2146" spans="50:51" x14ac:dyDescent="0.25">
      <c r="AX2146"/>
      <c r="AY2146"/>
    </row>
    <row r="2147" spans="50:51" x14ac:dyDescent="0.25">
      <c r="AX2147"/>
      <c r="AY2147"/>
    </row>
    <row r="2148" spans="50:51" x14ac:dyDescent="0.25">
      <c r="AX2148"/>
      <c r="AY2148"/>
    </row>
    <row r="2149" spans="50:51" x14ac:dyDescent="0.25">
      <c r="AX2149"/>
      <c r="AY2149"/>
    </row>
    <row r="2150" spans="50:51" x14ac:dyDescent="0.25">
      <c r="AX2150"/>
      <c r="AY2150"/>
    </row>
    <row r="2151" spans="50:51" x14ac:dyDescent="0.25">
      <c r="AX2151"/>
      <c r="AY2151"/>
    </row>
    <row r="2152" spans="50:51" x14ac:dyDescent="0.25">
      <c r="AX2152"/>
      <c r="AY2152"/>
    </row>
    <row r="2153" spans="50:51" x14ac:dyDescent="0.25">
      <c r="AX2153"/>
      <c r="AY2153"/>
    </row>
    <row r="2154" spans="50:51" x14ac:dyDescent="0.25">
      <c r="AX2154"/>
      <c r="AY2154"/>
    </row>
    <row r="2155" spans="50:51" x14ac:dyDescent="0.25">
      <c r="AX2155"/>
      <c r="AY2155"/>
    </row>
    <row r="2156" spans="50:51" x14ac:dyDescent="0.25">
      <c r="AX2156"/>
      <c r="AY2156"/>
    </row>
    <row r="2157" spans="50:51" x14ac:dyDescent="0.25">
      <c r="AX2157"/>
      <c r="AY2157"/>
    </row>
    <row r="2158" spans="50:51" x14ac:dyDescent="0.25">
      <c r="AX2158"/>
      <c r="AY2158"/>
    </row>
    <row r="2159" spans="50:51" x14ac:dyDescent="0.25">
      <c r="AX2159"/>
      <c r="AY2159"/>
    </row>
    <row r="2160" spans="50:51" x14ac:dyDescent="0.25">
      <c r="AX2160"/>
      <c r="AY2160"/>
    </row>
    <row r="2161" spans="50:51" x14ac:dyDescent="0.25">
      <c r="AX2161"/>
      <c r="AY2161"/>
    </row>
    <row r="2162" spans="50:51" x14ac:dyDescent="0.25">
      <c r="AX2162"/>
      <c r="AY2162"/>
    </row>
    <row r="2163" spans="50:51" x14ac:dyDescent="0.25">
      <c r="AX2163"/>
      <c r="AY2163"/>
    </row>
    <row r="2164" spans="50:51" x14ac:dyDescent="0.25">
      <c r="AX2164"/>
      <c r="AY2164"/>
    </row>
    <row r="2165" spans="50:51" x14ac:dyDescent="0.25">
      <c r="AX2165"/>
      <c r="AY2165"/>
    </row>
    <row r="2166" spans="50:51" x14ac:dyDescent="0.25">
      <c r="AX2166"/>
      <c r="AY2166"/>
    </row>
    <row r="2167" spans="50:51" x14ac:dyDescent="0.25">
      <c r="AX2167"/>
      <c r="AY2167"/>
    </row>
    <row r="2168" spans="50:51" x14ac:dyDescent="0.25">
      <c r="AX2168"/>
      <c r="AY2168"/>
    </row>
    <row r="2169" spans="50:51" x14ac:dyDescent="0.25">
      <c r="AX2169"/>
      <c r="AY2169"/>
    </row>
    <row r="2170" spans="50:51" x14ac:dyDescent="0.25">
      <c r="AX2170"/>
      <c r="AY2170"/>
    </row>
    <row r="2171" spans="50:51" x14ac:dyDescent="0.25">
      <c r="AX2171"/>
      <c r="AY2171"/>
    </row>
    <row r="2172" spans="50:51" x14ac:dyDescent="0.25">
      <c r="AX2172"/>
      <c r="AY2172"/>
    </row>
    <row r="2173" spans="50:51" x14ac:dyDescent="0.25">
      <c r="AX2173"/>
      <c r="AY2173"/>
    </row>
    <row r="2174" spans="50:51" x14ac:dyDescent="0.25">
      <c r="AX2174"/>
      <c r="AY2174"/>
    </row>
    <row r="2175" spans="50:51" x14ac:dyDescent="0.25">
      <c r="AX2175"/>
      <c r="AY2175"/>
    </row>
    <row r="2176" spans="50:51" x14ac:dyDescent="0.25">
      <c r="AX2176"/>
      <c r="AY2176"/>
    </row>
    <row r="2177" spans="50:51" x14ac:dyDescent="0.25">
      <c r="AX2177"/>
      <c r="AY2177"/>
    </row>
    <row r="2178" spans="50:51" x14ac:dyDescent="0.25">
      <c r="AX2178"/>
      <c r="AY2178"/>
    </row>
    <row r="2179" spans="50:51" x14ac:dyDescent="0.25">
      <c r="AX2179"/>
      <c r="AY2179"/>
    </row>
    <row r="2180" spans="50:51" x14ac:dyDescent="0.25">
      <c r="AX2180"/>
      <c r="AY2180"/>
    </row>
    <row r="2181" spans="50:51" x14ac:dyDescent="0.25">
      <c r="AX2181"/>
      <c r="AY2181"/>
    </row>
    <row r="2182" spans="50:51" x14ac:dyDescent="0.25">
      <c r="AX2182"/>
      <c r="AY2182"/>
    </row>
    <row r="2183" spans="50:51" x14ac:dyDescent="0.25">
      <c r="AX2183"/>
      <c r="AY2183"/>
    </row>
    <row r="2184" spans="50:51" x14ac:dyDescent="0.25">
      <c r="AX2184"/>
      <c r="AY2184"/>
    </row>
    <row r="2185" spans="50:51" x14ac:dyDescent="0.25">
      <c r="AX2185"/>
      <c r="AY2185"/>
    </row>
    <row r="2186" spans="50:51" x14ac:dyDescent="0.25">
      <c r="AX2186"/>
      <c r="AY2186"/>
    </row>
    <row r="2187" spans="50:51" x14ac:dyDescent="0.25">
      <c r="AX2187"/>
      <c r="AY2187"/>
    </row>
    <row r="2188" spans="50:51" x14ac:dyDescent="0.25">
      <c r="AX2188"/>
      <c r="AY2188"/>
    </row>
    <row r="2189" spans="50:51" x14ac:dyDescent="0.25">
      <c r="AX2189"/>
      <c r="AY2189"/>
    </row>
    <row r="2190" spans="50:51" x14ac:dyDescent="0.25">
      <c r="AX2190"/>
      <c r="AY2190"/>
    </row>
    <row r="2191" spans="50:51" x14ac:dyDescent="0.25">
      <c r="AX2191"/>
      <c r="AY2191"/>
    </row>
    <row r="2192" spans="50:51" x14ac:dyDescent="0.25">
      <c r="AX2192"/>
      <c r="AY2192"/>
    </row>
    <row r="2193" spans="50:51" x14ac:dyDescent="0.25">
      <c r="AX2193"/>
      <c r="AY2193"/>
    </row>
    <row r="2194" spans="50:51" x14ac:dyDescent="0.25">
      <c r="AX2194"/>
      <c r="AY2194"/>
    </row>
    <row r="2195" spans="50:51" x14ac:dyDescent="0.25">
      <c r="AX2195"/>
      <c r="AY2195"/>
    </row>
    <row r="2196" spans="50:51" x14ac:dyDescent="0.25">
      <c r="AX2196"/>
      <c r="AY2196"/>
    </row>
    <row r="2197" spans="50:51" x14ac:dyDescent="0.25">
      <c r="AX2197"/>
      <c r="AY2197"/>
    </row>
    <row r="2198" spans="50:51" x14ac:dyDescent="0.25">
      <c r="AX2198"/>
      <c r="AY2198"/>
    </row>
    <row r="2199" spans="50:51" x14ac:dyDescent="0.25">
      <c r="AX2199"/>
      <c r="AY2199"/>
    </row>
    <row r="2200" spans="50:51" x14ac:dyDescent="0.25">
      <c r="AX2200"/>
      <c r="AY2200"/>
    </row>
    <row r="2201" spans="50:51" x14ac:dyDescent="0.25">
      <c r="AX2201"/>
      <c r="AY2201"/>
    </row>
    <row r="2202" spans="50:51" x14ac:dyDescent="0.25">
      <c r="AX2202"/>
      <c r="AY2202"/>
    </row>
    <row r="2203" spans="50:51" x14ac:dyDescent="0.25">
      <c r="AX2203"/>
      <c r="AY2203"/>
    </row>
    <row r="2204" spans="50:51" x14ac:dyDescent="0.25">
      <c r="AX2204"/>
      <c r="AY2204"/>
    </row>
    <row r="2205" spans="50:51" x14ac:dyDescent="0.25">
      <c r="AX2205"/>
      <c r="AY2205"/>
    </row>
    <row r="2206" spans="50:51" x14ac:dyDescent="0.25">
      <c r="AX2206"/>
      <c r="AY2206"/>
    </row>
    <row r="2207" spans="50:51" x14ac:dyDescent="0.25">
      <c r="AX2207"/>
      <c r="AY2207"/>
    </row>
    <row r="2208" spans="50:51" x14ac:dyDescent="0.25">
      <c r="AX2208"/>
      <c r="AY2208"/>
    </row>
    <row r="2209" spans="50:51" x14ac:dyDescent="0.25">
      <c r="AX2209"/>
      <c r="AY2209"/>
    </row>
    <row r="2210" spans="50:51" x14ac:dyDescent="0.25">
      <c r="AX2210"/>
      <c r="AY2210"/>
    </row>
    <row r="2211" spans="50:51" x14ac:dyDescent="0.25">
      <c r="AX2211"/>
      <c r="AY2211"/>
    </row>
    <row r="2212" spans="50:51" x14ac:dyDescent="0.25">
      <c r="AX2212"/>
      <c r="AY2212"/>
    </row>
    <row r="2213" spans="50:51" x14ac:dyDescent="0.25">
      <c r="AX2213"/>
      <c r="AY2213"/>
    </row>
    <row r="2214" spans="50:51" x14ac:dyDescent="0.25">
      <c r="AX2214"/>
      <c r="AY2214"/>
    </row>
    <row r="2215" spans="50:51" x14ac:dyDescent="0.25">
      <c r="AX2215"/>
      <c r="AY2215"/>
    </row>
    <row r="2216" spans="50:51" x14ac:dyDescent="0.25">
      <c r="AX2216"/>
      <c r="AY2216"/>
    </row>
    <row r="2217" spans="50:51" x14ac:dyDescent="0.25">
      <c r="AX2217"/>
      <c r="AY2217"/>
    </row>
    <row r="2218" spans="50:51" x14ac:dyDescent="0.25">
      <c r="AX2218"/>
      <c r="AY2218"/>
    </row>
    <row r="2219" spans="50:51" x14ac:dyDescent="0.25">
      <c r="AX2219"/>
      <c r="AY2219"/>
    </row>
    <row r="2220" spans="50:51" x14ac:dyDescent="0.25">
      <c r="AX2220"/>
      <c r="AY2220"/>
    </row>
    <row r="2221" spans="50:51" x14ac:dyDescent="0.25">
      <c r="AX2221"/>
      <c r="AY2221"/>
    </row>
    <row r="2222" spans="50:51" x14ac:dyDescent="0.25">
      <c r="AX2222"/>
      <c r="AY2222"/>
    </row>
    <row r="2223" spans="50:51" x14ac:dyDescent="0.25">
      <c r="AX2223"/>
      <c r="AY2223"/>
    </row>
    <row r="2224" spans="50:51" x14ac:dyDescent="0.25">
      <c r="AX2224"/>
      <c r="AY2224"/>
    </row>
    <row r="2225" spans="50:51" x14ac:dyDescent="0.25">
      <c r="AX2225"/>
      <c r="AY2225"/>
    </row>
    <row r="2226" spans="50:51" x14ac:dyDescent="0.25">
      <c r="AX2226"/>
      <c r="AY2226"/>
    </row>
    <row r="2227" spans="50:51" x14ac:dyDescent="0.25">
      <c r="AX2227"/>
      <c r="AY2227"/>
    </row>
    <row r="2228" spans="50:51" x14ac:dyDescent="0.25">
      <c r="AX2228"/>
      <c r="AY2228"/>
    </row>
    <row r="2229" spans="50:51" x14ac:dyDescent="0.25">
      <c r="AX2229"/>
      <c r="AY2229"/>
    </row>
    <row r="2230" spans="50:51" x14ac:dyDescent="0.25">
      <c r="AX2230"/>
      <c r="AY2230"/>
    </row>
    <row r="2231" spans="50:51" x14ac:dyDescent="0.25">
      <c r="AX2231"/>
      <c r="AY2231"/>
    </row>
    <row r="2232" spans="50:51" x14ac:dyDescent="0.25">
      <c r="AX2232"/>
      <c r="AY2232"/>
    </row>
    <row r="2233" spans="50:51" x14ac:dyDescent="0.25">
      <c r="AX2233"/>
      <c r="AY2233"/>
    </row>
    <row r="2234" spans="50:51" x14ac:dyDescent="0.25">
      <c r="AX2234"/>
      <c r="AY2234"/>
    </row>
    <row r="2235" spans="50:51" x14ac:dyDescent="0.25">
      <c r="AX2235"/>
      <c r="AY2235"/>
    </row>
    <row r="2236" spans="50:51" x14ac:dyDescent="0.25">
      <c r="AX2236"/>
      <c r="AY2236"/>
    </row>
    <row r="2237" spans="50:51" x14ac:dyDescent="0.25">
      <c r="AX2237"/>
      <c r="AY2237"/>
    </row>
    <row r="2238" spans="50:51" x14ac:dyDescent="0.25">
      <c r="AX2238"/>
      <c r="AY2238"/>
    </row>
    <row r="2239" spans="50:51" x14ac:dyDescent="0.25">
      <c r="AX2239"/>
      <c r="AY2239"/>
    </row>
    <row r="2240" spans="50:51" x14ac:dyDescent="0.25">
      <c r="AX2240"/>
      <c r="AY2240"/>
    </row>
    <row r="2241" spans="50:51" x14ac:dyDescent="0.25">
      <c r="AX2241"/>
      <c r="AY2241"/>
    </row>
    <row r="2242" spans="50:51" x14ac:dyDescent="0.25">
      <c r="AX2242"/>
      <c r="AY2242"/>
    </row>
    <row r="2243" spans="50:51" x14ac:dyDescent="0.25">
      <c r="AX2243"/>
      <c r="AY2243"/>
    </row>
    <row r="2244" spans="50:51" x14ac:dyDescent="0.25">
      <c r="AX2244"/>
      <c r="AY2244"/>
    </row>
    <row r="2245" spans="50:51" x14ac:dyDescent="0.25">
      <c r="AX2245"/>
      <c r="AY2245"/>
    </row>
    <row r="2246" spans="50:51" x14ac:dyDescent="0.25">
      <c r="AX2246"/>
      <c r="AY2246"/>
    </row>
    <row r="2247" spans="50:51" x14ac:dyDescent="0.25">
      <c r="AX2247"/>
      <c r="AY2247"/>
    </row>
    <row r="2248" spans="50:51" x14ac:dyDescent="0.25">
      <c r="AX2248"/>
      <c r="AY2248"/>
    </row>
    <row r="2249" spans="50:51" x14ac:dyDescent="0.25">
      <c r="AX2249"/>
      <c r="AY2249"/>
    </row>
    <row r="2250" spans="50:51" x14ac:dyDescent="0.25">
      <c r="AX2250"/>
      <c r="AY2250"/>
    </row>
    <row r="2251" spans="50:51" x14ac:dyDescent="0.25">
      <c r="AX2251"/>
      <c r="AY2251"/>
    </row>
    <row r="2252" spans="50:51" x14ac:dyDescent="0.25">
      <c r="AX2252"/>
      <c r="AY2252"/>
    </row>
    <row r="2253" spans="50:51" x14ac:dyDescent="0.25">
      <c r="AX2253"/>
      <c r="AY2253"/>
    </row>
    <row r="2254" spans="50:51" x14ac:dyDescent="0.25">
      <c r="AX2254"/>
      <c r="AY2254"/>
    </row>
    <row r="2255" spans="50:51" x14ac:dyDescent="0.25">
      <c r="AX2255"/>
      <c r="AY2255"/>
    </row>
    <row r="2256" spans="50:51" x14ac:dyDescent="0.25">
      <c r="AX2256"/>
      <c r="AY2256"/>
    </row>
    <row r="2257" spans="50:51" x14ac:dyDescent="0.25">
      <c r="AX2257"/>
      <c r="AY2257"/>
    </row>
    <row r="2258" spans="50:51" x14ac:dyDescent="0.25">
      <c r="AX2258"/>
      <c r="AY2258"/>
    </row>
    <row r="2259" spans="50:51" x14ac:dyDescent="0.25">
      <c r="AX2259"/>
      <c r="AY2259"/>
    </row>
    <row r="2260" spans="50:51" x14ac:dyDescent="0.25">
      <c r="AX2260"/>
      <c r="AY2260"/>
    </row>
    <row r="2261" spans="50:51" x14ac:dyDescent="0.25">
      <c r="AX2261"/>
      <c r="AY2261"/>
    </row>
    <row r="2262" spans="50:51" x14ac:dyDescent="0.25">
      <c r="AX2262"/>
      <c r="AY2262"/>
    </row>
    <row r="2263" spans="50:51" x14ac:dyDescent="0.25">
      <c r="AX2263"/>
      <c r="AY2263"/>
    </row>
    <row r="2264" spans="50:51" x14ac:dyDescent="0.25">
      <c r="AX2264"/>
      <c r="AY2264"/>
    </row>
    <row r="2265" spans="50:51" x14ac:dyDescent="0.25">
      <c r="AX2265"/>
      <c r="AY2265"/>
    </row>
    <row r="2266" spans="50:51" x14ac:dyDescent="0.25">
      <c r="AX2266"/>
      <c r="AY2266"/>
    </row>
    <row r="2267" spans="50:51" x14ac:dyDescent="0.25">
      <c r="AX2267"/>
      <c r="AY2267"/>
    </row>
    <row r="2268" spans="50:51" x14ac:dyDescent="0.25">
      <c r="AX2268"/>
      <c r="AY2268"/>
    </row>
    <row r="2269" spans="50:51" x14ac:dyDescent="0.25">
      <c r="AX2269"/>
      <c r="AY2269"/>
    </row>
    <row r="2270" spans="50:51" x14ac:dyDescent="0.25">
      <c r="AX2270"/>
      <c r="AY2270"/>
    </row>
    <row r="2271" spans="50:51" x14ac:dyDescent="0.25">
      <c r="AX2271"/>
      <c r="AY2271"/>
    </row>
    <row r="2272" spans="50:51" x14ac:dyDescent="0.25">
      <c r="AX2272"/>
      <c r="AY2272"/>
    </row>
    <row r="2273" spans="50:51" x14ac:dyDescent="0.25">
      <c r="AX2273"/>
      <c r="AY2273"/>
    </row>
    <row r="2274" spans="50:51" x14ac:dyDescent="0.25">
      <c r="AX2274"/>
      <c r="AY2274"/>
    </row>
    <row r="2275" spans="50:51" x14ac:dyDescent="0.25">
      <c r="AX2275"/>
      <c r="AY2275"/>
    </row>
    <row r="2276" spans="50:51" x14ac:dyDescent="0.25">
      <c r="AX2276"/>
      <c r="AY2276"/>
    </row>
    <row r="2277" spans="50:51" x14ac:dyDescent="0.25">
      <c r="AX2277"/>
      <c r="AY2277"/>
    </row>
    <row r="2278" spans="50:51" x14ac:dyDescent="0.25">
      <c r="AX2278"/>
      <c r="AY2278"/>
    </row>
    <row r="2279" spans="50:51" x14ac:dyDescent="0.25">
      <c r="AX2279"/>
      <c r="AY2279"/>
    </row>
    <row r="2280" spans="50:51" x14ac:dyDescent="0.25">
      <c r="AX2280"/>
      <c r="AY2280"/>
    </row>
    <row r="2281" spans="50:51" x14ac:dyDescent="0.25">
      <c r="AX2281"/>
      <c r="AY2281"/>
    </row>
    <row r="2282" spans="50:51" x14ac:dyDescent="0.25">
      <c r="AX2282"/>
      <c r="AY2282"/>
    </row>
    <row r="2283" spans="50:51" x14ac:dyDescent="0.25">
      <c r="AX2283"/>
      <c r="AY2283"/>
    </row>
    <row r="2284" spans="50:51" x14ac:dyDescent="0.25">
      <c r="AX2284"/>
      <c r="AY2284"/>
    </row>
    <row r="2285" spans="50:51" x14ac:dyDescent="0.25">
      <c r="AX2285"/>
      <c r="AY2285"/>
    </row>
    <row r="2286" spans="50:51" x14ac:dyDescent="0.25">
      <c r="AX2286"/>
      <c r="AY2286"/>
    </row>
    <row r="2287" spans="50:51" x14ac:dyDescent="0.25">
      <c r="AX2287"/>
      <c r="AY2287"/>
    </row>
    <row r="2288" spans="50:51" x14ac:dyDescent="0.25">
      <c r="AX2288"/>
      <c r="AY2288"/>
    </row>
    <row r="2289" spans="50:51" x14ac:dyDescent="0.25">
      <c r="AX2289"/>
      <c r="AY2289"/>
    </row>
    <row r="2290" spans="50:51" x14ac:dyDescent="0.25">
      <c r="AX2290"/>
      <c r="AY2290"/>
    </row>
    <row r="2291" spans="50:51" x14ac:dyDescent="0.25">
      <c r="AX2291"/>
      <c r="AY2291"/>
    </row>
    <row r="2292" spans="50:51" x14ac:dyDescent="0.25">
      <c r="AX2292"/>
      <c r="AY2292"/>
    </row>
    <row r="2293" spans="50:51" x14ac:dyDescent="0.25">
      <c r="AX2293"/>
      <c r="AY2293"/>
    </row>
    <row r="2294" spans="50:51" x14ac:dyDescent="0.25">
      <c r="AX2294"/>
      <c r="AY2294"/>
    </row>
    <row r="2295" spans="50:51" x14ac:dyDescent="0.25">
      <c r="AX2295"/>
      <c r="AY2295"/>
    </row>
    <row r="2296" spans="50:51" x14ac:dyDescent="0.25">
      <c r="AX2296"/>
      <c r="AY2296"/>
    </row>
    <row r="2297" spans="50:51" x14ac:dyDescent="0.25">
      <c r="AX2297"/>
      <c r="AY2297"/>
    </row>
    <row r="2298" spans="50:51" x14ac:dyDescent="0.25">
      <c r="AX2298"/>
      <c r="AY2298"/>
    </row>
    <row r="2299" spans="50:51" x14ac:dyDescent="0.25">
      <c r="AX2299"/>
      <c r="AY2299"/>
    </row>
    <row r="2300" spans="50:51" x14ac:dyDescent="0.25">
      <c r="AX2300"/>
      <c r="AY2300"/>
    </row>
    <row r="2301" spans="50:51" x14ac:dyDescent="0.25">
      <c r="AX2301"/>
      <c r="AY2301"/>
    </row>
    <row r="2302" spans="50:51" x14ac:dyDescent="0.25">
      <c r="AX2302"/>
      <c r="AY2302"/>
    </row>
    <row r="2303" spans="50:51" x14ac:dyDescent="0.25">
      <c r="AX2303"/>
      <c r="AY2303"/>
    </row>
    <row r="2304" spans="50:51" x14ac:dyDescent="0.25">
      <c r="AX2304"/>
      <c r="AY2304"/>
    </row>
    <row r="2305" spans="50:51" x14ac:dyDescent="0.25">
      <c r="AX2305"/>
      <c r="AY2305"/>
    </row>
    <row r="2306" spans="50:51" x14ac:dyDescent="0.25">
      <c r="AX2306"/>
      <c r="AY2306"/>
    </row>
    <row r="2307" spans="50:51" x14ac:dyDescent="0.25">
      <c r="AX2307"/>
      <c r="AY2307"/>
    </row>
    <row r="2308" spans="50:51" x14ac:dyDescent="0.25">
      <c r="AX2308"/>
      <c r="AY2308"/>
    </row>
    <row r="2309" spans="50:51" x14ac:dyDescent="0.25">
      <c r="AX2309"/>
      <c r="AY2309"/>
    </row>
    <row r="2310" spans="50:51" x14ac:dyDescent="0.25">
      <c r="AX2310"/>
      <c r="AY2310"/>
    </row>
    <row r="2311" spans="50:51" x14ac:dyDescent="0.25">
      <c r="AX2311"/>
      <c r="AY2311"/>
    </row>
    <row r="2312" spans="50:51" x14ac:dyDescent="0.25">
      <c r="AX2312"/>
      <c r="AY2312"/>
    </row>
    <row r="2313" spans="50:51" x14ac:dyDescent="0.25">
      <c r="AX2313"/>
      <c r="AY2313"/>
    </row>
    <row r="2314" spans="50:51" x14ac:dyDescent="0.25">
      <c r="AX2314"/>
      <c r="AY2314"/>
    </row>
    <row r="2315" spans="50:51" x14ac:dyDescent="0.25">
      <c r="AX2315"/>
      <c r="AY2315"/>
    </row>
    <row r="2316" spans="50:51" x14ac:dyDescent="0.25">
      <c r="AX2316"/>
      <c r="AY2316"/>
    </row>
    <row r="2317" spans="50:51" x14ac:dyDescent="0.25">
      <c r="AX2317"/>
      <c r="AY2317"/>
    </row>
    <row r="2318" spans="50:51" x14ac:dyDescent="0.25">
      <c r="AX2318"/>
      <c r="AY2318"/>
    </row>
    <row r="2319" spans="50:51" x14ac:dyDescent="0.25">
      <c r="AX2319"/>
      <c r="AY2319"/>
    </row>
    <row r="2320" spans="50:51" x14ac:dyDescent="0.25">
      <c r="AX2320"/>
      <c r="AY2320"/>
    </row>
    <row r="2321" spans="50:51" x14ac:dyDescent="0.25">
      <c r="AX2321"/>
      <c r="AY2321"/>
    </row>
    <row r="2322" spans="50:51" x14ac:dyDescent="0.25">
      <c r="AX2322"/>
      <c r="AY2322"/>
    </row>
    <row r="2323" spans="50:51" x14ac:dyDescent="0.25">
      <c r="AX2323"/>
      <c r="AY2323"/>
    </row>
    <row r="2324" spans="50:51" x14ac:dyDescent="0.25">
      <c r="AX2324"/>
      <c r="AY2324"/>
    </row>
    <row r="2325" spans="50:51" x14ac:dyDescent="0.25">
      <c r="AX2325"/>
      <c r="AY2325"/>
    </row>
    <row r="2326" spans="50:51" x14ac:dyDescent="0.25">
      <c r="AX2326"/>
      <c r="AY2326"/>
    </row>
    <row r="2327" spans="50:51" x14ac:dyDescent="0.25">
      <c r="AX2327"/>
      <c r="AY2327"/>
    </row>
    <row r="2328" spans="50:51" x14ac:dyDescent="0.25">
      <c r="AX2328"/>
      <c r="AY2328"/>
    </row>
    <row r="2329" spans="50:51" x14ac:dyDescent="0.25">
      <c r="AX2329"/>
      <c r="AY2329"/>
    </row>
    <row r="2330" spans="50:51" x14ac:dyDescent="0.25">
      <c r="AX2330"/>
      <c r="AY2330"/>
    </row>
    <row r="2331" spans="50:51" x14ac:dyDescent="0.25">
      <c r="AX2331"/>
      <c r="AY2331"/>
    </row>
    <row r="2332" spans="50:51" x14ac:dyDescent="0.25">
      <c r="AX2332"/>
      <c r="AY2332"/>
    </row>
    <row r="2333" spans="50:51" x14ac:dyDescent="0.25">
      <c r="AX2333"/>
      <c r="AY2333"/>
    </row>
    <row r="2334" spans="50:51" x14ac:dyDescent="0.25">
      <c r="AX2334"/>
      <c r="AY2334"/>
    </row>
    <row r="2335" spans="50:51" x14ac:dyDescent="0.25">
      <c r="AX2335"/>
      <c r="AY2335"/>
    </row>
    <row r="2336" spans="50:51" x14ac:dyDescent="0.25">
      <c r="AX2336"/>
      <c r="AY2336"/>
    </row>
    <row r="2337" spans="50:51" x14ac:dyDescent="0.25">
      <c r="AX2337"/>
      <c r="AY2337"/>
    </row>
    <row r="2338" spans="50:51" x14ac:dyDescent="0.25">
      <c r="AX2338"/>
      <c r="AY2338"/>
    </row>
    <row r="2339" spans="50:51" x14ac:dyDescent="0.25">
      <c r="AX2339"/>
      <c r="AY2339"/>
    </row>
    <row r="2340" spans="50:51" x14ac:dyDescent="0.25">
      <c r="AX2340"/>
      <c r="AY2340"/>
    </row>
    <row r="2341" spans="50:51" x14ac:dyDescent="0.25">
      <c r="AX2341"/>
      <c r="AY2341"/>
    </row>
    <row r="2342" spans="50:51" x14ac:dyDescent="0.25">
      <c r="AX2342"/>
      <c r="AY2342"/>
    </row>
    <row r="2343" spans="50:51" x14ac:dyDescent="0.25">
      <c r="AX2343"/>
      <c r="AY2343"/>
    </row>
    <row r="2344" spans="50:51" x14ac:dyDescent="0.25">
      <c r="AX2344"/>
      <c r="AY2344"/>
    </row>
    <row r="2345" spans="50:51" x14ac:dyDescent="0.25">
      <c r="AX2345"/>
      <c r="AY2345"/>
    </row>
    <row r="2346" spans="50:51" x14ac:dyDescent="0.25">
      <c r="AX2346"/>
      <c r="AY2346"/>
    </row>
    <row r="2347" spans="50:51" x14ac:dyDescent="0.25">
      <c r="AX2347"/>
      <c r="AY2347"/>
    </row>
    <row r="2348" spans="50:51" x14ac:dyDescent="0.25">
      <c r="AX2348"/>
      <c r="AY2348"/>
    </row>
    <row r="2349" spans="50:51" x14ac:dyDescent="0.25">
      <c r="AX2349"/>
      <c r="AY2349"/>
    </row>
    <row r="2350" spans="50:51" x14ac:dyDescent="0.25">
      <c r="AX2350"/>
      <c r="AY2350"/>
    </row>
    <row r="2351" spans="50:51" x14ac:dyDescent="0.25">
      <c r="AX2351"/>
      <c r="AY2351"/>
    </row>
    <row r="2352" spans="50:51" x14ac:dyDescent="0.25">
      <c r="AX2352"/>
      <c r="AY2352"/>
    </row>
    <row r="2353" spans="50:51" x14ac:dyDescent="0.25">
      <c r="AX2353"/>
      <c r="AY2353"/>
    </row>
    <row r="2354" spans="50:51" x14ac:dyDescent="0.25">
      <c r="AX2354"/>
      <c r="AY2354"/>
    </row>
    <row r="2355" spans="50:51" x14ac:dyDescent="0.25">
      <c r="AX2355"/>
      <c r="AY2355"/>
    </row>
    <row r="2356" spans="50:51" x14ac:dyDescent="0.25">
      <c r="AX2356"/>
      <c r="AY2356"/>
    </row>
    <row r="2357" spans="50:51" x14ac:dyDescent="0.25">
      <c r="AX2357"/>
      <c r="AY2357"/>
    </row>
    <row r="2358" spans="50:51" x14ac:dyDescent="0.25">
      <c r="AX2358"/>
      <c r="AY2358"/>
    </row>
    <row r="2359" spans="50:51" x14ac:dyDescent="0.25">
      <c r="AX2359"/>
      <c r="AY2359"/>
    </row>
    <row r="2360" spans="50:51" x14ac:dyDescent="0.25">
      <c r="AX2360"/>
      <c r="AY2360"/>
    </row>
    <row r="2361" spans="50:51" x14ac:dyDescent="0.25">
      <c r="AX2361"/>
      <c r="AY2361"/>
    </row>
    <row r="2362" spans="50:51" x14ac:dyDescent="0.25">
      <c r="AX2362"/>
      <c r="AY2362"/>
    </row>
    <row r="2363" spans="50:51" x14ac:dyDescent="0.25">
      <c r="AX2363"/>
      <c r="AY2363"/>
    </row>
    <row r="2364" spans="50:51" x14ac:dyDescent="0.25">
      <c r="AX2364"/>
      <c r="AY2364"/>
    </row>
    <row r="2365" spans="50:51" x14ac:dyDescent="0.25">
      <c r="AX2365"/>
      <c r="AY2365"/>
    </row>
    <row r="2366" spans="50:51" x14ac:dyDescent="0.25">
      <c r="AX2366"/>
      <c r="AY2366"/>
    </row>
    <row r="2367" spans="50:51" x14ac:dyDescent="0.25">
      <c r="AX2367"/>
      <c r="AY2367"/>
    </row>
    <row r="2368" spans="50:51" x14ac:dyDescent="0.25">
      <c r="AX2368"/>
      <c r="AY2368"/>
    </row>
    <row r="2369" spans="50:51" x14ac:dyDescent="0.25">
      <c r="AX2369"/>
      <c r="AY2369"/>
    </row>
    <row r="2370" spans="50:51" x14ac:dyDescent="0.25">
      <c r="AX2370"/>
      <c r="AY2370"/>
    </row>
    <row r="2371" spans="50:51" x14ac:dyDescent="0.25">
      <c r="AX2371"/>
      <c r="AY2371"/>
    </row>
    <row r="2372" spans="50:51" x14ac:dyDescent="0.25">
      <c r="AX2372"/>
      <c r="AY2372"/>
    </row>
    <row r="2373" spans="50:51" x14ac:dyDescent="0.25">
      <c r="AX2373"/>
      <c r="AY2373"/>
    </row>
    <row r="2374" spans="50:51" x14ac:dyDescent="0.25">
      <c r="AX2374"/>
      <c r="AY2374"/>
    </row>
    <row r="2375" spans="50:51" x14ac:dyDescent="0.25">
      <c r="AX2375"/>
      <c r="AY2375"/>
    </row>
    <row r="2376" spans="50:51" x14ac:dyDescent="0.25">
      <c r="AX2376"/>
      <c r="AY2376"/>
    </row>
    <row r="2377" spans="50:51" x14ac:dyDescent="0.25">
      <c r="AX2377"/>
      <c r="AY2377"/>
    </row>
    <row r="2378" spans="50:51" x14ac:dyDescent="0.25">
      <c r="AX2378"/>
      <c r="AY2378"/>
    </row>
    <row r="2379" spans="50:51" x14ac:dyDescent="0.25">
      <c r="AX2379"/>
      <c r="AY2379"/>
    </row>
    <row r="2380" spans="50:51" x14ac:dyDescent="0.25">
      <c r="AX2380"/>
      <c r="AY2380"/>
    </row>
    <row r="2381" spans="50:51" x14ac:dyDescent="0.25">
      <c r="AX2381"/>
      <c r="AY2381"/>
    </row>
    <row r="2382" spans="50:51" x14ac:dyDescent="0.25">
      <c r="AX2382"/>
      <c r="AY2382"/>
    </row>
    <row r="2383" spans="50:51" x14ac:dyDescent="0.25">
      <c r="AX2383"/>
      <c r="AY2383"/>
    </row>
    <row r="2384" spans="50:51" x14ac:dyDescent="0.25">
      <c r="AX2384"/>
      <c r="AY2384"/>
    </row>
    <row r="2385" spans="50:51" x14ac:dyDescent="0.25">
      <c r="AX2385"/>
      <c r="AY2385"/>
    </row>
    <row r="2386" spans="50:51" x14ac:dyDescent="0.25">
      <c r="AX2386"/>
      <c r="AY2386"/>
    </row>
    <row r="2387" spans="50:51" x14ac:dyDescent="0.25">
      <c r="AX2387"/>
      <c r="AY2387"/>
    </row>
    <row r="2388" spans="50:51" x14ac:dyDescent="0.25">
      <c r="AX2388"/>
      <c r="AY2388"/>
    </row>
    <row r="2389" spans="50:51" x14ac:dyDescent="0.25">
      <c r="AX2389"/>
      <c r="AY2389"/>
    </row>
    <row r="2390" spans="50:51" x14ac:dyDescent="0.25">
      <c r="AX2390"/>
      <c r="AY2390"/>
    </row>
    <row r="2391" spans="50:51" x14ac:dyDescent="0.25">
      <c r="AX2391"/>
      <c r="AY2391"/>
    </row>
    <row r="2392" spans="50:51" x14ac:dyDescent="0.25">
      <c r="AX2392"/>
      <c r="AY2392"/>
    </row>
    <row r="2393" spans="50:51" x14ac:dyDescent="0.25">
      <c r="AX2393"/>
      <c r="AY2393"/>
    </row>
    <row r="2394" spans="50:51" x14ac:dyDescent="0.25">
      <c r="AX2394"/>
      <c r="AY2394"/>
    </row>
    <row r="2395" spans="50:51" x14ac:dyDescent="0.25">
      <c r="AX2395"/>
      <c r="AY2395"/>
    </row>
    <row r="2396" spans="50:51" x14ac:dyDescent="0.25">
      <c r="AX2396"/>
      <c r="AY2396"/>
    </row>
    <row r="2397" spans="50:51" x14ac:dyDescent="0.25">
      <c r="AX2397"/>
      <c r="AY2397"/>
    </row>
    <row r="2398" spans="50:51" x14ac:dyDescent="0.25">
      <c r="AX2398"/>
      <c r="AY2398"/>
    </row>
    <row r="2399" spans="50:51" x14ac:dyDescent="0.25">
      <c r="AX2399"/>
      <c r="AY2399"/>
    </row>
    <row r="2400" spans="50:51" x14ac:dyDescent="0.25">
      <c r="AX2400"/>
      <c r="AY2400"/>
    </row>
    <row r="2401" spans="50:51" x14ac:dyDescent="0.25">
      <c r="AX2401"/>
      <c r="AY2401"/>
    </row>
    <row r="2402" spans="50:51" x14ac:dyDescent="0.25">
      <c r="AX2402"/>
      <c r="AY2402"/>
    </row>
    <row r="2403" spans="50:51" x14ac:dyDescent="0.25">
      <c r="AX2403"/>
      <c r="AY2403"/>
    </row>
    <row r="2404" spans="50:51" x14ac:dyDescent="0.25">
      <c r="AX2404"/>
      <c r="AY2404"/>
    </row>
    <row r="2405" spans="50:51" x14ac:dyDescent="0.25">
      <c r="AX2405"/>
      <c r="AY2405"/>
    </row>
    <row r="2406" spans="50:51" x14ac:dyDescent="0.25">
      <c r="AX2406"/>
      <c r="AY2406"/>
    </row>
    <row r="2407" spans="50:51" x14ac:dyDescent="0.25">
      <c r="AX2407"/>
      <c r="AY2407"/>
    </row>
    <row r="2408" spans="50:51" x14ac:dyDescent="0.25">
      <c r="AX2408"/>
      <c r="AY2408"/>
    </row>
    <row r="2409" spans="50:51" x14ac:dyDescent="0.25">
      <c r="AX2409"/>
      <c r="AY2409"/>
    </row>
    <row r="2410" spans="50:51" x14ac:dyDescent="0.25">
      <c r="AX2410"/>
      <c r="AY2410"/>
    </row>
    <row r="2411" spans="50:51" x14ac:dyDescent="0.25">
      <c r="AX2411"/>
      <c r="AY2411"/>
    </row>
    <row r="2412" spans="50:51" x14ac:dyDescent="0.25">
      <c r="AX2412"/>
      <c r="AY2412"/>
    </row>
    <row r="2413" spans="50:51" x14ac:dyDescent="0.25">
      <c r="AX2413"/>
      <c r="AY2413"/>
    </row>
    <row r="2414" spans="50:51" x14ac:dyDescent="0.25">
      <c r="AX2414"/>
      <c r="AY2414"/>
    </row>
    <row r="2415" spans="50:51" x14ac:dyDescent="0.25">
      <c r="AX2415"/>
      <c r="AY2415"/>
    </row>
    <row r="2416" spans="50:51" x14ac:dyDescent="0.25">
      <c r="AX2416"/>
      <c r="AY2416"/>
    </row>
    <row r="2417" spans="50:51" x14ac:dyDescent="0.25">
      <c r="AX2417"/>
      <c r="AY2417"/>
    </row>
    <row r="2418" spans="50:51" x14ac:dyDescent="0.25">
      <c r="AX2418"/>
      <c r="AY2418"/>
    </row>
    <row r="2419" spans="50:51" x14ac:dyDescent="0.25">
      <c r="AX2419"/>
      <c r="AY2419"/>
    </row>
    <row r="2420" spans="50:51" x14ac:dyDescent="0.25">
      <c r="AX2420"/>
      <c r="AY2420"/>
    </row>
    <row r="2421" spans="50:51" x14ac:dyDescent="0.25">
      <c r="AX2421"/>
      <c r="AY2421"/>
    </row>
    <row r="2422" spans="50:51" x14ac:dyDescent="0.25">
      <c r="AX2422"/>
      <c r="AY2422"/>
    </row>
    <row r="2423" spans="50:51" x14ac:dyDescent="0.25">
      <c r="AX2423"/>
      <c r="AY2423"/>
    </row>
    <row r="2424" spans="50:51" x14ac:dyDescent="0.25">
      <c r="AX2424"/>
      <c r="AY2424"/>
    </row>
    <row r="2425" spans="50:51" x14ac:dyDescent="0.25">
      <c r="AX2425"/>
      <c r="AY2425"/>
    </row>
    <row r="2426" spans="50:51" x14ac:dyDescent="0.25">
      <c r="AX2426"/>
      <c r="AY2426"/>
    </row>
    <row r="2427" spans="50:51" x14ac:dyDescent="0.25">
      <c r="AX2427"/>
      <c r="AY2427"/>
    </row>
    <row r="2428" spans="50:51" x14ac:dyDescent="0.25">
      <c r="AX2428"/>
      <c r="AY2428"/>
    </row>
    <row r="2429" spans="50:51" x14ac:dyDescent="0.25">
      <c r="AX2429"/>
      <c r="AY2429"/>
    </row>
    <row r="2430" spans="50:51" x14ac:dyDescent="0.25">
      <c r="AX2430"/>
      <c r="AY2430"/>
    </row>
    <row r="2431" spans="50:51" x14ac:dyDescent="0.25">
      <c r="AX2431"/>
      <c r="AY2431"/>
    </row>
    <row r="2432" spans="50:51" x14ac:dyDescent="0.25">
      <c r="AX2432"/>
      <c r="AY2432"/>
    </row>
    <row r="2433" spans="50:51" x14ac:dyDescent="0.25">
      <c r="AX2433"/>
      <c r="AY2433"/>
    </row>
    <row r="2434" spans="50:51" x14ac:dyDescent="0.25">
      <c r="AX2434"/>
      <c r="AY2434"/>
    </row>
    <row r="2435" spans="50:51" x14ac:dyDescent="0.25">
      <c r="AX2435"/>
      <c r="AY2435"/>
    </row>
    <row r="2436" spans="50:51" x14ac:dyDescent="0.25">
      <c r="AX2436"/>
      <c r="AY2436"/>
    </row>
    <row r="2437" spans="50:51" x14ac:dyDescent="0.25">
      <c r="AX2437"/>
      <c r="AY2437"/>
    </row>
    <row r="2438" spans="50:51" x14ac:dyDescent="0.25">
      <c r="AX2438"/>
      <c r="AY2438"/>
    </row>
    <row r="2439" spans="50:51" x14ac:dyDescent="0.25">
      <c r="AX2439"/>
      <c r="AY2439"/>
    </row>
    <row r="2440" spans="50:51" x14ac:dyDescent="0.25">
      <c r="AX2440"/>
      <c r="AY2440"/>
    </row>
    <row r="2441" spans="50:51" x14ac:dyDescent="0.25">
      <c r="AX2441"/>
      <c r="AY2441"/>
    </row>
    <row r="2442" spans="50:51" x14ac:dyDescent="0.25">
      <c r="AX2442"/>
      <c r="AY2442"/>
    </row>
    <row r="2443" spans="50:51" x14ac:dyDescent="0.25">
      <c r="AX2443"/>
      <c r="AY2443"/>
    </row>
    <row r="2444" spans="50:51" x14ac:dyDescent="0.25">
      <c r="AX2444"/>
      <c r="AY2444"/>
    </row>
    <row r="2445" spans="50:51" x14ac:dyDescent="0.25">
      <c r="AX2445"/>
      <c r="AY2445"/>
    </row>
    <row r="2446" spans="50:51" x14ac:dyDescent="0.25">
      <c r="AX2446"/>
      <c r="AY2446"/>
    </row>
    <row r="2447" spans="50:51" x14ac:dyDescent="0.25">
      <c r="AX2447"/>
      <c r="AY2447"/>
    </row>
    <row r="2448" spans="50:51" x14ac:dyDescent="0.25">
      <c r="AX2448"/>
      <c r="AY2448"/>
    </row>
    <row r="2449" spans="50:51" x14ac:dyDescent="0.25">
      <c r="AX2449"/>
      <c r="AY2449"/>
    </row>
    <row r="2450" spans="50:51" x14ac:dyDescent="0.25">
      <c r="AX2450"/>
      <c r="AY2450"/>
    </row>
    <row r="2451" spans="50:51" x14ac:dyDescent="0.25">
      <c r="AX2451"/>
      <c r="AY2451"/>
    </row>
    <row r="2452" spans="50:51" x14ac:dyDescent="0.25">
      <c r="AX2452"/>
      <c r="AY2452"/>
    </row>
    <row r="2453" spans="50:51" x14ac:dyDescent="0.25">
      <c r="AX2453"/>
      <c r="AY2453"/>
    </row>
    <row r="2454" spans="50:51" x14ac:dyDescent="0.25">
      <c r="AX2454"/>
      <c r="AY2454"/>
    </row>
    <row r="2455" spans="50:51" x14ac:dyDescent="0.25">
      <c r="AX2455"/>
      <c r="AY2455"/>
    </row>
    <row r="2456" spans="50:51" x14ac:dyDescent="0.25">
      <c r="AX2456"/>
      <c r="AY2456"/>
    </row>
    <row r="2457" spans="50:51" x14ac:dyDescent="0.25">
      <c r="AX2457"/>
      <c r="AY2457"/>
    </row>
    <row r="2458" spans="50:51" x14ac:dyDescent="0.25">
      <c r="AX2458"/>
      <c r="AY2458"/>
    </row>
    <row r="2459" spans="50:51" x14ac:dyDescent="0.25">
      <c r="AX2459"/>
      <c r="AY2459"/>
    </row>
    <row r="2460" spans="50:51" x14ac:dyDescent="0.25">
      <c r="AX2460"/>
      <c r="AY2460"/>
    </row>
    <row r="2461" spans="50:51" x14ac:dyDescent="0.25">
      <c r="AX2461"/>
      <c r="AY2461"/>
    </row>
    <row r="2462" spans="50:51" x14ac:dyDescent="0.25">
      <c r="AX2462"/>
      <c r="AY2462"/>
    </row>
    <row r="2463" spans="50:51" x14ac:dyDescent="0.25">
      <c r="AX2463"/>
      <c r="AY2463"/>
    </row>
    <row r="2464" spans="50:51" x14ac:dyDescent="0.25">
      <c r="AX2464"/>
      <c r="AY2464"/>
    </row>
    <row r="2465" spans="50:51" x14ac:dyDescent="0.25">
      <c r="AX2465"/>
      <c r="AY2465"/>
    </row>
    <row r="2466" spans="50:51" x14ac:dyDescent="0.25">
      <c r="AX2466"/>
      <c r="AY2466"/>
    </row>
    <row r="2467" spans="50:51" x14ac:dyDescent="0.25">
      <c r="AX2467"/>
      <c r="AY2467"/>
    </row>
    <row r="2468" spans="50:51" x14ac:dyDescent="0.25">
      <c r="AX2468"/>
      <c r="AY2468"/>
    </row>
    <row r="2469" spans="50:51" x14ac:dyDescent="0.25">
      <c r="AX2469"/>
      <c r="AY2469"/>
    </row>
    <row r="2470" spans="50:51" x14ac:dyDescent="0.25">
      <c r="AX2470"/>
      <c r="AY2470"/>
    </row>
    <row r="2471" spans="50:51" x14ac:dyDescent="0.25">
      <c r="AX2471"/>
      <c r="AY2471"/>
    </row>
    <row r="2472" spans="50:51" x14ac:dyDescent="0.25">
      <c r="AX2472"/>
      <c r="AY2472"/>
    </row>
    <row r="2473" spans="50:51" x14ac:dyDescent="0.25">
      <c r="AX2473"/>
      <c r="AY2473"/>
    </row>
    <row r="2474" spans="50:51" x14ac:dyDescent="0.25">
      <c r="AX2474"/>
      <c r="AY2474"/>
    </row>
    <row r="2475" spans="50:51" x14ac:dyDescent="0.25">
      <c r="AX2475"/>
      <c r="AY2475"/>
    </row>
    <row r="2476" spans="50:51" x14ac:dyDescent="0.25">
      <c r="AX2476"/>
      <c r="AY2476"/>
    </row>
    <row r="2477" spans="50:51" x14ac:dyDescent="0.25">
      <c r="AX2477"/>
      <c r="AY2477"/>
    </row>
    <row r="2478" spans="50:51" x14ac:dyDescent="0.25">
      <c r="AX2478"/>
      <c r="AY2478"/>
    </row>
    <row r="2479" spans="50:51" x14ac:dyDescent="0.25">
      <c r="AX2479"/>
      <c r="AY2479"/>
    </row>
    <row r="2480" spans="50:51" x14ac:dyDescent="0.25">
      <c r="AX2480"/>
      <c r="AY2480"/>
    </row>
    <row r="2481" spans="50:51" x14ac:dyDescent="0.25">
      <c r="AX2481"/>
      <c r="AY2481"/>
    </row>
    <row r="2482" spans="50:51" x14ac:dyDescent="0.25">
      <c r="AX2482"/>
      <c r="AY2482"/>
    </row>
    <row r="2483" spans="50:51" x14ac:dyDescent="0.25">
      <c r="AX2483"/>
      <c r="AY2483"/>
    </row>
    <row r="2484" spans="50:51" x14ac:dyDescent="0.25">
      <c r="AX2484"/>
      <c r="AY2484"/>
    </row>
    <row r="2485" spans="50:51" x14ac:dyDescent="0.25">
      <c r="AX2485"/>
      <c r="AY2485"/>
    </row>
    <row r="2486" spans="50:51" x14ac:dyDescent="0.25">
      <c r="AX2486"/>
      <c r="AY2486"/>
    </row>
    <row r="2487" spans="50:51" x14ac:dyDescent="0.25">
      <c r="AX2487"/>
      <c r="AY2487"/>
    </row>
    <row r="2488" spans="50:51" x14ac:dyDescent="0.25">
      <c r="AX2488"/>
      <c r="AY2488"/>
    </row>
    <row r="2489" spans="50:51" x14ac:dyDescent="0.25">
      <c r="AX2489"/>
      <c r="AY2489"/>
    </row>
    <row r="2490" spans="50:51" x14ac:dyDescent="0.25">
      <c r="AX2490"/>
      <c r="AY2490"/>
    </row>
    <row r="2491" spans="50:51" x14ac:dyDescent="0.25">
      <c r="AX2491"/>
      <c r="AY2491"/>
    </row>
    <row r="2492" spans="50:51" x14ac:dyDescent="0.25">
      <c r="AX2492"/>
      <c r="AY2492"/>
    </row>
    <row r="2493" spans="50:51" x14ac:dyDescent="0.25">
      <c r="AX2493"/>
      <c r="AY2493"/>
    </row>
    <row r="2494" spans="50:51" x14ac:dyDescent="0.25">
      <c r="AX2494"/>
      <c r="AY2494"/>
    </row>
    <row r="2495" spans="50:51" x14ac:dyDescent="0.25">
      <c r="AX2495"/>
      <c r="AY2495"/>
    </row>
    <row r="2496" spans="50:51" x14ac:dyDescent="0.25">
      <c r="AX2496"/>
      <c r="AY2496"/>
    </row>
    <row r="2497" spans="50:51" x14ac:dyDescent="0.25">
      <c r="AX2497"/>
      <c r="AY2497"/>
    </row>
    <row r="2498" spans="50:51" x14ac:dyDescent="0.25">
      <c r="AX2498"/>
      <c r="AY2498"/>
    </row>
    <row r="2499" spans="50:51" x14ac:dyDescent="0.25">
      <c r="AX2499"/>
      <c r="AY2499"/>
    </row>
    <row r="2500" spans="50:51" x14ac:dyDescent="0.25">
      <c r="AX2500"/>
      <c r="AY2500"/>
    </row>
    <row r="2501" spans="50:51" x14ac:dyDescent="0.25">
      <c r="AX2501"/>
      <c r="AY2501"/>
    </row>
    <row r="2502" spans="50:51" x14ac:dyDescent="0.25">
      <c r="AX2502"/>
      <c r="AY2502"/>
    </row>
    <row r="2503" spans="50:51" x14ac:dyDescent="0.25">
      <c r="AX2503"/>
      <c r="AY2503"/>
    </row>
    <row r="2504" spans="50:51" x14ac:dyDescent="0.25">
      <c r="AX2504"/>
      <c r="AY2504"/>
    </row>
    <row r="2505" spans="50:51" x14ac:dyDescent="0.25">
      <c r="AX2505"/>
      <c r="AY2505"/>
    </row>
    <row r="2506" spans="50:51" x14ac:dyDescent="0.25">
      <c r="AX2506"/>
      <c r="AY2506"/>
    </row>
    <row r="2507" spans="50:51" x14ac:dyDescent="0.25">
      <c r="AX2507"/>
      <c r="AY2507"/>
    </row>
    <row r="2508" spans="50:51" x14ac:dyDescent="0.25">
      <c r="AX2508"/>
      <c r="AY2508"/>
    </row>
    <row r="2509" spans="50:51" x14ac:dyDescent="0.25">
      <c r="AX2509"/>
      <c r="AY2509"/>
    </row>
    <row r="2510" spans="50:51" x14ac:dyDescent="0.25">
      <c r="AX2510"/>
      <c r="AY2510"/>
    </row>
    <row r="2511" spans="50:51" x14ac:dyDescent="0.25">
      <c r="AX2511"/>
      <c r="AY2511"/>
    </row>
    <row r="2512" spans="50:51" x14ac:dyDescent="0.25">
      <c r="AX2512"/>
      <c r="AY2512"/>
    </row>
    <row r="2513" spans="50:51" x14ac:dyDescent="0.25">
      <c r="AX2513"/>
      <c r="AY2513"/>
    </row>
    <row r="2514" spans="50:51" x14ac:dyDescent="0.25">
      <c r="AX2514"/>
      <c r="AY2514"/>
    </row>
    <row r="2515" spans="50:51" x14ac:dyDescent="0.25">
      <c r="AX2515"/>
      <c r="AY2515"/>
    </row>
    <row r="2516" spans="50:51" x14ac:dyDescent="0.25">
      <c r="AX2516"/>
      <c r="AY2516"/>
    </row>
    <row r="2517" spans="50:51" x14ac:dyDescent="0.25">
      <c r="AX2517"/>
      <c r="AY2517"/>
    </row>
    <row r="2518" spans="50:51" x14ac:dyDescent="0.25">
      <c r="AX2518"/>
      <c r="AY2518"/>
    </row>
    <row r="2519" spans="50:51" x14ac:dyDescent="0.25">
      <c r="AX2519"/>
      <c r="AY2519"/>
    </row>
    <row r="2520" spans="50:51" x14ac:dyDescent="0.25">
      <c r="AX2520"/>
      <c r="AY2520"/>
    </row>
    <row r="2521" spans="50:51" x14ac:dyDescent="0.25">
      <c r="AX2521"/>
      <c r="AY2521"/>
    </row>
    <row r="2522" spans="50:51" x14ac:dyDescent="0.25">
      <c r="AX2522"/>
      <c r="AY2522"/>
    </row>
    <row r="2523" spans="50:51" x14ac:dyDescent="0.25">
      <c r="AX2523"/>
      <c r="AY2523"/>
    </row>
    <row r="2524" spans="50:51" x14ac:dyDescent="0.25">
      <c r="AX2524"/>
      <c r="AY2524"/>
    </row>
    <row r="2525" spans="50:51" x14ac:dyDescent="0.25">
      <c r="AX2525"/>
      <c r="AY2525"/>
    </row>
    <row r="2526" spans="50:51" x14ac:dyDescent="0.25">
      <c r="AX2526"/>
      <c r="AY2526"/>
    </row>
    <row r="2527" spans="50:51" x14ac:dyDescent="0.25">
      <c r="AX2527"/>
      <c r="AY2527"/>
    </row>
    <row r="2528" spans="50:51" x14ac:dyDescent="0.25">
      <c r="AX2528"/>
      <c r="AY2528"/>
    </row>
    <row r="2529" spans="50:51" x14ac:dyDescent="0.25">
      <c r="AX2529"/>
      <c r="AY2529"/>
    </row>
    <row r="2530" spans="50:51" x14ac:dyDescent="0.25">
      <c r="AX2530"/>
      <c r="AY2530"/>
    </row>
    <row r="2531" spans="50:51" x14ac:dyDescent="0.25">
      <c r="AX2531"/>
      <c r="AY2531"/>
    </row>
    <row r="2532" spans="50:51" x14ac:dyDescent="0.25">
      <c r="AX2532"/>
      <c r="AY2532"/>
    </row>
    <row r="2533" spans="50:51" x14ac:dyDescent="0.25">
      <c r="AX2533"/>
      <c r="AY2533"/>
    </row>
    <row r="2534" spans="50:51" x14ac:dyDescent="0.25">
      <c r="AX2534"/>
      <c r="AY2534"/>
    </row>
    <row r="2535" spans="50:51" x14ac:dyDescent="0.25">
      <c r="AX2535"/>
      <c r="AY2535"/>
    </row>
    <row r="2536" spans="50:51" x14ac:dyDescent="0.25">
      <c r="AX2536"/>
      <c r="AY2536"/>
    </row>
    <row r="2537" spans="50:51" x14ac:dyDescent="0.25">
      <c r="AX2537"/>
      <c r="AY2537"/>
    </row>
    <row r="2538" spans="50:51" x14ac:dyDescent="0.25">
      <c r="AX2538"/>
      <c r="AY2538"/>
    </row>
    <row r="2539" spans="50:51" x14ac:dyDescent="0.25">
      <c r="AX2539"/>
      <c r="AY2539"/>
    </row>
    <row r="2540" spans="50:51" x14ac:dyDescent="0.25">
      <c r="AX2540"/>
      <c r="AY2540"/>
    </row>
    <row r="2541" spans="50:51" x14ac:dyDescent="0.25">
      <c r="AX2541"/>
      <c r="AY2541"/>
    </row>
    <row r="2542" spans="50:51" x14ac:dyDescent="0.25">
      <c r="AX2542"/>
      <c r="AY2542"/>
    </row>
    <row r="2543" spans="50:51" x14ac:dyDescent="0.25">
      <c r="AX2543"/>
      <c r="AY2543"/>
    </row>
    <row r="2544" spans="50:51" x14ac:dyDescent="0.25">
      <c r="AX2544"/>
      <c r="AY2544"/>
    </row>
    <row r="2545" spans="50:51" x14ac:dyDescent="0.25">
      <c r="AX2545"/>
      <c r="AY2545"/>
    </row>
    <row r="2546" spans="50:51" x14ac:dyDescent="0.25">
      <c r="AX2546"/>
      <c r="AY2546"/>
    </row>
    <row r="2547" spans="50:51" x14ac:dyDescent="0.25">
      <c r="AX2547"/>
      <c r="AY2547"/>
    </row>
    <row r="2548" spans="50:51" x14ac:dyDescent="0.25">
      <c r="AX2548"/>
      <c r="AY2548"/>
    </row>
    <row r="2549" spans="50:51" x14ac:dyDescent="0.25">
      <c r="AX2549"/>
      <c r="AY2549"/>
    </row>
    <row r="2550" spans="50:51" x14ac:dyDescent="0.25">
      <c r="AX2550"/>
      <c r="AY2550"/>
    </row>
    <row r="2551" spans="50:51" x14ac:dyDescent="0.25">
      <c r="AX2551"/>
      <c r="AY2551"/>
    </row>
    <row r="2552" spans="50:51" x14ac:dyDescent="0.25">
      <c r="AX2552"/>
      <c r="AY2552"/>
    </row>
    <row r="2553" spans="50:51" x14ac:dyDescent="0.25">
      <c r="AX2553"/>
      <c r="AY2553"/>
    </row>
    <row r="2554" spans="50:51" x14ac:dyDescent="0.25">
      <c r="AX2554"/>
      <c r="AY2554"/>
    </row>
    <row r="2555" spans="50:51" x14ac:dyDescent="0.25">
      <c r="AX2555"/>
      <c r="AY2555"/>
    </row>
    <row r="2556" spans="50:51" x14ac:dyDescent="0.25">
      <c r="AX2556"/>
      <c r="AY2556"/>
    </row>
    <row r="2557" spans="50:51" x14ac:dyDescent="0.25">
      <c r="AX2557"/>
      <c r="AY2557"/>
    </row>
    <row r="2558" spans="50:51" x14ac:dyDescent="0.25">
      <c r="AX2558"/>
      <c r="AY2558"/>
    </row>
    <row r="2559" spans="50:51" x14ac:dyDescent="0.25">
      <c r="AX2559"/>
      <c r="AY2559"/>
    </row>
    <row r="2560" spans="50:51" x14ac:dyDescent="0.25">
      <c r="AX2560"/>
      <c r="AY2560"/>
    </row>
    <row r="2561" spans="50:51" x14ac:dyDescent="0.25">
      <c r="AX2561"/>
      <c r="AY2561"/>
    </row>
    <row r="2562" spans="50:51" x14ac:dyDescent="0.25">
      <c r="AX2562"/>
      <c r="AY2562"/>
    </row>
    <row r="2563" spans="50:51" x14ac:dyDescent="0.25">
      <c r="AX2563"/>
      <c r="AY2563"/>
    </row>
    <row r="2564" spans="50:51" x14ac:dyDescent="0.25">
      <c r="AX2564"/>
      <c r="AY2564"/>
    </row>
    <row r="2565" spans="50:51" x14ac:dyDescent="0.25">
      <c r="AX2565"/>
      <c r="AY2565"/>
    </row>
    <row r="2566" spans="50:51" x14ac:dyDescent="0.25">
      <c r="AX2566"/>
      <c r="AY2566"/>
    </row>
    <row r="2567" spans="50:51" x14ac:dyDescent="0.25">
      <c r="AX2567"/>
      <c r="AY2567"/>
    </row>
    <row r="2568" spans="50:51" x14ac:dyDescent="0.25">
      <c r="AX2568"/>
      <c r="AY2568"/>
    </row>
    <row r="2569" spans="50:51" x14ac:dyDescent="0.25">
      <c r="AX2569"/>
      <c r="AY2569"/>
    </row>
    <row r="2570" spans="50:51" x14ac:dyDescent="0.25">
      <c r="AX2570"/>
      <c r="AY2570"/>
    </row>
    <row r="2571" spans="50:51" x14ac:dyDescent="0.25">
      <c r="AX2571"/>
      <c r="AY2571"/>
    </row>
    <row r="2572" spans="50:51" x14ac:dyDescent="0.25">
      <c r="AX2572"/>
      <c r="AY2572"/>
    </row>
    <row r="2573" spans="50:51" x14ac:dyDescent="0.25">
      <c r="AX2573"/>
      <c r="AY2573"/>
    </row>
    <row r="2574" spans="50:51" x14ac:dyDescent="0.25">
      <c r="AX2574"/>
      <c r="AY2574"/>
    </row>
    <row r="2575" spans="50:51" x14ac:dyDescent="0.25">
      <c r="AX2575"/>
      <c r="AY2575"/>
    </row>
    <row r="2576" spans="50:51" x14ac:dyDescent="0.25">
      <c r="AX2576"/>
      <c r="AY2576"/>
    </row>
    <row r="2577" spans="50:51" x14ac:dyDescent="0.25">
      <c r="AX2577"/>
      <c r="AY2577"/>
    </row>
    <row r="2578" spans="50:51" x14ac:dyDescent="0.25">
      <c r="AX2578"/>
      <c r="AY2578"/>
    </row>
    <row r="2579" spans="50:51" x14ac:dyDescent="0.25">
      <c r="AX2579"/>
      <c r="AY2579"/>
    </row>
    <row r="2580" spans="50:51" x14ac:dyDescent="0.25">
      <c r="AX2580"/>
      <c r="AY2580"/>
    </row>
    <row r="2581" spans="50:51" x14ac:dyDescent="0.25">
      <c r="AX2581"/>
      <c r="AY2581"/>
    </row>
    <row r="2582" spans="50:51" x14ac:dyDescent="0.25">
      <c r="AX2582"/>
      <c r="AY2582"/>
    </row>
    <row r="2583" spans="50:51" x14ac:dyDescent="0.25">
      <c r="AX2583"/>
      <c r="AY2583"/>
    </row>
    <row r="2584" spans="50:51" x14ac:dyDescent="0.25">
      <c r="AX2584"/>
      <c r="AY2584"/>
    </row>
    <row r="2585" spans="50:51" x14ac:dyDescent="0.25">
      <c r="AX2585"/>
      <c r="AY2585"/>
    </row>
    <row r="2586" spans="50:51" x14ac:dyDescent="0.25">
      <c r="AX2586"/>
      <c r="AY2586"/>
    </row>
    <row r="2587" spans="50:51" x14ac:dyDescent="0.25">
      <c r="AX2587"/>
      <c r="AY2587"/>
    </row>
    <row r="2588" spans="50:51" x14ac:dyDescent="0.25">
      <c r="AX2588"/>
      <c r="AY2588"/>
    </row>
    <row r="2589" spans="50:51" x14ac:dyDescent="0.25">
      <c r="AX2589"/>
      <c r="AY2589"/>
    </row>
    <row r="2590" spans="50:51" x14ac:dyDescent="0.25">
      <c r="AX2590"/>
      <c r="AY2590"/>
    </row>
    <row r="2591" spans="50:51" x14ac:dyDescent="0.25">
      <c r="AX2591"/>
      <c r="AY2591"/>
    </row>
    <row r="2592" spans="50:51" x14ac:dyDescent="0.25">
      <c r="AX2592"/>
      <c r="AY2592"/>
    </row>
    <row r="2593" spans="50:51" x14ac:dyDescent="0.25">
      <c r="AX2593"/>
      <c r="AY2593"/>
    </row>
    <row r="2594" spans="50:51" x14ac:dyDescent="0.25">
      <c r="AX2594"/>
      <c r="AY2594"/>
    </row>
    <row r="2595" spans="50:51" x14ac:dyDescent="0.25">
      <c r="AX2595"/>
      <c r="AY2595"/>
    </row>
    <row r="2596" spans="50:51" x14ac:dyDescent="0.25">
      <c r="AX2596"/>
      <c r="AY2596"/>
    </row>
    <row r="2597" spans="50:51" x14ac:dyDescent="0.25">
      <c r="AX2597"/>
      <c r="AY2597"/>
    </row>
    <row r="2598" spans="50:51" x14ac:dyDescent="0.25">
      <c r="AX2598"/>
      <c r="AY2598"/>
    </row>
    <row r="2599" spans="50:51" x14ac:dyDescent="0.25">
      <c r="AX2599"/>
      <c r="AY2599"/>
    </row>
    <row r="2600" spans="50:51" x14ac:dyDescent="0.25">
      <c r="AX2600"/>
      <c r="AY2600"/>
    </row>
    <row r="2601" spans="50:51" x14ac:dyDescent="0.25">
      <c r="AX2601"/>
      <c r="AY2601"/>
    </row>
    <row r="2602" spans="50:51" x14ac:dyDescent="0.25">
      <c r="AX2602"/>
      <c r="AY2602"/>
    </row>
    <row r="2603" spans="50:51" x14ac:dyDescent="0.25">
      <c r="AX2603"/>
      <c r="AY2603"/>
    </row>
    <row r="2604" spans="50:51" x14ac:dyDescent="0.25">
      <c r="AX2604"/>
      <c r="AY2604"/>
    </row>
    <row r="2605" spans="50:51" x14ac:dyDescent="0.25">
      <c r="AX2605"/>
      <c r="AY2605"/>
    </row>
    <row r="2606" spans="50:51" x14ac:dyDescent="0.25">
      <c r="AX2606"/>
      <c r="AY2606"/>
    </row>
    <row r="2607" spans="50:51" x14ac:dyDescent="0.25">
      <c r="AX2607"/>
      <c r="AY2607"/>
    </row>
    <row r="2608" spans="50:51" x14ac:dyDescent="0.25">
      <c r="AX2608"/>
      <c r="AY2608"/>
    </row>
    <row r="2609" spans="50:51" x14ac:dyDescent="0.25">
      <c r="AX2609"/>
      <c r="AY2609"/>
    </row>
    <row r="2610" spans="50:51" x14ac:dyDescent="0.25">
      <c r="AX2610"/>
      <c r="AY2610"/>
    </row>
    <row r="2611" spans="50:51" x14ac:dyDescent="0.25">
      <c r="AX2611"/>
      <c r="AY2611"/>
    </row>
    <row r="2612" spans="50:51" x14ac:dyDescent="0.25">
      <c r="AX2612"/>
      <c r="AY2612"/>
    </row>
    <row r="2613" spans="50:51" x14ac:dyDescent="0.25">
      <c r="AX2613"/>
      <c r="AY2613"/>
    </row>
    <row r="2614" spans="50:51" x14ac:dyDescent="0.25">
      <c r="AX2614"/>
      <c r="AY2614"/>
    </row>
    <row r="2615" spans="50:51" x14ac:dyDescent="0.25">
      <c r="AX2615"/>
      <c r="AY2615"/>
    </row>
    <row r="2616" spans="50:51" x14ac:dyDescent="0.25">
      <c r="AX2616"/>
      <c r="AY2616"/>
    </row>
    <row r="2617" spans="50:51" x14ac:dyDescent="0.25">
      <c r="AX2617"/>
      <c r="AY2617"/>
    </row>
    <row r="2618" spans="50:51" x14ac:dyDescent="0.25">
      <c r="AX2618"/>
      <c r="AY2618"/>
    </row>
    <row r="2619" spans="50:51" x14ac:dyDescent="0.25">
      <c r="AX2619"/>
      <c r="AY2619"/>
    </row>
    <row r="2620" spans="50:51" x14ac:dyDescent="0.25">
      <c r="AX2620"/>
      <c r="AY2620"/>
    </row>
    <row r="2621" spans="50:51" x14ac:dyDescent="0.25">
      <c r="AX2621"/>
      <c r="AY2621"/>
    </row>
    <row r="2622" spans="50:51" x14ac:dyDescent="0.25">
      <c r="AX2622"/>
      <c r="AY2622"/>
    </row>
    <row r="2623" spans="50:51" x14ac:dyDescent="0.25">
      <c r="AX2623"/>
      <c r="AY2623"/>
    </row>
    <row r="2624" spans="50:51" x14ac:dyDescent="0.25">
      <c r="AX2624"/>
      <c r="AY2624"/>
    </row>
    <row r="2625" spans="50:51" x14ac:dyDescent="0.25">
      <c r="AX2625"/>
      <c r="AY2625"/>
    </row>
    <row r="2626" spans="50:51" x14ac:dyDescent="0.25">
      <c r="AX2626"/>
      <c r="AY2626"/>
    </row>
    <row r="2627" spans="50:51" x14ac:dyDescent="0.25">
      <c r="AX2627"/>
      <c r="AY2627"/>
    </row>
    <row r="2628" spans="50:51" x14ac:dyDescent="0.25">
      <c r="AX2628"/>
      <c r="AY2628"/>
    </row>
    <row r="2629" spans="50:51" x14ac:dyDescent="0.25">
      <c r="AX2629"/>
      <c r="AY2629"/>
    </row>
    <row r="2630" spans="50:51" x14ac:dyDescent="0.25">
      <c r="AX2630"/>
      <c r="AY2630"/>
    </row>
    <row r="2631" spans="50:51" x14ac:dyDescent="0.25">
      <c r="AX2631"/>
      <c r="AY2631"/>
    </row>
    <row r="2632" spans="50:51" x14ac:dyDescent="0.25">
      <c r="AX2632"/>
      <c r="AY2632"/>
    </row>
    <row r="2633" spans="50:51" x14ac:dyDescent="0.25">
      <c r="AX2633"/>
      <c r="AY2633"/>
    </row>
    <row r="2634" spans="50:51" x14ac:dyDescent="0.25">
      <c r="AX2634"/>
      <c r="AY2634"/>
    </row>
    <row r="2635" spans="50:51" x14ac:dyDescent="0.25">
      <c r="AX2635"/>
      <c r="AY2635"/>
    </row>
    <row r="2636" spans="50:51" x14ac:dyDescent="0.25">
      <c r="AX2636"/>
      <c r="AY2636"/>
    </row>
    <row r="2637" spans="50:51" x14ac:dyDescent="0.25">
      <c r="AX2637"/>
      <c r="AY2637"/>
    </row>
    <row r="2638" spans="50:51" x14ac:dyDescent="0.25">
      <c r="AX2638"/>
      <c r="AY2638"/>
    </row>
    <row r="2639" spans="50:51" x14ac:dyDescent="0.25">
      <c r="AX2639"/>
      <c r="AY2639"/>
    </row>
    <row r="2640" spans="50:51" x14ac:dyDescent="0.25">
      <c r="AX2640"/>
      <c r="AY2640"/>
    </row>
    <row r="2641" spans="50:51" x14ac:dyDescent="0.25">
      <c r="AX2641"/>
      <c r="AY2641"/>
    </row>
    <row r="2642" spans="50:51" x14ac:dyDescent="0.25">
      <c r="AX2642"/>
      <c r="AY2642"/>
    </row>
    <row r="2643" spans="50:51" x14ac:dyDescent="0.25">
      <c r="AX2643"/>
      <c r="AY2643"/>
    </row>
    <row r="2644" spans="50:51" x14ac:dyDescent="0.25">
      <c r="AX2644"/>
      <c r="AY2644"/>
    </row>
    <row r="2645" spans="50:51" x14ac:dyDescent="0.25">
      <c r="AX2645"/>
      <c r="AY2645"/>
    </row>
    <row r="2646" spans="50:51" x14ac:dyDescent="0.25">
      <c r="AX2646"/>
      <c r="AY2646"/>
    </row>
    <row r="2647" spans="50:51" x14ac:dyDescent="0.25">
      <c r="AX2647"/>
      <c r="AY2647"/>
    </row>
    <row r="2648" spans="50:51" x14ac:dyDescent="0.25">
      <c r="AX2648"/>
      <c r="AY2648"/>
    </row>
    <row r="2649" spans="50:51" x14ac:dyDescent="0.25">
      <c r="AX2649"/>
      <c r="AY2649"/>
    </row>
    <row r="2650" spans="50:51" x14ac:dyDescent="0.25">
      <c r="AX2650"/>
      <c r="AY2650"/>
    </row>
    <row r="2651" spans="50:51" x14ac:dyDescent="0.25">
      <c r="AX2651"/>
      <c r="AY2651"/>
    </row>
    <row r="2652" spans="50:51" x14ac:dyDescent="0.25">
      <c r="AX2652"/>
      <c r="AY2652"/>
    </row>
    <row r="2653" spans="50:51" x14ac:dyDescent="0.25">
      <c r="AX2653"/>
      <c r="AY2653"/>
    </row>
    <row r="2654" spans="50:51" x14ac:dyDescent="0.25">
      <c r="AX2654"/>
      <c r="AY2654"/>
    </row>
    <row r="2655" spans="50:51" x14ac:dyDescent="0.25">
      <c r="AX2655"/>
      <c r="AY2655"/>
    </row>
    <row r="2656" spans="50:51" x14ac:dyDescent="0.25">
      <c r="AX2656"/>
      <c r="AY2656"/>
    </row>
    <row r="2657" spans="50:51" x14ac:dyDescent="0.25">
      <c r="AX2657"/>
      <c r="AY2657"/>
    </row>
    <row r="2658" spans="50:51" x14ac:dyDescent="0.25">
      <c r="AX2658"/>
      <c r="AY2658"/>
    </row>
    <row r="2659" spans="50:51" x14ac:dyDescent="0.25">
      <c r="AX2659"/>
      <c r="AY2659"/>
    </row>
    <row r="2660" spans="50:51" x14ac:dyDescent="0.25">
      <c r="AX2660"/>
      <c r="AY2660"/>
    </row>
    <row r="2661" spans="50:51" x14ac:dyDescent="0.25">
      <c r="AX2661"/>
      <c r="AY2661"/>
    </row>
    <row r="2662" spans="50:51" x14ac:dyDescent="0.25">
      <c r="AX2662"/>
      <c r="AY2662"/>
    </row>
    <row r="2663" spans="50:51" x14ac:dyDescent="0.25">
      <c r="AX2663"/>
      <c r="AY2663"/>
    </row>
    <row r="2664" spans="50:51" x14ac:dyDescent="0.25">
      <c r="AX2664"/>
      <c r="AY2664"/>
    </row>
    <row r="2665" spans="50:51" x14ac:dyDescent="0.25">
      <c r="AX2665"/>
      <c r="AY2665"/>
    </row>
    <row r="2666" spans="50:51" x14ac:dyDescent="0.25">
      <c r="AX2666"/>
      <c r="AY2666"/>
    </row>
    <row r="2667" spans="50:51" x14ac:dyDescent="0.25">
      <c r="AX2667"/>
      <c r="AY2667"/>
    </row>
    <row r="2668" spans="50:51" x14ac:dyDescent="0.25">
      <c r="AX2668"/>
      <c r="AY2668"/>
    </row>
    <row r="2669" spans="50:51" x14ac:dyDescent="0.25">
      <c r="AX2669"/>
      <c r="AY2669"/>
    </row>
    <row r="2670" spans="50:51" x14ac:dyDescent="0.25">
      <c r="AX2670"/>
      <c r="AY2670"/>
    </row>
    <row r="2671" spans="50:51" x14ac:dyDescent="0.25">
      <c r="AX2671"/>
      <c r="AY2671"/>
    </row>
    <row r="2672" spans="50:51" x14ac:dyDescent="0.25">
      <c r="AX2672"/>
      <c r="AY2672"/>
    </row>
    <row r="2673" spans="50:51" x14ac:dyDescent="0.25">
      <c r="AX2673"/>
      <c r="AY2673"/>
    </row>
    <row r="2674" spans="50:51" x14ac:dyDescent="0.25">
      <c r="AX2674"/>
      <c r="AY2674"/>
    </row>
    <row r="2675" spans="50:51" x14ac:dyDescent="0.25">
      <c r="AX2675"/>
      <c r="AY2675"/>
    </row>
    <row r="2676" spans="50:51" x14ac:dyDescent="0.25">
      <c r="AX2676"/>
      <c r="AY2676"/>
    </row>
    <row r="2677" spans="50:51" x14ac:dyDescent="0.25">
      <c r="AX2677"/>
      <c r="AY2677"/>
    </row>
    <row r="2678" spans="50:51" x14ac:dyDescent="0.25">
      <c r="AX2678"/>
      <c r="AY2678"/>
    </row>
    <row r="2679" spans="50:51" x14ac:dyDescent="0.25">
      <c r="AX2679"/>
      <c r="AY2679"/>
    </row>
    <row r="2680" spans="50:51" x14ac:dyDescent="0.25">
      <c r="AX2680"/>
      <c r="AY2680"/>
    </row>
    <row r="2681" spans="50:51" x14ac:dyDescent="0.25">
      <c r="AX2681"/>
      <c r="AY2681"/>
    </row>
    <row r="2682" spans="50:51" x14ac:dyDescent="0.25">
      <c r="AX2682"/>
      <c r="AY2682"/>
    </row>
    <row r="2683" spans="50:51" x14ac:dyDescent="0.25">
      <c r="AX2683"/>
      <c r="AY2683"/>
    </row>
    <row r="2684" spans="50:51" x14ac:dyDescent="0.25">
      <c r="AX2684"/>
      <c r="AY2684"/>
    </row>
    <row r="2685" spans="50:51" x14ac:dyDescent="0.25">
      <c r="AX2685"/>
      <c r="AY2685"/>
    </row>
    <row r="2686" spans="50:51" x14ac:dyDescent="0.25">
      <c r="AX2686"/>
      <c r="AY2686"/>
    </row>
    <row r="2687" spans="50:51" x14ac:dyDescent="0.25">
      <c r="AX2687"/>
      <c r="AY2687"/>
    </row>
    <row r="2688" spans="50:51" x14ac:dyDescent="0.25">
      <c r="AX2688"/>
      <c r="AY2688"/>
    </row>
    <row r="2689" spans="50:51" x14ac:dyDescent="0.25">
      <c r="AX2689"/>
      <c r="AY2689"/>
    </row>
    <row r="2690" spans="50:51" x14ac:dyDescent="0.25">
      <c r="AX2690"/>
      <c r="AY2690"/>
    </row>
    <row r="2691" spans="50:51" x14ac:dyDescent="0.25">
      <c r="AX2691"/>
      <c r="AY2691"/>
    </row>
    <row r="2692" spans="50:51" x14ac:dyDescent="0.25">
      <c r="AX2692"/>
      <c r="AY2692"/>
    </row>
    <row r="2693" spans="50:51" x14ac:dyDescent="0.25">
      <c r="AX2693"/>
      <c r="AY2693"/>
    </row>
    <row r="2694" spans="50:51" x14ac:dyDescent="0.25">
      <c r="AX2694"/>
      <c r="AY2694"/>
    </row>
    <row r="2695" spans="50:51" x14ac:dyDescent="0.25">
      <c r="AX2695"/>
      <c r="AY2695"/>
    </row>
    <row r="2696" spans="50:51" x14ac:dyDescent="0.25">
      <c r="AX2696"/>
      <c r="AY2696"/>
    </row>
    <row r="2697" spans="50:51" x14ac:dyDescent="0.25">
      <c r="AX2697"/>
      <c r="AY2697"/>
    </row>
    <row r="2698" spans="50:51" x14ac:dyDescent="0.25">
      <c r="AX2698"/>
      <c r="AY2698"/>
    </row>
    <row r="2699" spans="50:51" x14ac:dyDescent="0.25">
      <c r="AX2699"/>
      <c r="AY2699"/>
    </row>
    <row r="2700" spans="50:51" x14ac:dyDescent="0.25">
      <c r="AX2700"/>
      <c r="AY2700"/>
    </row>
    <row r="2701" spans="50:51" x14ac:dyDescent="0.25">
      <c r="AX2701"/>
      <c r="AY2701"/>
    </row>
    <row r="2702" spans="50:51" x14ac:dyDescent="0.25">
      <c r="AX2702"/>
      <c r="AY2702"/>
    </row>
    <row r="2703" spans="50:51" x14ac:dyDescent="0.25">
      <c r="AX2703"/>
      <c r="AY2703"/>
    </row>
    <row r="2704" spans="50:51" x14ac:dyDescent="0.25">
      <c r="AX2704"/>
      <c r="AY2704"/>
    </row>
    <row r="2705" spans="50:51" x14ac:dyDescent="0.25">
      <c r="AX2705"/>
      <c r="AY2705"/>
    </row>
    <row r="2706" spans="50:51" x14ac:dyDescent="0.25">
      <c r="AX2706"/>
      <c r="AY2706"/>
    </row>
    <row r="2707" spans="50:51" x14ac:dyDescent="0.25">
      <c r="AX2707"/>
      <c r="AY2707"/>
    </row>
    <row r="2708" spans="50:51" x14ac:dyDescent="0.25">
      <c r="AX2708"/>
      <c r="AY2708"/>
    </row>
    <row r="2709" spans="50:51" x14ac:dyDescent="0.25">
      <c r="AX2709"/>
      <c r="AY2709"/>
    </row>
    <row r="2710" spans="50:51" x14ac:dyDescent="0.25">
      <c r="AX2710"/>
      <c r="AY2710"/>
    </row>
    <row r="2711" spans="50:51" x14ac:dyDescent="0.25">
      <c r="AX2711"/>
      <c r="AY2711"/>
    </row>
    <row r="2712" spans="50:51" x14ac:dyDescent="0.25">
      <c r="AX2712"/>
      <c r="AY2712"/>
    </row>
    <row r="2713" spans="50:51" x14ac:dyDescent="0.25">
      <c r="AX2713"/>
      <c r="AY2713"/>
    </row>
    <row r="2714" spans="50:51" x14ac:dyDescent="0.25">
      <c r="AX2714"/>
      <c r="AY2714"/>
    </row>
    <row r="2715" spans="50:51" x14ac:dyDescent="0.25">
      <c r="AX2715"/>
      <c r="AY2715"/>
    </row>
    <row r="2716" spans="50:51" x14ac:dyDescent="0.25">
      <c r="AX2716"/>
      <c r="AY2716"/>
    </row>
    <row r="2717" spans="50:51" x14ac:dyDescent="0.25">
      <c r="AX2717"/>
      <c r="AY2717"/>
    </row>
    <row r="2718" spans="50:51" x14ac:dyDescent="0.25">
      <c r="AX2718"/>
      <c r="AY2718"/>
    </row>
    <row r="2719" spans="50:51" x14ac:dyDescent="0.25">
      <c r="AX2719"/>
      <c r="AY2719"/>
    </row>
    <row r="2720" spans="50:51" x14ac:dyDescent="0.25">
      <c r="AX2720"/>
      <c r="AY2720"/>
    </row>
    <row r="2721" spans="50:51" x14ac:dyDescent="0.25">
      <c r="AX2721"/>
      <c r="AY2721"/>
    </row>
    <row r="2722" spans="50:51" x14ac:dyDescent="0.25">
      <c r="AX2722"/>
      <c r="AY2722"/>
    </row>
    <row r="2723" spans="50:51" x14ac:dyDescent="0.25">
      <c r="AX2723"/>
      <c r="AY2723"/>
    </row>
    <row r="2724" spans="50:51" x14ac:dyDescent="0.25">
      <c r="AX2724"/>
      <c r="AY2724"/>
    </row>
    <row r="2725" spans="50:51" x14ac:dyDescent="0.25">
      <c r="AX2725"/>
      <c r="AY2725"/>
    </row>
    <row r="2726" spans="50:51" x14ac:dyDescent="0.25">
      <c r="AX2726"/>
      <c r="AY2726"/>
    </row>
    <row r="2727" spans="50:51" x14ac:dyDescent="0.25">
      <c r="AX2727"/>
      <c r="AY2727"/>
    </row>
    <row r="2728" spans="50:51" x14ac:dyDescent="0.25">
      <c r="AX2728"/>
      <c r="AY2728"/>
    </row>
    <row r="2729" spans="50:51" x14ac:dyDescent="0.25">
      <c r="AX2729"/>
      <c r="AY2729"/>
    </row>
    <row r="2730" spans="50:51" x14ac:dyDescent="0.25">
      <c r="AX2730"/>
      <c r="AY2730"/>
    </row>
    <row r="2731" spans="50:51" x14ac:dyDescent="0.25">
      <c r="AX2731"/>
      <c r="AY2731"/>
    </row>
    <row r="2732" spans="50:51" x14ac:dyDescent="0.25">
      <c r="AX2732"/>
      <c r="AY2732"/>
    </row>
    <row r="2733" spans="50:51" x14ac:dyDescent="0.25">
      <c r="AX2733"/>
      <c r="AY2733"/>
    </row>
    <row r="2734" spans="50:51" x14ac:dyDescent="0.25">
      <c r="AX2734"/>
      <c r="AY2734"/>
    </row>
    <row r="2735" spans="50:51" x14ac:dyDescent="0.25">
      <c r="AX2735"/>
      <c r="AY2735"/>
    </row>
    <row r="2736" spans="50:51" x14ac:dyDescent="0.25">
      <c r="AX2736"/>
      <c r="AY2736"/>
    </row>
    <row r="2737" spans="50:51" x14ac:dyDescent="0.25">
      <c r="AX2737"/>
      <c r="AY2737"/>
    </row>
    <row r="2738" spans="50:51" x14ac:dyDescent="0.25">
      <c r="AX2738"/>
      <c r="AY2738"/>
    </row>
    <row r="2739" spans="50:51" x14ac:dyDescent="0.25">
      <c r="AX2739"/>
      <c r="AY2739"/>
    </row>
    <row r="2740" spans="50:51" x14ac:dyDescent="0.25">
      <c r="AX2740"/>
      <c r="AY2740"/>
    </row>
    <row r="2741" spans="50:51" x14ac:dyDescent="0.25">
      <c r="AX2741"/>
      <c r="AY2741"/>
    </row>
    <row r="2742" spans="50:51" x14ac:dyDescent="0.25">
      <c r="AX2742"/>
      <c r="AY2742"/>
    </row>
    <row r="2743" spans="50:51" x14ac:dyDescent="0.25">
      <c r="AX2743"/>
      <c r="AY2743"/>
    </row>
    <row r="2744" spans="50:51" x14ac:dyDescent="0.25">
      <c r="AX2744"/>
      <c r="AY2744"/>
    </row>
    <row r="2745" spans="50:51" x14ac:dyDescent="0.25">
      <c r="AX2745"/>
      <c r="AY2745"/>
    </row>
    <row r="2746" spans="50:51" x14ac:dyDescent="0.25">
      <c r="AX2746"/>
      <c r="AY2746"/>
    </row>
    <row r="2747" spans="50:51" x14ac:dyDescent="0.25">
      <c r="AX2747"/>
      <c r="AY2747"/>
    </row>
    <row r="2748" spans="50:51" x14ac:dyDescent="0.25">
      <c r="AX2748"/>
      <c r="AY2748"/>
    </row>
    <row r="2749" spans="50:51" x14ac:dyDescent="0.25">
      <c r="AX2749"/>
      <c r="AY2749"/>
    </row>
    <row r="2750" spans="50:51" x14ac:dyDescent="0.25">
      <c r="AX2750"/>
      <c r="AY2750"/>
    </row>
    <row r="2751" spans="50:51" x14ac:dyDescent="0.25">
      <c r="AX2751"/>
      <c r="AY2751"/>
    </row>
    <row r="2752" spans="50:51" x14ac:dyDescent="0.25">
      <c r="AX2752"/>
      <c r="AY2752"/>
    </row>
    <row r="2753" spans="50:51" x14ac:dyDescent="0.25">
      <c r="AX2753"/>
      <c r="AY2753"/>
    </row>
    <row r="2754" spans="50:51" x14ac:dyDescent="0.25">
      <c r="AX2754"/>
      <c r="AY2754"/>
    </row>
    <row r="2755" spans="50:51" x14ac:dyDescent="0.25">
      <c r="AX2755"/>
      <c r="AY2755"/>
    </row>
    <row r="2756" spans="50:51" x14ac:dyDescent="0.25">
      <c r="AX2756"/>
      <c r="AY2756"/>
    </row>
    <row r="2757" spans="50:51" x14ac:dyDescent="0.25">
      <c r="AX2757"/>
      <c r="AY2757"/>
    </row>
    <row r="2758" spans="50:51" x14ac:dyDescent="0.25">
      <c r="AX2758"/>
      <c r="AY2758"/>
    </row>
    <row r="2759" spans="50:51" x14ac:dyDescent="0.25">
      <c r="AX2759"/>
      <c r="AY2759"/>
    </row>
    <row r="2760" spans="50:51" x14ac:dyDescent="0.25">
      <c r="AX2760"/>
      <c r="AY2760"/>
    </row>
    <row r="2761" spans="50:51" x14ac:dyDescent="0.25">
      <c r="AX2761"/>
      <c r="AY2761"/>
    </row>
    <row r="2762" spans="50:51" x14ac:dyDescent="0.25">
      <c r="AX2762"/>
      <c r="AY2762"/>
    </row>
    <row r="2763" spans="50:51" x14ac:dyDescent="0.25">
      <c r="AX2763"/>
      <c r="AY2763"/>
    </row>
    <row r="2764" spans="50:51" x14ac:dyDescent="0.25">
      <c r="AX2764"/>
      <c r="AY2764"/>
    </row>
    <row r="2765" spans="50:51" x14ac:dyDescent="0.25">
      <c r="AX2765"/>
      <c r="AY2765"/>
    </row>
    <row r="2766" spans="50:51" x14ac:dyDescent="0.25">
      <c r="AX2766"/>
      <c r="AY2766"/>
    </row>
    <row r="2767" spans="50:51" x14ac:dyDescent="0.25">
      <c r="AX2767"/>
      <c r="AY2767"/>
    </row>
    <row r="2768" spans="50:51" x14ac:dyDescent="0.25">
      <c r="AX2768"/>
      <c r="AY2768"/>
    </row>
    <row r="2769" spans="50:51" x14ac:dyDescent="0.25">
      <c r="AX2769"/>
      <c r="AY2769"/>
    </row>
    <row r="2770" spans="50:51" x14ac:dyDescent="0.25">
      <c r="AX2770"/>
      <c r="AY2770"/>
    </row>
    <row r="2771" spans="50:51" x14ac:dyDescent="0.25">
      <c r="AX2771"/>
      <c r="AY2771"/>
    </row>
    <row r="2772" spans="50:51" x14ac:dyDescent="0.25">
      <c r="AX2772"/>
      <c r="AY2772"/>
    </row>
    <row r="2773" spans="50:51" x14ac:dyDescent="0.25">
      <c r="AX2773"/>
      <c r="AY2773"/>
    </row>
    <row r="2774" spans="50:51" x14ac:dyDescent="0.25">
      <c r="AX2774"/>
      <c r="AY2774"/>
    </row>
    <row r="2775" spans="50:51" x14ac:dyDescent="0.25">
      <c r="AX2775"/>
      <c r="AY2775"/>
    </row>
    <row r="2776" spans="50:51" x14ac:dyDescent="0.25">
      <c r="AX2776"/>
      <c r="AY2776"/>
    </row>
    <row r="2777" spans="50:51" x14ac:dyDescent="0.25">
      <c r="AX2777"/>
      <c r="AY2777"/>
    </row>
    <row r="2778" spans="50:51" x14ac:dyDescent="0.25">
      <c r="AX2778"/>
      <c r="AY2778"/>
    </row>
    <row r="2779" spans="50:51" x14ac:dyDescent="0.25">
      <c r="AX2779"/>
      <c r="AY2779"/>
    </row>
    <row r="2780" spans="50:51" x14ac:dyDescent="0.25">
      <c r="AX2780"/>
      <c r="AY2780"/>
    </row>
    <row r="2781" spans="50:51" x14ac:dyDescent="0.25">
      <c r="AX2781"/>
      <c r="AY2781"/>
    </row>
    <row r="2782" spans="50:51" x14ac:dyDescent="0.25">
      <c r="AX2782"/>
      <c r="AY2782"/>
    </row>
    <row r="2783" spans="50:51" x14ac:dyDescent="0.25">
      <c r="AX2783"/>
      <c r="AY2783"/>
    </row>
    <row r="2784" spans="50:51" x14ac:dyDescent="0.25">
      <c r="AX2784"/>
      <c r="AY2784"/>
    </row>
    <row r="2785" spans="50:51" x14ac:dyDescent="0.25">
      <c r="AX2785"/>
      <c r="AY2785"/>
    </row>
    <row r="2786" spans="50:51" x14ac:dyDescent="0.25">
      <c r="AX2786"/>
      <c r="AY2786"/>
    </row>
    <row r="2787" spans="50:51" x14ac:dyDescent="0.25">
      <c r="AX2787"/>
      <c r="AY2787"/>
    </row>
    <row r="2788" spans="50:51" x14ac:dyDescent="0.25">
      <c r="AX2788"/>
      <c r="AY2788"/>
    </row>
    <row r="2789" spans="50:51" x14ac:dyDescent="0.25">
      <c r="AX2789"/>
      <c r="AY2789"/>
    </row>
    <row r="2790" spans="50:51" x14ac:dyDescent="0.25">
      <c r="AX2790"/>
      <c r="AY2790"/>
    </row>
    <row r="2791" spans="50:51" x14ac:dyDescent="0.25">
      <c r="AX2791"/>
      <c r="AY2791"/>
    </row>
    <row r="2792" spans="50:51" x14ac:dyDescent="0.25">
      <c r="AX2792"/>
      <c r="AY2792"/>
    </row>
    <row r="2793" spans="50:51" x14ac:dyDescent="0.25">
      <c r="AX2793"/>
      <c r="AY2793"/>
    </row>
    <row r="2794" spans="50:51" x14ac:dyDescent="0.25">
      <c r="AX2794"/>
      <c r="AY2794"/>
    </row>
    <row r="2795" spans="50:51" x14ac:dyDescent="0.25">
      <c r="AX2795"/>
      <c r="AY2795"/>
    </row>
    <row r="2796" spans="50:51" x14ac:dyDescent="0.25">
      <c r="AX2796"/>
      <c r="AY2796"/>
    </row>
    <row r="2797" spans="50:51" x14ac:dyDescent="0.25">
      <c r="AX2797"/>
      <c r="AY2797"/>
    </row>
    <row r="2798" spans="50:51" x14ac:dyDescent="0.25">
      <c r="AX2798"/>
      <c r="AY2798"/>
    </row>
    <row r="2799" spans="50:51" x14ac:dyDescent="0.25">
      <c r="AX2799"/>
      <c r="AY2799"/>
    </row>
    <row r="2800" spans="50:51" x14ac:dyDescent="0.25">
      <c r="AX2800"/>
      <c r="AY2800"/>
    </row>
    <row r="2801" spans="50:51" x14ac:dyDescent="0.25">
      <c r="AX2801"/>
      <c r="AY2801"/>
    </row>
    <row r="2802" spans="50:51" x14ac:dyDescent="0.25">
      <c r="AX2802"/>
      <c r="AY2802"/>
    </row>
    <row r="2803" spans="50:51" x14ac:dyDescent="0.25">
      <c r="AX2803"/>
      <c r="AY2803"/>
    </row>
    <row r="2804" spans="50:51" x14ac:dyDescent="0.25">
      <c r="AX2804"/>
      <c r="AY2804"/>
    </row>
    <row r="2805" spans="50:51" x14ac:dyDescent="0.25">
      <c r="AX2805"/>
      <c r="AY2805"/>
    </row>
    <row r="2806" spans="50:51" x14ac:dyDescent="0.25">
      <c r="AX2806"/>
      <c r="AY2806"/>
    </row>
    <row r="2807" spans="50:51" x14ac:dyDescent="0.25">
      <c r="AX2807"/>
      <c r="AY2807"/>
    </row>
    <row r="2808" spans="50:51" x14ac:dyDescent="0.25">
      <c r="AX2808"/>
      <c r="AY2808"/>
    </row>
    <row r="2809" spans="50:51" x14ac:dyDescent="0.25">
      <c r="AX2809"/>
      <c r="AY2809"/>
    </row>
    <row r="2810" spans="50:51" x14ac:dyDescent="0.25">
      <c r="AX2810"/>
      <c r="AY2810"/>
    </row>
    <row r="2811" spans="50:51" x14ac:dyDescent="0.25">
      <c r="AX2811"/>
      <c r="AY2811"/>
    </row>
    <row r="2812" spans="50:51" x14ac:dyDescent="0.25">
      <c r="AX2812"/>
      <c r="AY2812"/>
    </row>
    <row r="2813" spans="50:51" x14ac:dyDescent="0.25">
      <c r="AX2813"/>
      <c r="AY2813"/>
    </row>
    <row r="2814" spans="50:51" x14ac:dyDescent="0.25">
      <c r="AX2814"/>
      <c r="AY2814"/>
    </row>
    <row r="2815" spans="50:51" x14ac:dyDescent="0.25">
      <c r="AX2815"/>
      <c r="AY2815"/>
    </row>
    <row r="2816" spans="50:51" x14ac:dyDescent="0.25">
      <c r="AX2816"/>
      <c r="AY2816"/>
    </row>
    <row r="2817" spans="50:51" x14ac:dyDescent="0.25">
      <c r="AX2817"/>
      <c r="AY2817"/>
    </row>
    <row r="2818" spans="50:51" x14ac:dyDescent="0.25">
      <c r="AX2818"/>
      <c r="AY2818"/>
    </row>
    <row r="2819" spans="50:51" x14ac:dyDescent="0.25">
      <c r="AX2819"/>
      <c r="AY2819"/>
    </row>
    <row r="2820" spans="50:51" x14ac:dyDescent="0.25">
      <c r="AX2820"/>
      <c r="AY2820"/>
    </row>
    <row r="2821" spans="50:51" x14ac:dyDescent="0.25">
      <c r="AX2821"/>
      <c r="AY2821"/>
    </row>
    <row r="2822" spans="50:51" x14ac:dyDescent="0.25">
      <c r="AX2822"/>
      <c r="AY2822"/>
    </row>
    <row r="2823" spans="50:51" x14ac:dyDescent="0.25">
      <c r="AX2823"/>
      <c r="AY2823"/>
    </row>
    <row r="2824" spans="50:51" x14ac:dyDescent="0.25">
      <c r="AX2824"/>
      <c r="AY2824"/>
    </row>
    <row r="2825" spans="50:51" x14ac:dyDescent="0.25">
      <c r="AX2825"/>
      <c r="AY2825"/>
    </row>
    <row r="2826" spans="50:51" x14ac:dyDescent="0.25">
      <c r="AX2826"/>
      <c r="AY2826"/>
    </row>
    <row r="2827" spans="50:51" x14ac:dyDescent="0.25">
      <c r="AX2827"/>
      <c r="AY2827"/>
    </row>
    <row r="2828" spans="50:51" x14ac:dyDescent="0.25">
      <c r="AX2828"/>
      <c r="AY2828"/>
    </row>
    <row r="2829" spans="50:51" x14ac:dyDescent="0.25">
      <c r="AX2829"/>
      <c r="AY2829"/>
    </row>
    <row r="2830" spans="50:51" x14ac:dyDescent="0.25">
      <c r="AX2830"/>
      <c r="AY2830"/>
    </row>
    <row r="2831" spans="50:51" x14ac:dyDescent="0.25">
      <c r="AX2831"/>
      <c r="AY2831"/>
    </row>
    <row r="2832" spans="50:51" x14ac:dyDescent="0.25">
      <c r="AX2832"/>
      <c r="AY2832"/>
    </row>
    <row r="2833" spans="50:51" x14ac:dyDescent="0.25">
      <c r="AX2833"/>
      <c r="AY2833"/>
    </row>
    <row r="2834" spans="50:51" x14ac:dyDescent="0.25">
      <c r="AX2834"/>
      <c r="AY2834"/>
    </row>
    <row r="2835" spans="50:51" x14ac:dyDescent="0.25">
      <c r="AX2835"/>
      <c r="AY2835"/>
    </row>
    <row r="2836" spans="50:51" x14ac:dyDescent="0.25">
      <c r="AX2836"/>
      <c r="AY2836"/>
    </row>
    <row r="2837" spans="50:51" x14ac:dyDescent="0.25">
      <c r="AX2837"/>
      <c r="AY2837"/>
    </row>
    <row r="2838" spans="50:51" x14ac:dyDescent="0.25">
      <c r="AX2838"/>
      <c r="AY2838"/>
    </row>
    <row r="2839" spans="50:51" x14ac:dyDescent="0.25">
      <c r="AX2839"/>
      <c r="AY2839"/>
    </row>
    <row r="2840" spans="50:51" x14ac:dyDescent="0.25">
      <c r="AX2840"/>
      <c r="AY2840"/>
    </row>
    <row r="2841" spans="50:51" x14ac:dyDescent="0.25">
      <c r="AX2841"/>
      <c r="AY2841"/>
    </row>
    <row r="2842" spans="50:51" x14ac:dyDescent="0.25">
      <c r="AX2842"/>
      <c r="AY2842"/>
    </row>
    <row r="2843" spans="50:51" x14ac:dyDescent="0.25">
      <c r="AX2843"/>
      <c r="AY2843"/>
    </row>
    <row r="2844" spans="50:51" x14ac:dyDescent="0.25">
      <c r="AX2844"/>
      <c r="AY2844"/>
    </row>
    <row r="2845" spans="50:51" x14ac:dyDescent="0.25">
      <c r="AX2845"/>
      <c r="AY2845"/>
    </row>
    <row r="2846" spans="50:51" x14ac:dyDescent="0.25">
      <c r="AX2846"/>
      <c r="AY2846"/>
    </row>
    <row r="2847" spans="50:51" x14ac:dyDescent="0.25">
      <c r="AX2847"/>
      <c r="AY2847"/>
    </row>
    <row r="2848" spans="50:51" x14ac:dyDescent="0.25">
      <c r="AX2848"/>
      <c r="AY2848"/>
    </row>
    <row r="2849" spans="50:51" x14ac:dyDescent="0.25">
      <c r="AX2849"/>
      <c r="AY2849"/>
    </row>
    <row r="2850" spans="50:51" x14ac:dyDescent="0.25">
      <c r="AX2850"/>
      <c r="AY2850"/>
    </row>
    <row r="2851" spans="50:51" x14ac:dyDescent="0.25">
      <c r="AX2851"/>
      <c r="AY2851"/>
    </row>
    <row r="2852" spans="50:51" x14ac:dyDescent="0.25">
      <c r="AX2852"/>
      <c r="AY2852"/>
    </row>
    <row r="2853" spans="50:51" x14ac:dyDescent="0.25">
      <c r="AX2853"/>
      <c r="AY2853"/>
    </row>
    <row r="2854" spans="50:51" x14ac:dyDescent="0.25">
      <c r="AX2854"/>
      <c r="AY2854"/>
    </row>
    <row r="2855" spans="50:51" x14ac:dyDescent="0.25">
      <c r="AX2855"/>
      <c r="AY2855"/>
    </row>
    <row r="2856" spans="50:51" x14ac:dyDescent="0.25">
      <c r="AX2856"/>
      <c r="AY2856"/>
    </row>
    <row r="2857" spans="50:51" x14ac:dyDescent="0.25">
      <c r="AX2857"/>
      <c r="AY2857"/>
    </row>
    <row r="2858" spans="50:51" x14ac:dyDescent="0.25">
      <c r="AX2858"/>
      <c r="AY2858"/>
    </row>
    <row r="2859" spans="50:51" x14ac:dyDescent="0.25">
      <c r="AX2859"/>
      <c r="AY2859"/>
    </row>
    <row r="2860" spans="50:51" x14ac:dyDescent="0.25">
      <c r="AX2860"/>
      <c r="AY2860"/>
    </row>
    <row r="2861" spans="50:51" x14ac:dyDescent="0.25">
      <c r="AX2861"/>
      <c r="AY2861"/>
    </row>
    <row r="2862" spans="50:51" x14ac:dyDescent="0.25">
      <c r="AX2862"/>
      <c r="AY2862"/>
    </row>
    <row r="2863" spans="50:51" x14ac:dyDescent="0.25">
      <c r="AX2863"/>
      <c r="AY2863"/>
    </row>
    <row r="2864" spans="50:51" x14ac:dyDescent="0.25">
      <c r="AX2864"/>
      <c r="AY2864"/>
    </row>
    <row r="2865" spans="50:51" x14ac:dyDescent="0.25">
      <c r="AX2865"/>
      <c r="AY2865"/>
    </row>
    <row r="2866" spans="50:51" x14ac:dyDescent="0.25">
      <c r="AX2866"/>
      <c r="AY2866"/>
    </row>
    <row r="2867" spans="50:51" x14ac:dyDescent="0.25">
      <c r="AX2867"/>
      <c r="AY2867"/>
    </row>
    <row r="2868" spans="50:51" x14ac:dyDescent="0.25">
      <c r="AX2868"/>
      <c r="AY2868"/>
    </row>
    <row r="2869" spans="50:51" x14ac:dyDescent="0.25">
      <c r="AX2869"/>
      <c r="AY2869"/>
    </row>
    <row r="2870" spans="50:51" x14ac:dyDescent="0.25">
      <c r="AX2870"/>
      <c r="AY2870"/>
    </row>
    <row r="2871" spans="50:51" x14ac:dyDescent="0.25">
      <c r="AX2871"/>
      <c r="AY2871"/>
    </row>
    <row r="2872" spans="50:51" x14ac:dyDescent="0.25">
      <c r="AX2872"/>
      <c r="AY2872"/>
    </row>
    <row r="2873" spans="50:51" x14ac:dyDescent="0.25">
      <c r="AX2873"/>
      <c r="AY2873"/>
    </row>
    <row r="2874" spans="50:51" x14ac:dyDescent="0.25">
      <c r="AX2874"/>
      <c r="AY2874"/>
    </row>
    <row r="2875" spans="50:51" x14ac:dyDescent="0.25">
      <c r="AX2875"/>
      <c r="AY2875"/>
    </row>
    <row r="2876" spans="50:51" x14ac:dyDescent="0.25">
      <c r="AX2876"/>
      <c r="AY2876"/>
    </row>
    <row r="2877" spans="50:51" x14ac:dyDescent="0.25">
      <c r="AX2877"/>
      <c r="AY2877"/>
    </row>
    <row r="2878" spans="50:51" x14ac:dyDescent="0.25">
      <c r="AX2878"/>
      <c r="AY2878"/>
    </row>
    <row r="2879" spans="50:51" x14ac:dyDescent="0.25">
      <c r="AX2879"/>
      <c r="AY2879"/>
    </row>
    <row r="2880" spans="50:51" x14ac:dyDescent="0.25">
      <c r="AX2880"/>
      <c r="AY2880"/>
    </row>
    <row r="2881" spans="50:51" x14ac:dyDescent="0.25">
      <c r="AX2881"/>
      <c r="AY2881"/>
    </row>
    <row r="2882" spans="50:51" x14ac:dyDescent="0.25">
      <c r="AX2882"/>
      <c r="AY2882"/>
    </row>
    <row r="2883" spans="50:51" x14ac:dyDescent="0.25">
      <c r="AX2883"/>
      <c r="AY2883"/>
    </row>
    <row r="2884" spans="50:51" x14ac:dyDescent="0.25">
      <c r="AX2884"/>
      <c r="AY2884"/>
    </row>
    <row r="2885" spans="50:51" x14ac:dyDescent="0.25">
      <c r="AX2885"/>
      <c r="AY2885"/>
    </row>
    <row r="2886" spans="50:51" x14ac:dyDescent="0.25">
      <c r="AX2886"/>
      <c r="AY2886"/>
    </row>
    <row r="2887" spans="50:51" x14ac:dyDescent="0.25">
      <c r="AX2887"/>
      <c r="AY2887"/>
    </row>
    <row r="2888" spans="50:51" x14ac:dyDescent="0.25">
      <c r="AX2888"/>
      <c r="AY2888"/>
    </row>
    <row r="2889" spans="50:51" x14ac:dyDescent="0.25">
      <c r="AX2889"/>
      <c r="AY2889"/>
    </row>
    <row r="2890" spans="50:51" x14ac:dyDescent="0.25">
      <c r="AX2890"/>
      <c r="AY2890"/>
    </row>
    <row r="2891" spans="50:51" x14ac:dyDescent="0.25">
      <c r="AX2891"/>
      <c r="AY2891"/>
    </row>
    <row r="2892" spans="50:51" x14ac:dyDescent="0.25">
      <c r="AX2892"/>
      <c r="AY2892"/>
    </row>
    <row r="2893" spans="50:51" x14ac:dyDescent="0.25">
      <c r="AX2893"/>
      <c r="AY2893"/>
    </row>
    <row r="2894" spans="50:51" x14ac:dyDescent="0.25">
      <c r="AX2894"/>
      <c r="AY2894"/>
    </row>
    <row r="2895" spans="50:51" x14ac:dyDescent="0.25">
      <c r="AX2895"/>
      <c r="AY2895"/>
    </row>
    <row r="2896" spans="50:51" x14ac:dyDescent="0.25">
      <c r="AX2896"/>
      <c r="AY2896"/>
    </row>
    <row r="2897" spans="50:51" x14ac:dyDescent="0.25">
      <c r="AX2897"/>
      <c r="AY2897"/>
    </row>
    <row r="2898" spans="50:51" x14ac:dyDescent="0.25">
      <c r="AX2898"/>
      <c r="AY2898"/>
    </row>
    <row r="2899" spans="50:51" x14ac:dyDescent="0.25">
      <c r="AX2899"/>
      <c r="AY2899"/>
    </row>
    <row r="2900" spans="50:51" x14ac:dyDescent="0.25">
      <c r="AX2900"/>
      <c r="AY2900"/>
    </row>
    <row r="2901" spans="50:51" x14ac:dyDescent="0.25">
      <c r="AX2901"/>
      <c r="AY2901"/>
    </row>
    <row r="2902" spans="50:51" x14ac:dyDescent="0.25">
      <c r="AX2902"/>
      <c r="AY2902"/>
    </row>
    <row r="2903" spans="50:51" x14ac:dyDescent="0.25">
      <c r="AX2903"/>
      <c r="AY2903"/>
    </row>
    <row r="2904" spans="50:51" x14ac:dyDescent="0.25">
      <c r="AX2904"/>
      <c r="AY2904"/>
    </row>
    <row r="2905" spans="50:51" x14ac:dyDescent="0.25">
      <c r="AX2905"/>
      <c r="AY2905"/>
    </row>
    <row r="2906" spans="50:51" x14ac:dyDescent="0.25">
      <c r="AX2906"/>
      <c r="AY2906"/>
    </row>
    <row r="2907" spans="50:51" x14ac:dyDescent="0.25">
      <c r="AX2907"/>
      <c r="AY2907"/>
    </row>
    <row r="2908" spans="50:51" x14ac:dyDescent="0.25">
      <c r="AX2908"/>
      <c r="AY2908"/>
    </row>
    <row r="2909" spans="50:51" x14ac:dyDescent="0.25">
      <c r="AX2909"/>
      <c r="AY2909"/>
    </row>
    <row r="2910" spans="50:51" x14ac:dyDescent="0.25">
      <c r="AX2910"/>
      <c r="AY2910"/>
    </row>
    <row r="2911" spans="50:51" x14ac:dyDescent="0.25">
      <c r="AX2911"/>
      <c r="AY2911"/>
    </row>
    <row r="2912" spans="50:51" x14ac:dyDescent="0.25">
      <c r="AX2912"/>
      <c r="AY2912"/>
    </row>
    <row r="2913" spans="50:51" x14ac:dyDescent="0.25">
      <c r="AX2913"/>
      <c r="AY2913"/>
    </row>
    <row r="2914" spans="50:51" x14ac:dyDescent="0.25">
      <c r="AX2914"/>
      <c r="AY2914"/>
    </row>
    <row r="2915" spans="50:51" x14ac:dyDescent="0.25">
      <c r="AX2915"/>
      <c r="AY2915"/>
    </row>
    <row r="2916" spans="50:51" x14ac:dyDescent="0.25">
      <c r="AX2916"/>
      <c r="AY2916"/>
    </row>
    <row r="2917" spans="50:51" x14ac:dyDescent="0.25">
      <c r="AX2917"/>
      <c r="AY2917"/>
    </row>
    <row r="2918" spans="50:51" x14ac:dyDescent="0.25">
      <c r="AX2918"/>
      <c r="AY2918"/>
    </row>
    <row r="2919" spans="50:51" x14ac:dyDescent="0.25">
      <c r="AX2919"/>
      <c r="AY2919"/>
    </row>
    <row r="2920" spans="50:51" x14ac:dyDescent="0.25">
      <c r="AX2920"/>
      <c r="AY2920"/>
    </row>
    <row r="2921" spans="50:51" x14ac:dyDescent="0.25">
      <c r="AX2921"/>
      <c r="AY2921"/>
    </row>
    <row r="2922" spans="50:51" x14ac:dyDescent="0.25">
      <c r="AX2922"/>
      <c r="AY2922"/>
    </row>
    <row r="2923" spans="50:51" x14ac:dyDescent="0.25">
      <c r="AX2923"/>
      <c r="AY2923"/>
    </row>
    <row r="2924" spans="50:51" x14ac:dyDescent="0.25">
      <c r="AX2924"/>
      <c r="AY2924"/>
    </row>
    <row r="2925" spans="50:51" x14ac:dyDescent="0.25">
      <c r="AX2925"/>
      <c r="AY2925"/>
    </row>
    <row r="2926" spans="50:51" x14ac:dyDescent="0.25">
      <c r="AX2926"/>
      <c r="AY2926"/>
    </row>
    <row r="2927" spans="50:51" x14ac:dyDescent="0.25">
      <c r="AX2927"/>
      <c r="AY2927"/>
    </row>
    <row r="2928" spans="50:51" x14ac:dyDescent="0.25">
      <c r="AX2928"/>
      <c r="AY2928"/>
    </row>
    <row r="2929" spans="50:51" x14ac:dyDescent="0.25">
      <c r="AX2929"/>
      <c r="AY2929"/>
    </row>
    <row r="2930" spans="50:51" x14ac:dyDescent="0.25">
      <c r="AX2930"/>
      <c r="AY2930"/>
    </row>
    <row r="2931" spans="50:51" x14ac:dyDescent="0.25">
      <c r="AX2931"/>
      <c r="AY2931"/>
    </row>
    <row r="2932" spans="50:51" x14ac:dyDescent="0.25">
      <c r="AX2932"/>
      <c r="AY2932"/>
    </row>
    <row r="2933" spans="50:51" x14ac:dyDescent="0.25">
      <c r="AX2933"/>
      <c r="AY2933"/>
    </row>
    <row r="2934" spans="50:51" x14ac:dyDescent="0.25">
      <c r="AX2934"/>
      <c r="AY2934"/>
    </row>
    <row r="2935" spans="50:51" x14ac:dyDescent="0.25">
      <c r="AX2935"/>
      <c r="AY2935"/>
    </row>
    <row r="2936" spans="50:51" x14ac:dyDescent="0.25">
      <c r="AX2936"/>
      <c r="AY2936"/>
    </row>
    <row r="2937" spans="50:51" x14ac:dyDescent="0.25">
      <c r="AX2937"/>
      <c r="AY2937"/>
    </row>
    <row r="2938" spans="50:51" x14ac:dyDescent="0.25">
      <c r="AX2938"/>
      <c r="AY2938"/>
    </row>
    <row r="2939" spans="50:51" x14ac:dyDescent="0.25">
      <c r="AX2939"/>
      <c r="AY2939"/>
    </row>
    <row r="2940" spans="50:51" x14ac:dyDescent="0.25">
      <c r="AX2940"/>
      <c r="AY2940"/>
    </row>
    <row r="2941" spans="50:51" x14ac:dyDescent="0.25">
      <c r="AX2941"/>
      <c r="AY2941"/>
    </row>
    <row r="2942" spans="50:51" x14ac:dyDescent="0.25">
      <c r="AX2942"/>
      <c r="AY2942"/>
    </row>
    <row r="2943" spans="50:51" x14ac:dyDescent="0.25">
      <c r="AX2943"/>
      <c r="AY2943"/>
    </row>
    <row r="2944" spans="50:51" x14ac:dyDescent="0.25">
      <c r="AX2944"/>
      <c r="AY2944"/>
    </row>
    <row r="2945" spans="50:51" x14ac:dyDescent="0.25">
      <c r="AX2945"/>
      <c r="AY2945"/>
    </row>
    <row r="2946" spans="50:51" x14ac:dyDescent="0.25">
      <c r="AX2946"/>
      <c r="AY2946"/>
    </row>
    <row r="2947" spans="50:51" x14ac:dyDescent="0.25">
      <c r="AX2947"/>
      <c r="AY2947"/>
    </row>
    <row r="2948" spans="50:51" x14ac:dyDescent="0.25">
      <c r="AX2948"/>
      <c r="AY2948"/>
    </row>
    <row r="2949" spans="50:51" x14ac:dyDescent="0.25">
      <c r="AX2949"/>
      <c r="AY2949"/>
    </row>
    <row r="2950" spans="50:51" x14ac:dyDescent="0.25">
      <c r="AX2950"/>
      <c r="AY2950"/>
    </row>
    <row r="2951" spans="50:51" x14ac:dyDescent="0.25">
      <c r="AX2951"/>
      <c r="AY2951"/>
    </row>
    <row r="2952" spans="50:51" x14ac:dyDescent="0.25">
      <c r="AX2952"/>
      <c r="AY2952"/>
    </row>
    <row r="2953" spans="50:51" x14ac:dyDescent="0.25">
      <c r="AX2953"/>
      <c r="AY2953"/>
    </row>
    <row r="2954" spans="50:51" x14ac:dyDescent="0.25">
      <c r="AX2954"/>
      <c r="AY2954"/>
    </row>
    <row r="2955" spans="50:51" x14ac:dyDescent="0.25">
      <c r="AX2955"/>
      <c r="AY2955"/>
    </row>
    <row r="2956" spans="50:51" x14ac:dyDescent="0.25">
      <c r="AX2956"/>
      <c r="AY2956"/>
    </row>
    <row r="2957" spans="50:51" x14ac:dyDescent="0.25">
      <c r="AX2957"/>
      <c r="AY2957"/>
    </row>
    <row r="2958" spans="50:51" x14ac:dyDescent="0.25">
      <c r="AX2958"/>
      <c r="AY2958"/>
    </row>
    <row r="2959" spans="50:51" x14ac:dyDescent="0.25">
      <c r="AX2959"/>
      <c r="AY2959"/>
    </row>
    <row r="2960" spans="50:51" x14ac:dyDescent="0.25">
      <c r="AX2960"/>
      <c r="AY2960"/>
    </row>
    <row r="2961" spans="50:51" x14ac:dyDescent="0.25">
      <c r="AX2961"/>
      <c r="AY2961"/>
    </row>
    <row r="2962" spans="50:51" x14ac:dyDescent="0.25">
      <c r="AX2962"/>
      <c r="AY2962"/>
    </row>
    <row r="2963" spans="50:51" x14ac:dyDescent="0.25">
      <c r="AX2963"/>
      <c r="AY2963"/>
    </row>
    <row r="2964" spans="50:51" x14ac:dyDescent="0.25">
      <c r="AX2964"/>
      <c r="AY2964"/>
    </row>
    <row r="2965" spans="50:51" x14ac:dyDescent="0.25">
      <c r="AX2965"/>
      <c r="AY2965"/>
    </row>
    <row r="2966" spans="50:51" x14ac:dyDescent="0.25">
      <c r="AX2966"/>
      <c r="AY2966"/>
    </row>
    <row r="2967" spans="50:51" x14ac:dyDescent="0.25">
      <c r="AX2967"/>
      <c r="AY2967"/>
    </row>
    <row r="2968" spans="50:51" x14ac:dyDescent="0.25">
      <c r="AX2968"/>
      <c r="AY2968"/>
    </row>
    <row r="2969" spans="50:51" x14ac:dyDescent="0.25">
      <c r="AX2969"/>
      <c r="AY2969"/>
    </row>
    <row r="2970" spans="50:51" x14ac:dyDescent="0.25">
      <c r="AX2970"/>
      <c r="AY2970"/>
    </row>
    <row r="2971" spans="50:51" x14ac:dyDescent="0.25">
      <c r="AX2971"/>
      <c r="AY2971"/>
    </row>
    <row r="2972" spans="50:51" x14ac:dyDescent="0.25">
      <c r="AX2972"/>
      <c r="AY2972"/>
    </row>
    <row r="2973" spans="50:51" x14ac:dyDescent="0.25">
      <c r="AX2973"/>
      <c r="AY2973"/>
    </row>
    <row r="2974" spans="50:51" x14ac:dyDescent="0.25">
      <c r="AX2974"/>
      <c r="AY2974"/>
    </row>
    <row r="2975" spans="50:51" x14ac:dyDescent="0.25">
      <c r="AX2975"/>
      <c r="AY2975"/>
    </row>
    <row r="2976" spans="50:51" x14ac:dyDescent="0.25">
      <c r="AX2976"/>
      <c r="AY2976"/>
    </row>
    <row r="2977" spans="50:51" x14ac:dyDescent="0.25">
      <c r="AX2977"/>
      <c r="AY2977"/>
    </row>
    <row r="2978" spans="50:51" x14ac:dyDescent="0.25">
      <c r="AX2978"/>
      <c r="AY2978"/>
    </row>
    <row r="2979" spans="50:51" x14ac:dyDescent="0.25">
      <c r="AX2979"/>
      <c r="AY2979"/>
    </row>
    <row r="2980" spans="50:51" x14ac:dyDescent="0.25">
      <c r="AX2980"/>
      <c r="AY2980"/>
    </row>
    <row r="2981" spans="50:51" x14ac:dyDescent="0.25">
      <c r="AX2981"/>
      <c r="AY2981"/>
    </row>
    <row r="2982" spans="50:51" x14ac:dyDescent="0.25">
      <c r="AX2982"/>
      <c r="AY2982"/>
    </row>
    <row r="2983" spans="50:51" x14ac:dyDescent="0.25">
      <c r="AX2983"/>
      <c r="AY2983"/>
    </row>
    <row r="2984" spans="50:51" x14ac:dyDescent="0.25">
      <c r="AX2984"/>
      <c r="AY2984"/>
    </row>
    <row r="2985" spans="50:51" x14ac:dyDescent="0.25">
      <c r="AX2985"/>
      <c r="AY2985"/>
    </row>
    <row r="2986" spans="50:51" x14ac:dyDescent="0.25">
      <c r="AX2986"/>
      <c r="AY2986"/>
    </row>
    <row r="2987" spans="50:51" x14ac:dyDescent="0.25">
      <c r="AX2987"/>
      <c r="AY2987"/>
    </row>
    <row r="2988" spans="50:51" x14ac:dyDescent="0.25">
      <c r="AX2988"/>
      <c r="AY2988"/>
    </row>
    <row r="2989" spans="50:51" x14ac:dyDescent="0.25">
      <c r="AX2989"/>
      <c r="AY2989"/>
    </row>
    <row r="2990" spans="50:51" x14ac:dyDescent="0.25">
      <c r="AX2990"/>
      <c r="AY2990"/>
    </row>
    <row r="2991" spans="50:51" x14ac:dyDescent="0.25">
      <c r="AX2991"/>
      <c r="AY2991"/>
    </row>
    <row r="2992" spans="50:51" x14ac:dyDescent="0.25">
      <c r="AX2992"/>
      <c r="AY2992"/>
    </row>
    <row r="2993" spans="50:51" x14ac:dyDescent="0.25">
      <c r="AX2993"/>
      <c r="AY2993"/>
    </row>
    <row r="2994" spans="50:51" x14ac:dyDescent="0.25">
      <c r="AX2994"/>
      <c r="AY2994"/>
    </row>
    <row r="2995" spans="50:51" x14ac:dyDescent="0.25">
      <c r="AX2995"/>
      <c r="AY2995"/>
    </row>
    <row r="2996" spans="50:51" x14ac:dyDescent="0.25">
      <c r="AX2996"/>
      <c r="AY2996"/>
    </row>
    <row r="2997" spans="50:51" x14ac:dyDescent="0.25">
      <c r="AX2997"/>
      <c r="AY2997"/>
    </row>
    <row r="2998" spans="50:51" x14ac:dyDescent="0.25">
      <c r="AX2998"/>
      <c r="AY2998"/>
    </row>
    <row r="2999" spans="50:51" x14ac:dyDescent="0.25">
      <c r="AX2999"/>
      <c r="AY2999"/>
    </row>
    <row r="3000" spans="50:51" x14ac:dyDescent="0.25">
      <c r="AX3000"/>
      <c r="AY3000"/>
    </row>
    <row r="3001" spans="50:51" x14ac:dyDescent="0.25">
      <c r="AX3001"/>
      <c r="AY3001"/>
    </row>
    <row r="3002" spans="50:51" x14ac:dyDescent="0.25">
      <c r="AX3002"/>
      <c r="AY3002"/>
    </row>
    <row r="3003" spans="50:51" x14ac:dyDescent="0.25">
      <c r="AX3003"/>
      <c r="AY3003"/>
    </row>
    <row r="3004" spans="50:51" x14ac:dyDescent="0.25">
      <c r="AX3004"/>
      <c r="AY3004"/>
    </row>
    <row r="3005" spans="50:51" x14ac:dyDescent="0.25">
      <c r="AX3005"/>
      <c r="AY3005"/>
    </row>
    <row r="3006" spans="50:51" x14ac:dyDescent="0.25">
      <c r="AX3006"/>
      <c r="AY3006"/>
    </row>
    <row r="3007" spans="50:51" x14ac:dyDescent="0.25">
      <c r="AX3007"/>
      <c r="AY3007"/>
    </row>
    <row r="3008" spans="50:51" x14ac:dyDescent="0.25">
      <c r="AX3008"/>
      <c r="AY3008"/>
    </row>
    <row r="3009" spans="50:51" x14ac:dyDescent="0.25">
      <c r="AX3009"/>
      <c r="AY3009"/>
    </row>
    <row r="3010" spans="50:51" x14ac:dyDescent="0.25">
      <c r="AX3010"/>
      <c r="AY3010"/>
    </row>
    <row r="3011" spans="50:51" x14ac:dyDescent="0.25">
      <c r="AX3011"/>
      <c r="AY3011"/>
    </row>
    <row r="3012" spans="50:51" x14ac:dyDescent="0.25">
      <c r="AX3012"/>
      <c r="AY3012"/>
    </row>
    <row r="3013" spans="50:51" x14ac:dyDescent="0.25">
      <c r="AX3013"/>
      <c r="AY3013"/>
    </row>
    <row r="3014" spans="50:51" x14ac:dyDescent="0.25">
      <c r="AX3014"/>
      <c r="AY3014"/>
    </row>
    <row r="3015" spans="50:51" x14ac:dyDescent="0.25">
      <c r="AX3015"/>
      <c r="AY3015"/>
    </row>
    <row r="3016" spans="50:51" x14ac:dyDescent="0.25">
      <c r="AX3016"/>
      <c r="AY3016"/>
    </row>
    <row r="3017" spans="50:51" x14ac:dyDescent="0.25">
      <c r="AX3017"/>
      <c r="AY3017"/>
    </row>
    <row r="3018" spans="50:51" x14ac:dyDescent="0.25">
      <c r="AX3018"/>
      <c r="AY3018"/>
    </row>
    <row r="3019" spans="50:51" x14ac:dyDescent="0.25">
      <c r="AX3019"/>
      <c r="AY3019"/>
    </row>
    <row r="3020" spans="50:51" x14ac:dyDescent="0.25">
      <c r="AX3020"/>
      <c r="AY3020"/>
    </row>
    <row r="3021" spans="50:51" x14ac:dyDescent="0.25">
      <c r="AX3021"/>
      <c r="AY3021"/>
    </row>
    <row r="3022" spans="50:51" x14ac:dyDescent="0.25">
      <c r="AX3022"/>
      <c r="AY3022"/>
    </row>
    <row r="3023" spans="50:51" x14ac:dyDescent="0.25">
      <c r="AX3023"/>
      <c r="AY3023"/>
    </row>
    <row r="3024" spans="50:51" x14ac:dyDescent="0.25">
      <c r="AX3024"/>
      <c r="AY3024"/>
    </row>
    <row r="3025" spans="50:51" x14ac:dyDescent="0.25">
      <c r="AX3025"/>
      <c r="AY3025"/>
    </row>
    <row r="3026" spans="50:51" x14ac:dyDescent="0.25">
      <c r="AX3026"/>
      <c r="AY3026"/>
    </row>
    <row r="3027" spans="50:51" x14ac:dyDescent="0.25">
      <c r="AX3027"/>
      <c r="AY3027"/>
    </row>
    <row r="3028" spans="50:51" x14ac:dyDescent="0.25">
      <c r="AX3028"/>
      <c r="AY3028"/>
    </row>
    <row r="3029" spans="50:51" x14ac:dyDescent="0.25">
      <c r="AX3029"/>
      <c r="AY3029"/>
    </row>
    <row r="3030" spans="50:51" x14ac:dyDescent="0.25">
      <c r="AX3030"/>
      <c r="AY3030"/>
    </row>
    <row r="3031" spans="50:51" x14ac:dyDescent="0.25">
      <c r="AX3031"/>
      <c r="AY3031"/>
    </row>
    <row r="3032" spans="50:51" x14ac:dyDescent="0.25">
      <c r="AX3032"/>
      <c r="AY3032"/>
    </row>
    <row r="3033" spans="50:51" x14ac:dyDescent="0.25">
      <c r="AX3033"/>
      <c r="AY3033"/>
    </row>
    <row r="3034" spans="50:51" x14ac:dyDescent="0.25">
      <c r="AX3034"/>
      <c r="AY3034"/>
    </row>
    <row r="3035" spans="50:51" x14ac:dyDescent="0.25">
      <c r="AX3035"/>
      <c r="AY3035"/>
    </row>
    <row r="3036" spans="50:51" x14ac:dyDescent="0.25">
      <c r="AX3036"/>
      <c r="AY3036"/>
    </row>
    <row r="3037" spans="50:51" x14ac:dyDescent="0.25">
      <c r="AX3037"/>
      <c r="AY3037"/>
    </row>
    <row r="3038" spans="50:51" x14ac:dyDescent="0.25">
      <c r="AX3038"/>
      <c r="AY3038"/>
    </row>
    <row r="3039" spans="50:51" x14ac:dyDescent="0.25">
      <c r="AX3039"/>
      <c r="AY3039"/>
    </row>
    <row r="3040" spans="50:51" x14ac:dyDescent="0.25">
      <c r="AX3040"/>
      <c r="AY3040"/>
    </row>
    <row r="3041" spans="50:51" x14ac:dyDescent="0.25">
      <c r="AX3041"/>
      <c r="AY3041"/>
    </row>
    <row r="3042" spans="50:51" x14ac:dyDescent="0.25">
      <c r="AX3042"/>
      <c r="AY3042"/>
    </row>
    <row r="3043" spans="50:51" x14ac:dyDescent="0.25">
      <c r="AX3043"/>
      <c r="AY3043"/>
    </row>
    <row r="3044" spans="50:51" x14ac:dyDescent="0.25">
      <c r="AX3044"/>
      <c r="AY3044"/>
    </row>
    <row r="3045" spans="50:51" x14ac:dyDescent="0.25">
      <c r="AX3045"/>
      <c r="AY3045"/>
    </row>
    <row r="3046" spans="50:51" x14ac:dyDescent="0.25">
      <c r="AX3046"/>
      <c r="AY3046"/>
    </row>
    <row r="3047" spans="50:51" x14ac:dyDescent="0.25">
      <c r="AX3047"/>
      <c r="AY3047"/>
    </row>
    <row r="3048" spans="50:51" x14ac:dyDescent="0.25">
      <c r="AX3048"/>
      <c r="AY3048"/>
    </row>
    <row r="3049" spans="50:51" x14ac:dyDescent="0.25">
      <c r="AX3049"/>
      <c r="AY3049"/>
    </row>
    <row r="3050" spans="50:51" x14ac:dyDescent="0.25">
      <c r="AX3050"/>
      <c r="AY3050"/>
    </row>
    <row r="3051" spans="50:51" x14ac:dyDescent="0.25">
      <c r="AX3051"/>
      <c r="AY3051"/>
    </row>
    <row r="3052" spans="50:51" x14ac:dyDescent="0.25">
      <c r="AX3052"/>
      <c r="AY3052"/>
    </row>
    <row r="3053" spans="50:51" x14ac:dyDescent="0.25">
      <c r="AX3053"/>
      <c r="AY3053"/>
    </row>
    <row r="3054" spans="50:51" x14ac:dyDescent="0.25">
      <c r="AX3054"/>
      <c r="AY3054"/>
    </row>
    <row r="3055" spans="50:51" x14ac:dyDescent="0.25">
      <c r="AX3055"/>
      <c r="AY3055"/>
    </row>
    <row r="3056" spans="50:51" x14ac:dyDescent="0.25">
      <c r="AX3056"/>
      <c r="AY3056"/>
    </row>
    <row r="3057" spans="50:51" x14ac:dyDescent="0.25">
      <c r="AX3057"/>
      <c r="AY3057"/>
    </row>
    <row r="3058" spans="50:51" x14ac:dyDescent="0.25">
      <c r="AX3058"/>
      <c r="AY3058"/>
    </row>
    <row r="3059" spans="50:51" x14ac:dyDescent="0.25">
      <c r="AX3059"/>
      <c r="AY3059"/>
    </row>
    <row r="3060" spans="50:51" x14ac:dyDescent="0.25">
      <c r="AX3060"/>
      <c r="AY3060"/>
    </row>
    <row r="3061" spans="50:51" x14ac:dyDescent="0.25">
      <c r="AX3061"/>
      <c r="AY3061"/>
    </row>
    <row r="3062" spans="50:51" x14ac:dyDescent="0.25">
      <c r="AX3062"/>
      <c r="AY3062"/>
    </row>
    <row r="3063" spans="50:51" x14ac:dyDescent="0.25">
      <c r="AX3063"/>
      <c r="AY3063"/>
    </row>
    <row r="3064" spans="50:51" x14ac:dyDescent="0.25">
      <c r="AX3064"/>
      <c r="AY3064"/>
    </row>
    <row r="3065" spans="50:51" x14ac:dyDescent="0.25">
      <c r="AX3065"/>
      <c r="AY3065"/>
    </row>
    <row r="3066" spans="50:51" x14ac:dyDescent="0.25">
      <c r="AX3066"/>
      <c r="AY3066"/>
    </row>
    <row r="3067" spans="50:51" x14ac:dyDescent="0.25">
      <c r="AX3067"/>
      <c r="AY3067"/>
    </row>
    <row r="3068" spans="50:51" x14ac:dyDescent="0.25">
      <c r="AX3068"/>
      <c r="AY3068"/>
    </row>
    <row r="3069" spans="50:51" x14ac:dyDescent="0.25">
      <c r="AX3069"/>
      <c r="AY3069"/>
    </row>
    <row r="3070" spans="50:51" x14ac:dyDescent="0.25">
      <c r="AX3070"/>
      <c r="AY3070"/>
    </row>
    <row r="3071" spans="50:51" x14ac:dyDescent="0.25">
      <c r="AX3071"/>
      <c r="AY3071"/>
    </row>
    <row r="3072" spans="50:51" x14ac:dyDescent="0.25">
      <c r="AX3072"/>
      <c r="AY3072"/>
    </row>
    <row r="3073" spans="50:51" x14ac:dyDescent="0.25">
      <c r="AX3073"/>
      <c r="AY3073"/>
    </row>
    <row r="3074" spans="50:51" x14ac:dyDescent="0.25">
      <c r="AX3074"/>
      <c r="AY3074"/>
    </row>
    <row r="3075" spans="50:51" x14ac:dyDescent="0.25">
      <c r="AX3075"/>
      <c r="AY3075"/>
    </row>
    <row r="3076" spans="50:51" x14ac:dyDescent="0.25">
      <c r="AX3076"/>
      <c r="AY3076"/>
    </row>
    <row r="3077" spans="50:51" x14ac:dyDescent="0.25">
      <c r="AX3077"/>
      <c r="AY3077"/>
    </row>
    <row r="3078" spans="50:51" x14ac:dyDescent="0.25">
      <c r="AX3078"/>
      <c r="AY3078"/>
    </row>
    <row r="3079" spans="50:51" x14ac:dyDescent="0.25">
      <c r="AX3079"/>
      <c r="AY3079"/>
    </row>
    <row r="3080" spans="50:51" x14ac:dyDescent="0.25">
      <c r="AX3080"/>
      <c r="AY3080"/>
    </row>
    <row r="3081" spans="50:51" x14ac:dyDescent="0.25">
      <c r="AX3081"/>
      <c r="AY3081"/>
    </row>
    <row r="3082" spans="50:51" x14ac:dyDescent="0.25">
      <c r="AX3082"/>
      <c r="AY3082"/>
    </row>
    <row r="3083" spans="50:51" x14ac:dyDescent="0.25">
      <c r="AX3083"/>
      <c r="AY3083"/>
    </row>
    <row r="3084" spans="50:51" x14ac:dyDescent="0.25">
      <c r="AX3084"/>
      <c r="AY3084"/>
    </row>
    <row r="3085" spans="50:51" x14ac:dyDescent="0.25">
      <c r="AX3085"/>
      <c r="AY3085"/>
    </row>
    <row r="3086" spans="50:51" x14ac:dyDescent="0.25">
      <c r="AX3086"/>
      <c r="AY3086"/>
    </row>
    <row r="3087" spans="50:51" x14ac:dyDescent="0.25">
      <c r="AX3087"/>
      <c r="AY3087"/>
    </row>
    <row r="3088" spans="50:51" x14ac:dyDescent="0.25">
      <c r="AX3088"/>
      <c r="AY3088"/>
    </row>
    <row r="3089" spans="50:51" x14ac:dyDescent="0.25">
      <c r="AX3089"/>
      <c r="AY3089"/>
    </row>
    <row r="3090" spans="50:51" x14ac:dyDescent="0.25">
      <c r="AX3090"/>
      <c r="AY3090"/>
    </row>
    <row r="3091" spans="50:51" x14ac:dyDescent="0.25">
      <c r="AX3091"/>
      <c r="AY3091"/>
    </row>
    <row r="3092" spans="50:51" x14ac:dyDescent="0.25">
      <c r="AX3092"/>
      <c r="AY3092"/>
    </row>
    <row r="3093" spans="50:51" x14ac:dyDescent="0.25">
      <c r="AX3093"/>
      <c r="AY3093"/>
    </row>
    <row r="3094" spans="50:51" x14ac:dyDescent="0.25">
      <c r="AX3094"/>
      <c r="AY3094"/>
    </row>
    <row r="3095" spans="50:51" x14ac:dyDescent="0.25">
      <c r="AX3095"/>
      <c r="AY3095"/>
    </row>
    <row r="3096" spans="50:51" x14ac:dyDescent="0.25">
      <c r="AX3096"/>
      <c r="AY3096"/>
    </row>
    <row r="3097" spans="50:51" x14ac:dyDescent="0.25">
      <c r="AX3097"/>
      <c r="AY3097"/>
    </row>
    <row r="3098" spans="50:51" x14ac:dyDescent="0.25">
      <c r="AX3098"/>
      <c r="AY3098"/>
    </row>
    <row r="3099" spans="50:51" x14ac:dyDescent="0.25">
      <c r="AX3099"/>
      <c r="AY3099"/>
    </row>
    <row r="3100" spans="50:51" x14ac:dyDescent="0.25">
      <c r="AX3100"/>
      <c r="AY3100"/>
    </row>
    <row r="3101" spans="50:51" x14ac:dyDescent="0.25">
      <c r="AX3101"/>
      <c r="AY3101"/>
    </row>
    <row r="3102" spans="50:51" x14ac:dyDescent="0.25">
      <c r="AX3102"/>
      <c r="AY3102"/>
    </row>
    <row r="3103" spans="50:51" x14ac:dyDescent="0.25">
      <c r="AX3103"/>
      <c r="AY3103"/>
    </row>
    <row r="3104" spans="50:51" x14ac:dyDescent="0.25">
      <c r="AX3104"/>
      <c r="AY3104"/>
    </row>
    <row r="3105" spans="50:51" x14ac:dyDescent="0.25">
      <c r="AX3105"/>
      <c r="AY3105"/>
    </row>
    <row r="3106" spans="50:51" x14ac:dyDescent="0.25">
      <c r="AX3106"/>
      <c r="AY3106"/>
    </row>
    <row r="3107" spans="50:51" x14ac:dyDescent="0.25">
      <c r="AX3107"/>
      <c r="AY3107"/>
    </row>
    <row r="3108" spans="50:51" x14ac:dyDescent="0.25">
      <c r="AX3108"/>
      <c r="AY3108"/>
    </row>
    <row r="3109" spans="50:51" x14ac:dyDescent="0.25">
      <c r="AX3109"/>
      <c r="AY3109"/>
    </row>
    <row r="3110" spans="50:51" x14ac:dyDescent="0.25">
      <c r="AX3110"/>
      <c r="AY3110"/>
    </row>
    <row r="3111" spans="50:51" x14ac:dyDescent="0.25">
      <c r="AX3111"/>
      <c r="AY3111"/>
    </row>
    <row r="3112" spans="50:51" x14ac:dyDescent="0.25">
      <c r="AX3112"/>
      <c r="AY3112"/>
    </row>
    <row r="3113" spans="50:51" x14ac:dyDescent="0.25">
      <c r="AX3113"/>
      <c r="AY3113"/>
    </row>
    <row r="3114" spans="50:51" x14ac:dyDescent="0.25">
      <c r="AX3114"/>
      <c r="AY3114"/>
    </row>
    <row r="3115" spans="50:51" x14ac:dyDescent="0.25">
      <c r="AX3115"/>
      <c r="AY3115"/>
    </row>
    <row r="3116" spans="50:51" x14ac:dyDescent="0.25">
      <c r="AX3116"/>
      <c r="AY3116"/>
    </row>
    <row r="3117" spans="50:51" x14ac:dyDescent="0.25">
      <c r="AX3117"/>
      <c r="AY3117"/>
    </row>
    <row r="3118" spans="50:51" x14ac:dyDescent="0.25">
      <c r="AX3118"/>
      <c r="AY3118"/>
    </row>
    <row r="3119" spans="50:51" x14ac:dyDescent="0.25">
      <c r="AX3119"/>
      <c r="AY3119"/>
    </row>
    <row r="3120" spans="50:51" x14ac:dyDescent="0.25">
      <c r="AX3120"/>
      <c r="AY3120"/>
    </row>
    <row r="3121" spans="50:51" x14ac:dyDescent="0.25">
      <c r="AX3121"/>
      <c r="AY3121"/>
    </row>
    <row r="3122" spans="50:51" x14ac:dyDescent="0.25">
      <c r="AX3122"/>
      <c r="AY3122"/>
    </row>
    <row r="3123" spans="50:51" x14ac:dyDescent="0.25">
      <c r="AX3123"/>
      <c r="AY3123"/>
    </row>
    <row r="3124" spans="50:51" x14ac:dyDescent="0.25">
      <c r="AX3124"/>
      <c r="AY3124"/>
    </row>
    <row r="3125" spans="50:51" x14ac:dyDescent="0.25">
      <c r="AX3125"/>
      <c r="AY3125"/>
    </row>
    <row r="3126" spans="50:51" x14ac:dyDescent="0.25">
      <c r="AX3126"/>
      <c r="AY3126"/>
    </row>
    <row r="3127" spans="50:51" x14ac:dyDescent="0.25">
      <c r="AX3127"/>
      <c r="AY3127"/>
    </row>
    <row r="3128" spans="50:51" x14ac:dyDescent="0.25">
      <c r="AX3128"/>
      <c r="AY3128"/>
    </row>
    <row r="3129" spans="50:51" x14ac:dyDescent="0.25">
      <c r="AX3129"/>
      <c r="AY3129"/>
    </row>
    <row r="3130" spans="50:51" x14ac:dyDescent="0.25">
      <c r="AX3130"/>
      <c r="AY3130"/>
    </row>
    <row r="3131" spans="50:51" x14ac:dyDescent="0.25">
      <c r="AX3131"/>
      <c r="AY3131"/>
    </row>
    <row r="3132" spans="50:51" x14ac:dyDescent="0.25">
      <c r="AX3132"/>
      <c r="AY3132"/>
    </row>
    <row r="3133" spans="50:51" x14ac:dyDescent="0.25">
      <c r="AX3133"/>
      <c r="AY3133"/>
    </row>
    <row r="3134" spans="50:51" x14ac:dyDescent="0.25">
      <c r="AX3134"/>
      <c r="AY3134"/>
    </row>
    <row r="3135" spans="50:51" x14ac:dyDescent="0.25">
      <c r="AX3135"/>
      <c r="AY3135"/>
    </row>
    <row r="3136" spans="50:51" x14ac:dyDescent="0.25">
      <c r="AX3136"/>
      <c r="AY3136"/>
    </row>
    <row r="3137" spans="50:51" x14ac:dyDescent="0.25">
      <c r="AX3137"/>
      <c r="AY3137"/>
    </row>
    <row r="3138" spans="50:51" x14ac:dyDescent="0.25">
      <c r="AX3138"/>
      <c r="AY3138"/>
    </row>
    <row r="3139" spans="50:51" x14ac:dyDescent="0.25">
      <c r="AX3139"/>
      <c r="AY3139"/>
    </row>
    <row r="3140" spans="50:51" x14ac:dyDescent="0.25">
      <c r="AX3140"/>
      <c r="AY3140"/>
    </row>
    <row r="3141" spans="50:51" x14ac:dyDescent="0.25">
      <c r="AX3141"/>
      <c r="AY3141"/>
    </row>
    <row r="3142" spans="50:51" x14ac:dyDescent="0.25">
      <c r="AX3142"/>
      <c r="AY3142"/>
    </row>
    <row r="3143" spans="50:51" x14ac:dyDescent="0.25">
      <c r="AX3143"/>
      <c r="AY3143"/>
    </row>
    <row r="3144" spans="50:51" x14ac:dyDescent="0.25">
      <c r="AX3144"/>
      <c r="AY3144"/>
    </row>
    <row r="3145" spans="50:51" x14ac:dyDescent="0.25">
      <c r="AX3145"/>
      <c r="AY3145"/>
    </row>
    <row r="3146" spans="50:51" x14ac:dyDescent="0.25">
      <c r="AX3146"/>
      <c r="AY3146"/>
    </row>
    <row r="3147" spans="50:51" x14ac:dyDescent="0.25">
      <c r="AX3147"/>
      <c r="AY3147"/>
    </row>
    <row r="3148" spans="50:51" x14ac:dyDescent="0.25">
      <c r="AX3148"/>
      <c r="AY3148"/>
    </row>
    <row r="3149" spans="50:51" x14ac:dyDescent="0.25">
      <c r="AX3149"/>
      <c r="AY3149"/>
    </row>
    <row r="3150" spans="50:51" x14ac:dyDescent="0.25">
      <c r="AX3150"/>
      <c r="AY3150"/>
    </row>
    <row r="3151" spans="50:51" x14ac:dyDescent="0.25">
      <c r="AX3151"/>
      <c r="AY3151"/>
    </row>
    <row r="3152" spans="50:51" x14ac:dyDescent="0.25">
      <c r="AX3152"/>
      <c r="AY3152"/>
    </row>
    <row r="3153" spans="50:51" x14ac:dyDescent="0.25">
      <c r="AX3153"/>
      <c r="AY3153"/>
    </row>
    <row r="3154" spans="50:51" x14ac:dyDescent="0.25">
      <c r="AX3154"/>
      <c r="AY3154"/>
    </row>
    <row r="3155" spans="50:51" x14ac:dyDescent="0.25">
      <c r="AX3155"/>
      <c r="AY3155"/>
    </row>
    <row r="3156" spans="50:51" x14ac:dyDescent="0.25">
      <c r="AX3156"/>
      <c r="AY3156"/>
    </row>
    <row r="3157" spans="50:51" x14ac:dyDescent="0.25">
      <c r="AX3157"/>
      <c r="AY3157"/>
    </row>
    <row r="3158" spans="50:51" x14ac:dyDescent="0.25">
      <c r="AX3158"/>
      <c r="AY3158"/>
    </row>
    <row r="3159" spans="50:51" x14ac:dyDescent="0.25">
      <c r="AX3159"/>
      <c r="AY3159"/>
    </row>
    <row r="3160" spans="50:51" x14ac:dyDescent="0.25">
      <c r="AX3160"/>
      <c r="AY3160"/>
    </row>
    <row r="3161" spans="50:51" x14ac:dyDescent="0.25">
      <c r="AX3161"/>
      <c r="AY3161"/>
    </row>
    <row r="3162" spans="50:51" x14ac:dyDescent="0.25">
      <c r="AX3162"/>
      <c r="AY3162"/>
    </row>
    <row r="3163" spans="50:51" x14ac:dyDescent="0.25">
      <c r="AX3163"/>
      <c r="AY3163"/>
    </row>
    <row r="3164" spans="50:51" x14ac:dyDescent="0.25">
      <c r="AX3164"/>
      <c r="AY3164"/>
    </row>
    <row r="3165" spans="50:51" x14ac:dyDescent="0.25">
      <c r="AX3165"/>
      <c r="AY3165"/>
    </row>
    <row r="3166" spans="50:51" x14ac:dyDescent="0.25">
      <c r="AX3166"/>
      <c r="AY3166"/>
    </row>
    <row r="3167" spans="50:51" x14ac:dyDescent="0.25">
      <c r="AX3167"/>
      <c r="AY3167"/>
    </row>
    <row r="3168" spans="50:51" x14ac:dyDescent="0.25">
      <c r="AX3168"/>
      <c r="AY3168"/>
    </row>
    <row r="3169" spans="50:51" x14ac:dyDescent="0.25">
      <c r="AX3169"/>
      <c r="AY3169"/>
    </row>
    <row r="3170" spans="50:51" x14ac:dyDescent="0.25">
      <c r="AX3170"/>
      <c r="AY3170"/>
    </row>
    <row r="3171" spans="50:51" x14ac:dyDescent="0.25">
      <c r="AX3171"/>
      <c r="AY3171"/>
    </row>
    <row r="3172" spans="50:51" x14ac:dyDescent="0.25">
      <c r="AX3172"/>
      <c r="AY3172"/>
    </row>
    <row r="3173" spans="50:51" x14ac:dyDescent="0.25">
      <c r="AX3173"/>
      <c r="AY3173"/>
    </row>
    <row r="3174" spans="50:51" x14ac:dyDescent="0.25">
      <c r="AX3174"/>
      <c r="AY3174"/>
    </row>
    <row r="3175" spans="50:51" x14ac:dyDescent="0.25">
      <c r="AX3175"/>
      <c r="AY3175"/>
    </row>
    <row r="3176" spans="50:51" x14ac:dyDescent="0.25">
      <c r="AX3176"/>
      <c r="AY3176"/>
    </row>
    <row r="3177" spans="50:51" x14ac:dyDescent="0.25">
      <c r="AX3177"/>
      <c r="AY3177"/>
    </row>
    <row r="3178" spans="50:51" x14ac:dyDescent="0.25">
      <c r="AX3178"/>
      <c r="AY3178"/>
    </row>
    <row r="3179" spans="50:51" x14ac:dyDescent="0.25">
      <c r="AX3179"/>
      <c r="AY3179"/>
    </row>
    <row r="3180" spans="50:51" x14ac:dyDescent="0.25">
      <c r="AX3180"/>
      <c r="AY3180"/>
    </row>
    <row r="3181" spans="50:51" x14ac:dyDescent="0.25">
      <c r="AX3181"/>
      <c r="AY3181"/>
    </row>
    <row r="3182" spans="50:51" x14ac:dyDescent="0.25">
      <c r="AX3182"/>
      <c r="AY3182"/>
    </row>
    <row r="3183" spans="50:51" x14ac:dyDescent="0.25">
      <c r="AX3183"/>
      <c r="AY3183"/>
    </row>
    <row r="3184" spans="50:51" x14ac:dyDescent="0.25">
      <c r="AX3184"/>
      <c r="AY3184"/>
    </row>
    <row r="3185" spans="50:51" x14ac:dyDescent="0.25">
      <c r="AX3185"/>
      <c r="AY3185"/>
    </row>
    <row r="3186" spans="50:51" x14ac:dyDescent="0.25">
      <c r="AX3186"/>
      <c r="AY3186"/>
    </row>
    <row r="3187" spans="50:51" x14ac:dyDescent="0.25">
      <c r="AX3187"/>
      <c r="AY3187"/>
    </row>
    <row r="3188" spans="50:51" x14ac:dyDescent="0.25">
      <c r="AX3188"/>
      <c r="AY3188"/>
    </row>
    <row r="3189" spans="50:51" x14ac:dyDescent="0.25">
      <c r="AX3189"/>
      <c r="AY3189"/>
    </row>
    <row r="3190" spans="50:51" x14ac:dyDescent="0.25">
      <c r="AX3190"/>
      <c r="AY3190"/>
    </row>
    <row r="3191" spans="50:51" x14ac:dyDescent="0.25">
      <c r="AX3191"/>
      <c r="AY3191"/>
    </row>
    <row r="3192" spans="50:51" x14ac:dyDescent="0.25">
      <c r="AX3192"/>
      <c r="AY3192"/>
    </row>
    <row r="3193" spans="50:51" x14ac:dyDescent="0.25">
      <c r="AX3193"/>
      <c r="AY3193"/>
    </row>
    <row r="3194" spans="50:51" x14ac:dyDescent="0.25">
      <c r="AX3194"/>
      <c r="AY3194"/>
    </row>
    <row r="3195" spans="50:51" x14ac:dyDescent="0.25">
      <c r="AX3195"/>
      <c r="AY3195"/>
    </row>
    <row r="3196" spans="50:51" x14ac:dyDescent="0.25">
      <c r="AX3196"/>
      <c r="AY3196"/>
    </row>
    <row r="3197" spans="50:51" x14ac:dyDescent="0.25">
      <c r="AX3197"/>
      <c r="AY3197"/>
    </row>
    <row r="3198" spans="50:51" x14ac:dyDescent="0.25">
      <c r="AX3198"/>
      <c r="AY3198"/>
    </row>
    <row r="3199" spans="50:51" x14ac:dyDescent="0.25">
      <c r="AX3199"/>
      <c r="AY3199"/>
    </row>
    <row r="3200" spans="50:51" x14ac:dyDescent="0.25">
      <c r="AX3200"/>
      <c r="AY3200"/>
    </row>
    <row r="3201" spans="50:51" x14ac:dyDescent="0.25">
      <c r="AX3201"/>
      <c r="AY3201"/>
    </row>
    <row r="3202" spans="50:51" x14ac:dyDescent="0.25">
      <c r="AX3202"/>
      <c r="AY3202"/>
    </row>
    <row r="3203" spans="50:51" x14ac:dyDescent="0.25">
      <c r="AX3203"/>
      <c r="AY3203"/>
    </row>
    <row r="3204" spans="50:51" x14ac:dyDescent="0.25">
      <c r="AX3204"/>
      <c r="AY3204"/>
    </row>
    <row r="3205" spans="50:51" x14ac:dyDescent="0.25">
      <c r="AX3205"/>
      <c r="AY3205"/>
    </row>
    <row r="3206" spans="50:51" x14ac:dyDescent="0.25">
      <c r="AX3206"/>
      <c r="AY3206"/>
    </row>
    <row r="3207" spans="50:51" x14ac:dyDescent="0.25">
      <c r="AX3207"/>
      <c r="AY3207"/>
    </row>
    <row r="3208" spans="50:51" x14ac:dyDescent="0.25">
      <c r="AX3208"/>
      <c r="AY3208"/>
    </row>
    <row r="3209" spans="50:51" x14ac:dyDescent="0.25">
      <c r="AX3209"/>
      <c r="AY3209"/>
    </row>
    <row r="3210" spans="50:51" x14ac:dyDescent="0.25">
      <c r="AX3210"/>
      <c r="AY3210"/>
    </row>
    <row r="3211" spans="50:51" x14ac:dyDescent="0.25">
      <c r="AX3211"/>
      <c r="AY3211"/>
    </row>
    <row r="3212" spans="50:51" x14ac:dyDescent="0.25">
      <c r="AX3212"/>
      <c r="AY3212"/>
    </row>
    <row r="3213" spans="50:51" x14ac:dyDescent="0.25">
      <c r="AX3213"/>
      <c r="AY3213"/>
    </row>
    <row r="3214" spans="50:51" x14ac:dyDescent="0.25">
      <c r="AX3214"/>
      <c r="AY3214"/>
    </row>
    <row r="3215" spans="50:51" x14ac:dyDescent="0.25">
      <c r="AX3215"/>
      <c r="AY3215"/>
    </row>
    <row r="3216" spans="50:51" x14ac:dyDescent="0.25">
      <c r="AX3216"/>
      <c r="AY3216"/>
    </row>
    <row r="3217" spans="50:51" x14ac:dyDescent="0.25">
      <c r="AX3217"/>
      <c r="AY3217"/>
    </row>
    <row r="3218" spans="50:51" x14ac:dyDescent="0.25">
      <c r="AX3218"/>
      <c r="AY3218"/>
    </row>
    <row r="3219" spans="50:51" x14ac:dyDescent="0.25">
      <c r="AX3219"/>
      <c r="AY3219"/>
    </row>
    <row r="3220" spans="50:51" x14ac:dyDescent="0.25">
      <c r="AX3220"/>
      <c r="AY3220"/>
    </row>
    <row r="3221" spans="50:51" x14ac:dyDescent="0.25">
      <c r="AX3221"/>
      <c r="AY3221"/>
    </row>
    <row r="3222" spans="50:51" x14ac:dyDescent="0.25">
      <c r="AX3222"/>
      <c r="AY3222"/>
    </row>
    <row r="3223" spans="50:51" x14ac:dyDescent="0.25">
      <c r="AX3223"/>
      <c r="AY3223"/>
    </row>
    <row r="3224" spans="50:51" x14ac:dyDescent="0.25">
      <c r="AX3224"/>
      <c r="AY3224"/>
    </row>
    <row r="3225" spans="50:51" x14ac:dyDescent="0.25">
      <c r="AX3225"/>
      <c r="AY3225"/>
    </row>
    <row r="3226" spans="50:51" x14ac:dyDescent="0.25">
      <c r="AX3226"/>
      <c r="AY3226"/>
    </row>
    <row r="3227" spans="50:51" x14ac:dyDescent="0.25">
      <c r="AX3227"/>
      <c r="AY3227"/>
    </row>
    <row r="3228" spans="50:51" x14ac:dyDescent="0.25">
      <c r="AX3228"/>
      <c r="AY3228"/>
    </row>
    <row r="3229" spans="50:51" x14ac:dyDescent="0.25">
      <c r="AX3229"/>
      <c r="AY3229"/>
    </row>
    <row r="3230" spans="50:51" x14ac:dyDescent="0.25">
      <c r="AX3230"/>
      <c r="AY3230"/>
    </row>
    <row r="3231" spans="50:51" x14ac:dyDescent="0.25">
      <c r="AX3231"/>
      <c r="AY3231"/>
    </row>
    <row r="3232" spans="50:51" x14ac:dyDescent="0.25">
      <c r="AX3232"/>
      <c r="AY3232"/>
    </row>
    <row r="3233" spans="50:51" x14ac:dyDescent="0.25">
      <c r="AX3233"/>
      <c r="AY3233"/>
    </row>
    <row r="3234" spans="50:51" x14ac:dyDescent="0.25">
      <c r="AX3234"/>
      <c r="AY3234"/>
    </row>
    <row r="3235" spans="50:51" x14ac:dyDescent="0.25">
      <c r="AX3235"/>
      <c r="AY3235"/>
    </row>
    <row r="3236" spans="50:51" x14ac:dyDescent="0.25">
      <c r="AX3236"/>
      <c r="AY3236"/>
    </row>
    <row r="3237" spans="50:51" x14ac:dyDescent="0.25">
      <c r="AX3237"/>
      <c r="AY3237"/>
    </row>
    <row r="3238" spans="50:51" x14ac:dyDescent="0.25">
      <c r="AX3238"/>
      <c r="AY3238"/>
    </row>
    <row r="3239" spans="50:51" x14ac:dyDescent="0.25">
      <c r="AX3239"/>
      <c r="AY3239"/>
    </row>
    <row r="3240" spans="50:51" x14ac:dyDescent="0.25">
      <c r="AX3240"/>
      <c r="AY3240"/>
    </row>
    <row r="3241" spans="50:51" x14ac:dyDescent="0.25">
      <c r="AX3241"/>
      <c r="AY3241"/>
    </row>
    <row r="3242" spans="50:51" x14ac:dyDescent="0.25">
      <c r="AX3242"/>
      <c r="AY3242"/>
    </row>
    <row r="3243" spans="50:51" x14ac:dyDescent="0.25">
      <c r="AX3243"/>
      <c r="AY3243"/>
    </row>
    <row r="3244" spans="50:51" x14ac:dyDescent="0.25">
      <c r="AX3244"/>
      <c r="AY3244"/>
    </row>
    <row r="3245" spans="50:51" x14ac:dyDescent="0.25">
      <c r="AX3245"/>
      <c r="AY3245"/>
    </row>
    <row r="3246" spans="50:51" x14ac:dyDescent="0.25">
      <c r="AX3246"/>
      <c r="AY3246"/>
    </row>
    <row r="3247" spans="50:51" x14ac:dyDescent="0.25">
      <c r="AX3247"/>
      <c r="AY3247"/>
    </row>
    <row r="3248" spans="50:51" x14ac:dyDescent="0.25">
      <c r="AX3248"/>
      <c r="AY3248"/>
    </row>
    <row r="3249" spans="50:51" x14ac:dyDescent="0.25">
      <c r="AX3249"/>
      <c r="AY3249"/>
    </row>
    <row r="3250" spans="50:51" x14ac:dyDescent="0.25">
      <c r="AX3250"/>
      <c r="AY3250"/>
    </row>
    <row r="3251" spans="50:51" x14ac:dyDescent="0.25">
      <c r="AX3251"/>
      <c r="AY3251"/>
    </row>
    <row r="3252" spans="50:51" x14ac:dyDescent="0.25">
      <c r="AX3252"/>
      <c r="AY3252"/>
    </row>
    <row r="3253" spans="50:51" x14ac:dyDescent="0.25">
      <c r="AX3253"/>
      <c r="AY3253"/>
    </row>
    <row r="3254" spans="50:51" x14ac:dyDescent="0.25">
      <c r="AX3254"/>
      <c r="AY3254"/>
    </row>
    <row r="3255" spans="50:51" x14ac:dyDescent="0.25">
      <c r="AX3255"/>
      <c r="AY3255"/>
    </row>
    <row r="3256" spans="50:51" x14ac:dyDescent="0.25">
      <c r="AX3256"/>
      <c r="AY3256"/>
    </row>
    <row r="3257" spans="50:51" x14ac:dyDescent="0.25">
      <c r="AX3257"/>
      <c r="AY3257"/>
    </row>
    <row r="3258" spans="50:51" x14ac:dyDescent="0.25">
      <c r="AX3258"/>
      <c r="AY3258"/>
    </row>
    <row r="3259" spans="50:51" x14ac:dyDescent="0.25">
      <c r="AX3259"/>
      <c r="AY3259"/>
    </row>
    <row r="3260" spans="50:51" x14ac:dyDescent="0.25">
      <c r="AX3260"/>
      <c r="AY3260"/>
    </row>
    <row r="3261" spans="50:51" x14ac:dyDescent="0.25">
      <c r="AX3261"/>
      <c r="AY3261"/>
    </row>
    <row r="3262" spans="50:51" x14ac:dyDescent="0.25">
      <c r="AX3262"/>
      <c r="AY3262"/>
    </row>
    <row r="3263" spans="50:51" x14ac:dyDescent="0.25">
      <c r="AX3263"/>
      <c r="AY3263"/>
    </row>
    <row r="3264" spans="50:51" x14ac:dyDescent="0.25">
      <c r="AX3264"/>
      <c r="AY3264"/>
    </row>
    <row r="3265" spans="50:51" x14ac:dyDescent="0.25">
      <c r="AX3265"/>
      <c r="AY3265"/>
    </row>
    <row r="3266" spans="50:51" x14ac:dyDescent="0.25">
      <c r="AX3266"/>
      <c r="AY3266"/>
    </row>
    <row r="3267" spans="50:51" x14ac:dyDescent="0.25">
      <c r="AX3267"/>
      <c r="AY3267"/>
    </row>
    <row r="3268" spans="50:51" x14ac:dyDescent="0.25">
      <c r="AX3268"/>
      <c r="AY3268"/>
    </row>
    <row r="3269" spans="50:51" x14ac:dyDescent="0.25">
      <c r="AX3269"/>
      <c r="AY3269"/>
    </row>
    <row r="3270" spans="50:51" x14ac:dyDescent="0.25">
      <c r="AX3270"/>
      <c r="AY3270"/>
    </row>
    <row r="3271" spans="50:51" x14ac:dyDescent="0.25">
      <c r="AX3271"/>
      <c r="AY3271"/>
    </row>
    <row r="3272" spans="50:51" x14ac:dyDescent="0.25">
      <c r="AX3272"/>
      <c r="AY3272"/>
    </row>
    <row r="3273" spans="50:51" x14ac:dyDescent="0.25">
      <c r="AX3273"/>
      <c r="AY3273"/>
    </row>
    <row r="3274" spans="50:51" x14ac:dyDescent="0.25">
      <c r="AX3274"/>
      <c r="AY3274"/>
    </row>
    <row r="3275" spans="50:51" x14ac:dyDescent="0.25">
      <c r="AX3275"/>
      <c r="AY3275"/>
    </row>
    <row r="3276" spans="50:51" x14ac:dyDescent="0.25">
      <c r="AX3276"/>
      <c r="AY3276"/>
    </row>
    <row r="3277" spans="50:51" x14ac:dyDescent="0.25">
      <c r="AX3277"/>
      <c r="AY3277"/>
    </row>
    <row r="3278" spans="50:51" x14ac:dyDescent="0.25">
      <c r="AX3278"/>
      <c r="AY3278"/>
    </row>
    <row r="3279" spans="50:51" x14ac:dyDescent="0.25">
      <c r="AX3279"/>
      <c r="AY3279"/>
    </row>
    <row r="3280" spans="50:51" x14ac:dyDescent="0.25">
      <c r="AX3280"/>
      <c r="AY3280"/>
    </row>
    <row r="3281" spans="50:51" x14ac:dyDescent="0.25">
      <c r="AX3281"/>
      <c r="AY3281"/>
    </row>
    <row r="3282" spans="50:51" x14ac:dyDescent="0.25">
      <c r="AX3282"/>
      <c r="AY3282"/>
    </row>
    <row r="3283" spans="50:51" x14ac:dyDescent="0.25">
      <c r="AX3283"/>
      <c r="AY3283"/>
    </row>
    <row r="3284" spans="50:51" x14ac:dyDescent="0.25">
      <c r="AX3284"/>
      <c r="AY3284"/>
    </row>
    <row r="3285" spans="50:51" x14ac:dyDescent="0.25">
      <c r="AX3285"/>
      <c r="AY3285"/>
    </row>
    <row r="3286" spans="50:51" x14ac:dyDescent="0.25">
      <c r="AX3286"/>
      <c r="AY3286"/>
    </row>
    <row r="3287" spans="50:51" x14ac:dyDescent="0.25">
      <c r="AX3287"/>
      <c r="AY3287"/>
    </row>
    <row r="3288" spans="50:51" x14ac:dyDescent="0.25">
      <c r="AX3288"/>
      <c r="AY3288"/>
    </row>
    <row r="3289" spans="50:51" x14ac:dyDescent="0.25">
      <c r="AX3289"/>
      <c r="AY3289"/>
    </row>
    <row r="3290" spans="50:51" x14ac:dyDescent="0.25">
      <c r="AX3290"/>
      <c r="AY3290"/>
    </row>
    <row r="3291" spans="50:51" x14ac:dyDescent="0.25">
      <c r="AX3291"/>
      <c r="AY3291"/>
    </row>
    <row r="3292" spans="50:51" x14ac:dyDescent="0.25">
      <c r="AX3292"/>
      <c r="AY3292"/>
    </row>
    <row r="3293" spans="50:51" x14ac:dyDescent="0.25">
      <c r="AX3293"/>
      <c r="AY3293"/>
    </row>
    <row r="3294" spans="50:51" x14ac:dyDescent="0.25">
      <c r="AX3294"/>
      <c r="AY3294"/>
    </row>
    <row r="3295" spans="50:51" x14ac:dyDescent="0.25">
      <c r="AX3295"/>
      <c r="AY3295"/>
    </row>
    <row r="3296" spans="50:51" x14ac:dyDescent="0.25">
      <c r="AX3296"/>
      <c r="AY3296"/>
    </row>
    <row r="3297" spans="50:51" x14ac:dyDescent="0.25">
      <c r="AX3297"/>
      <c r="AY3297"/>
    </row>
    <row r="3298" spans="50:51" x14ac:dyDescent="0.25">
      <c r="AX3298"/>
      <c r="AY3298"/>
    </row>
    <row r="3299" spans="50:51" x14ac:dyDescent="0.25">
      <c r="AX3299"/>
      <c r="AY3299"/>
    </row>
    <row r="3300" spans="50:51" x14ac:dyDescent="0.25">
      <c r="AX3300"/>
      <c r="AY3300"/>
    </row>
    <row r="3301" spans="50:51" x14ac:dyDescent="0.25">
      <c r="AX3301"/>
      <c r="AY3301"/>
    </row>
    <row r="3302" spans="50:51" x14ac:dyDescent="0.25">
      <c r="AX3302"/>
      <c r="AY3302"/>
    </row>
    <row r="3303" spans="50:51" x14ac:dyDescent="0.25">
      <c r="AX3303"/>
      <c r="AY3303"/>
    </row>
    <row r="3304" spans="50:51" x14ac:dyDescent="0.25">
      <c r="AX3304"/>
      <c r="AY3304"/>
    </row>
    <row r="3305" spans="50:51" x14ac:dyDescent="0.25">
      <c r="AX3305"/>
      <c r="AY3305"/>
    </row>
    <row r="3306" spans="50:51" x14ac:dyDescent="0.25">
      <c r="AX3306"/>
      <c r="AY3306"/>
    </row>
    <row r="3307" spans="50:51" x14ac:dyDescent="0.25">
      <c r="AX3307"/>
      <c r="AY3307"/>
    </row>
    <row r="3308" spans="50:51" x14ac:dyDescent="0.25">
      <c r="AX3308"/>
      <c r="AY3308"/>
    </row>
    <row r="3309" spans="50:51" x14ac:dyDescent="0.25">
      <c r="AX3309"/>
      <c r="AY3309"/>
    </row>
    <row r="3310" spans="50:51" x14ac:dyDescent="0.25">
      <c r="AY3310"/>
    </row>
    <row r="3311" spans="50:51" x14ac:dyDescent="0.25">
      <c r="AY3311"/>
    </row>
    <row r="3312" spans="50:51" x14ac:dyDescent="0.25">
      <c r="AY3312"/>
    </row>
    <row r="3313" spans="51:51" x14ac:dyDescent="0.25">
      <c r="AY3313"/>
    </row>
    <row r="3314" spans="51:51" x14ac:dyDescent="0.25">
      <c r="AY3314"/>
    </row>
    <row r="3315" spans="51:51" x14ac:dyDescent="0.25">
      <c r="AY3315"/>
    </row>
    <row r="3316" spans="51:51" x14ac:dyDescent="0.25">
      <c r="AY3316"/>
    </row>
    <row r="3317" spans="51:51" x14ac:dyDescent="0.25">
      <c r="AY3317"/>
    </row>
    <row r="3318" spans="51:51" x14ac:dyDescent="0.25">
      <c r="AY3318"/>
    </row>
    <row r="3319" spans="51:51" x14ac:dyDescent="0.25">
      <c r="AY3319"/>
    </row>
    <row r="3320" spans="51:51" x14ac:dyDescent="0.25">
      <c r="AY3320"/>
    </row>
    <row r="3321" spans="51:51" x14ac:dyDescent="0.25">
      <c r="AY3321"/>
    </row>
    <row r="3322" spans="51:51" x14ac:dyDescent="0.25">
      <c r="AY3322"/>
    </row>
    <row r="3323" spans="51:51" x14ac:dyDescent="0.25">
      <c r="AY3323"/>
    </row>
    <row r="3324" spans="51:51" x14ac:dyDescent="0.25">
      <c r="AY3324"/>
    </row>
    <row r="3325" spans="51:51" x14ac:dyDescent="0.25">
      <c r="AY3325"/>
    </row>
    <row r="3326" spans="51:51" x14ac:dyDescent="0.25">
      <c r="AY3326"/>
    </row>
    <row r="3327" spans="51:51" x14ac:dyDescent="0.25">
      <c r="AY3327"/>
    </row>
    <row r="3328" spans="51:51" x14ac:dyDescent="0.25">
      <c r="AY3328"/>
    </row>
    <row r="3329" spans="51:51" x14ac:dyDescent="0.25">
      <c r="AY3329"/>
    </row>
    <row r="3330" spans="51:51" x14ac:dyDescent="0.25">
      <c r="AY3330"/>
    </row>
    <row r="3331" spans="51:51" x14ac:dyDescent="0.25">
      <c r="AY3331"/>
    </row>
    <row r="3332" spans="51:51" x14ac:dyDescent="0.25">
      <c r="AY3332"/>
    </row>
    <row r="3333" spans="51:51" x14ac:dyDescent="0.25">
      <c r="AY3333"/>
    </row>
    <row r="3334" spans="51:51" x14ac:dyDescent="0.25">
      <c r="AY3334"/>
    </row>
    <row r="3335" spans="51:51" x14ac:dyDescent="0.25">
      <c r="AY3335"/>
    </row>
    <row r="3336" spans="51:51" x14ac:dyDescent="0.25">
      <c r="AY3336"/>
    </row>
    <row r="3337" spans="51:51" x14ac:dyDescent="0.25">
      <c r="AY3337"/>
    </row>
    <row r="3338" spans="51:51" x14ac:dyDescent="0.25">
      <c r="AY3338"/>
    </row>
    <row r="3339" spans="51:51" x14ac:dyDescent="0.25">
      <c r="AY3339"/>
    </row>
    <row r="3340" spans="51:51" x14ac:dyDescent="0.25">
      <c r="AY3340"/>
    </row>
    <row r="3341" spans="51:51" x14ac:dyDescent="0.25">
      <c r="AY3341"/>
    </row>
    <row r="3342" spans="51:51" x14ac:dyDescent="0.25">
      <c r="AY3342"/>
    </row>
    <row r="3343" spans="51:51" x14ac:dyDescent="0.25">
      <c r="AY3343"/>
    </row>
    <row r="3344" spans="51:51" x14ac:dyDescent="0.25">
      <c r="AY3344"/>
    </row>
    <row r="3345" spans="51:51" x14ac:dyDescent="0.25">
      <c r="AY3345"/>
    </row>
    <row r="3346" spans="51:51" x14ac:dyDescent="0.25">
      <c r="AY3346"/>
    </row>
    <row r="3347" spans="51:51" x14ac:dyDescent="0.25">
      <c r="AY3347"/>
    </row>
    <row r="3348" spans="51:51" x14ac:dyDescent="0.25">
      <c r="AY3348"/>
    </row>
    <row r="3349" spans="51:51" x14ac:dyDescent="0.25">
      <c r="AY3349"/>
    </row>
    <row r="3350" spans="51:51" x14ac:dyDescent="0.25">
      <c r="AY3350"/>
    </row>
    <row r="3351" spans="51:51" x14ac:dyDescent="0.25">
      <c r="AY3351"/>
    </row>
    <row r="3352" spans="51:51" x14ac:dyDescent="0.25">
      <c r="AY3352"/>
    </row>
    <row r="3353" spans="51:51" x14ac:dyDescent="0.25">
      <c r="AY3353"/>
    </row>
    <row r="3354" spans="51:51" x14ac:dyDescent="0.25">
      <c r="AY3354"/>
    </row>
    <row r="3355" spans="51:51" x14ac:dyDescent="0.25">
      <c r="AY3355"/>
    </row>
    <row r="3356" spans="51:51" x14ac:dyDescent="0.25">
      <c r="AY3356"/>
    </row>
    <row r="3357" spans="51:51" x14ac:dyDescent="0.25">
      <c r="AY3357"/>
    </row>
    <row r="3358" spans="51:51" x14ac:dyDescent="0.25">
      <c r="AY3358"/>
    </row>
    <row r="3359" spans="51:51" x14ac:dyDescent="0.25">
      <c r="AY3359"/>
    </row>
    <row r="3360" spans="51:51" x14ac:dyDescent="0.25">
      <c r="AY3360"/>
    </row>
    <row r="3361" spans="51:51" x14ac:dyDescent="0.25">
      <c r="AY3361"/>
    </row>
    <row r="3362" spans="51:51" x14ac:dyDescent="0.25">
      <c r="AY3362"/>
    </row>
    <row r="3363" spans="51:51" x14ac:dyDescent="0.25">
      <c r="AY3363"/>
    </row>
    <row r="3364" spans="51:51" x14ac:dyDescent="0.25">
      <c r="AY3364"/>
    </row>
    <row r="3365" spans="51:51" x14ac:dyDescent="0.25">
      <c r="AY3365"/>
    </row>
    <row r="3366" spans="51:51" x14ac:dyDescent="0.25">
      <c r="AY3366"/>
    </row>
    <row r="3367" spans="51:51" x14ac:dyDescent="0.25">
      <c r="AY3367"/>
    </row>
    <row r="3368" spans="51:51" x14ac:dyDescent="0.25">
      <c r="AY3368"/>
    </row>
    <row r="3369" spans="51:51" x14ac:dyDescent="0.25">
      <c r="AY3369"/>
    </row>
    <row r="3370" spans="51:51" x14ac:dyDescent="0.25">
      <c r="AY3370"/>
    </row>
    <row r="3371" spans="51:51" x14ac:dyDescent="0.25">
      <c r="AY3371"/>
    </row>
    <row r="3372" spans="51:51" x14ac:dyDescent="0.25">
      <c r="AY3372"/>
    </row>
    <row r="3373" spans="51:51" x14ac:dyDescent="0.25">
      <c r="AY3373"/>
    </row>
    <row r="3374" spans="51:51" x14ac:dyDescent="0.25">
      <c r="AY3374"/>
    </row>
    <row r="3375" spans="51:51" x14ac:dyDescent="0.25">
      <c r="AY3375"/>
    </row>
    <row r="3376" spans="51:51" x14ac:dyDescent="0.25">
      <c r="AY3376"/>
    </row>
    <row r="3377" spans="51:51" x14ac:dyDescent="0.25">
      <c r="AY3377"/>
    </row>
    <row r="3378" spans="51:51" x14ac:dyDescent="0.25">
      <c r="AY3378"/>
    </row>
    <row r="3379" spans="51:51" x14ac:dyDescent="0.25">
      <c r="AY3379"/>
    </row>
    <row r="3380" spans="51:51" x14ac:dyDescent="0.25">
      <c r="AY3380"/>
    </row>
    <row r="3381" spans="51:51" x14ac:dyDescent="0.25">
      <c r="AY3381"/>
    </row>
    <row r="3382" spans="51:51" x14ac:dyDescent="0.25">
      <c r="AY3382"/>
    </row>
    <row r="3383" spans="51:51" x14ac:dyDescent="0.25">
      <c r="AY3383"/>
    </row>
    <row r="3384" spans="51:51" x14ac:dyDescent="0.25">
      <c r="AY3384"/>
    </row>
    <row r="3385" spans="51:51" x14ac:dyDescent="0.25">
      <c r="AY3385"/>
    </row>
    <row r="3386" spans="51:51" x14ac:dyDescent="0.25">
      <c r="AY3386"/>
    </row>
    <row r="3387" spans="51:51" x14ac:dyDescent="0.25">
      <c r="AY3387"/>
    </row>
    <row r="3388" spans="51:51" x14ac:dyDescent="0.25">
      <c r="AY3388"/>
    </row>
    <row r="3389" spans="51:51" x14ac:dyDescent="0.25">
      <c r="AY3389"/>
    </row>
    <row r="3390" spans="51:51" x14ac:dyDescent="0.25">
      <c r="AY3390"/>
    </row>
    <row r="3391" spans="51:51" x14ac:dyDescent="0.25">
      <c r="AY3391"/>
    </row>
    <row r="3392" spans="51:51" x14ac:dyDescent="0.25">
      <c r="AY3392"/>
    </row>
    <row r="3393" spans="51:51" x14ac:dyDescent="0.25">
      <c r="AY3393"/>
    </row>
    <row r="3394" spans="51:51" x14ac:dyDescent="0.25">
      <c r="AY3394"/>
    </row>
    <row r="3395" spans="51:51" x14ac:dyDescent="0.25">
      <c r="AY3395"/>
    </row>
    <row r="3396" spans="51:51" x14ac:dyDescent="0.25">
      <c r="AY3396"/>
    </row>
    <row r="3397" spans="51:51" x14ac:dyDescent="0.25">
      <c r="AY3397"/>
    </row>
    <row r="3398" spans="51:51" x14ac:dyDescent="0.25">
      <c r="AY3398"/>
    </row>
    <row r="3399" spans="51:51" x14ac:dyDescent="0.25">
      <c r="AY3399"/>
    </row>
    <row r="3400" spans="51:51" x14ac:dyDescent="0.25">
      <c r="AY3400"/>
    </row>
    <row r="3401" spans="51:51" x14ac:dyDescent="0.25">
      <c r="AY3401"/>
    </row>
    <row r="3402" spans="51:51" x14ac:dyDescent="0.25">
      <c r="AY3402"/>
    </row>
    <row r="3403" spans="51:51" x14ac:dyDescent="0.25">
      <c r="AY3403"/>
    </row>
    <row r="3404" spans="51:51" x14ac:dyDescent="0.25">
      <c r="AY3404"/>
    </row>
    <row r="3405" spans="51:51" x14ac:dyDescent="0.25">
      <c r="AY3405"/>
    </row>
    <row r="3406" spans="51:51" x14ac:dyDescent="0.25">
      <c r="AY3406"/>
    </row>
    <row r="3407" spans="51:51" x14ac:dyDescent="0.25">
      <c r="AY3407"/>
    </row>
    <row r="3408" spans="51:51" x14ac:dyDescent="0.25">
      <c r="AY3408"/>
    </row>
    <row r="3409" spans="51:51" x14ac:dyDescent="0.25">
      <c r="AY3409"/>
    </row>
    <row r="3410" spans="51:51" x14ac:dyDescent="0.25">
      <c r="AY3410"/>
    </row>
    <row r="3411" spans="51:51" x14ac:dyDescent="0.25">
      <c r="AY3411"/>
    </row>
    <row r="3412" spans="51:51" x14ac:dyDescent="0.25">
      <c r="AY3412"/>
    </row>
    <row r="3413" spans="51:51" x14ac:dyDescent="0.25">
      <c r="AY3413"/>
    </row>
    <row r="3414" spans="51:51" x14ac:dyDescent="0.25">
      <c r="AY3414"/>
    </row>
    <row r="3415" spans="51:51" x14ac:dyDescent="0.25">
      <c r="AY3415"/>
    </row>
    <row r="3416" spans="51:51" x14ac:dyDescent="0.25">
      <c r="AY3416"/>
    </row>
    <row r="3417" spans="51:51" x14ac:dyDescent="0.25">
      <c r="AY3417"/>
    </row>
    <row r="3418" spans="51:51" x14ac:dyDescent="0.25">
      <c r="AY3418"/>
    </row>
    <row r="3419" spans="51:51" x14ac:dyDescent="0.25">
      <c r="AY3419"/>
    </row>
    <row r="3420" spans="51:51" x14ac:dyDescent="0.25">
      <c r="AY3420"/>
    </row>
    <row r="3421" spans="51:51" x14ac:dyDescent="0.25">
      <c r="AY3421"/>
    </row>
    <row r="3422" spans="51:51" x14ac:dyDescent="0.25">
      <c r="AY3422"/>
    </row>
    <row r="3423" spans="51:51" x14ac:dyDescent="0.25">
      <c r="AY3423"/>
    </row>
    <row r="3424" spans="51:51" x14ac:dyDescent="0.25">
      <c r="AY3424"/>
    </row>
    <row r="3425" spans="51:51" x14ac:dyDescent="0.25">
      <c r="AY3425"/>
    </row>
    <row r="3426" spans="51:51" x14ac:dyDescent="0.25">
      <c r="AY3426"/>
    </row>
    <row r="3427" spans="51:51" x14ac:dyDescent="0.25">
      <c r="AY3427"/>
    </row>
    <row r="3428" spans="51:51" x14ac:dyDescent="0.25">
      <c r="AY3428"/>
    </row>
    <row r="3429" spans="51:51" x14ac:dyDescent="0.25">
      <c r="AY3429"/>
    </row>
    <row r="3430" spans="51:51" x14ac:dyDescent="0.25">
      <c r="AY3430"/>
    </row>
    <row r="3431" spans="51:51" x14ac:dyDescent="0.25">
      <c r="AY3431"/>
    </row>
    <row r="3432" spans="51:51" x14ac:dyDescent="0.25">
      <c r="AY3432"/>
    </row>
    <row r="3433" spans="51:51" x14ac:dyDescent="0.25">
      <c r="AY3433"/>
    </row>
    <row r="3434" spans="51:51" x14ac:dyDescent="0.25">
      <c r="AY3434"/>
    </row>
    <row r="3435" spans="51:51" x14ac:dyDescent="0.25">
      <c r="AY3435"/>
    </row>
    <row r="3436" spans="51:51" x14ac:dyDescent="0.25">
      <c r="AY3436"/>
    </row>
    <row r="3437" spans="51:51" x14ac:dyDescent="0.25">
      <c r="AY3437"/>
    </row>
    <row r="3438" spans="51:51" x14ac:dyDescent="0.25">
      <c r="AY3438"/>
    </row>
    <row r="3439" spans="51:51" x14ac:dyDescent="0.25">
      <c r="AY3439"/>
    </row>
    <row r="3440" spans="51:51" x14ac:dyDescent="0.25">
      <c r="AY3440"/>
    </row>
    <row r="3441" spans="51:51" x14ac:dyDescent="0.25">
      <c r="AY3441"/>
    </row>
    <row r="3442" spans="51:51" x14ac:dyDescent="0.25">
      <c r="AY3442"/>
    </row>
    <row r="3443" spans="51:51" x14ac:dyDescent="0.25">
      <c r="AY3443"/>
    </row>
    <row r="3444" spans="51:51" x14ac:dyDescent="0.25">
      <c r="AY3444"/>
    </row>
    <row r="3445" spans="51:51" x14ac:dyDescent="0.25">
      <c r="AY3445"/>
    </row>
    <row r="3446" spans="51:51" x14ac:dyDescent="0.25">
      <c r="AY3446"/>
    </row>
    <row r="3447" spans="51:51" x14ac:dyDescent="0.25">
      <c r="AY3447"/>
    </row>
    <row r="3448" spans="51:51" x14ac:dyDescent="0.25">
      <c r="AY3448"/>
    </row>
    <row r="3449" spans="51:51" x14ac:dyDescent="0.25">
      <c r="AY3449"/>
    </row>
    <row r="3450" spans="51:51" x14ac:dyDescent="0.25">
      <c r="AY3450"/>
    </row>
    <row r="3451" spans="51:51" x14ac:dyDescent="0.25">
      <c r="AY3451"/>
    </row>
    <row r="3452" spans="51:51" x14ac:dyDescent="0.25">
      <c r="AY3452"/>
    </row>
    <row r="3453" spans="51:51" x14ac:dyDescent="0.25">
      <c r="AY3453"/>
    </row>
    <row r="3454" spans="51:51" x14ac:dyDescent="0.25">
      <c r="AY3454"/>
    </row>
    <row r="3455" spans="51:51" x14ac:dyDescent="0.25">
      <c r="AY3455"/>
    </row>
    <row r="3456" spans="51:51" x14ac:dyDescent="0.25">
      <c r="AY3456"/>
    </row>
    <row r="3457" spans="51:51" x14ac:dyDescent="0.25">
      <c r="AY3457"/>
    </row>
    <row r="3458" spans="51:51" x14ac:dyDescent="0.25">
      <c r="AY3458"/>
    </row>
    <row r="3459" spans="51:51" x14ac:dyDescent="0.25">
      <c r="AY3459"/>
    </row>
    <row r="3460" spans="51:51" x14ac:dyDescent="0.25">
      <c r="AY3460"/>
    </row>
    <row r="3461" spans="51:51" x14ac:dyDescent="0.25">
      <c r="AY3461"/>
    </row>
    <row r="3462" spans="51:51" x14ac:dyDescent="0.25">
      <c r="AY3462"/>
    </row>
    <row r="3463" spans="51:51" x14ac:dyDescent="0.25">
      <c r="AY3463"/>
    </row>
    <row r="3464" spans="51:51" x14ac:dyDescent="0.25">
      <c r="AY3464"/>
    </row>
    <row r="3465" spans="51:51" x14ac:dyDescent="0.25">
      <c r="AY3465"/>
    </row>
    <row r="3466" spans="51:51" x14ac:dyDescent="0.25">
      <c r="AY3466"/>
    </row>
    <row r="3467" spans="51:51" x14ac:dyDescent="0.25">
      <c r="AY3467"/>
    </row>
    <row r="3468" spans="51:51" x14ac:dyDescent="0.25">
      <c r="AY3468"/>
    </row>
    <row r="3469" spans="51:51" x14ac:dyDescent="0.25">
      <c r="AY3469"/>
    </row>
    <row r="3470" spans="51:51" x14ac:dyDescent="0.25">
      <c r="AY3470"/>
    </row>
    <row r="3471" spans="51:51" x14ac:dyDescent="0.25">
      <c r="AY3471"/>
    </row>
    <row r="3472" spans="51:51" x14ac:dyDescent="0.25">
      <c r="AY3472"/>
    </row>
    <row r="3473" spans="51:51" x14ac:dyDescent="0.25">
      <c r="AY3473"/>
    </row>
    <row r="3474" spans="51:51" x14ac:dyDescent="0.25">
      <c r="AY3474"/>
    </row>
    <row r="3475" spans="51:51" x14ac:dyDescent="0.25">
      <c r="AY3475"/>
    </row>
    <row r="3476" spans="51:51" x14ac:dyDescent="0.25">
      <c r="AY3476"/>
    </row>
    <row r="3477" spans="51:51" x14ac:dyDescent="0.25">
      <c r="AY3477"/>
    </row>
    <row r="3478" spans="51:51" x14ac:dyDescent="0.25">
      <c r="AY3478"/>
    </row>
    <row r="3479" spans="51:51" x14ac:dyDescent="0.25">
      <c r="AY3479"/>
    </row>
    <row r="3480" spans="51:51" x14ac:dyDescent="0.25">
      <c r="AY3480"/>
    </row>
    <row r="3481" spans="51:51" x14ac:dyDescent="0.25">
      <c r="AY3481"/>
    </row>
    <row r="3482" spans="51:51" x14ac:dyDescent="0.25">
      <c r="AY3482"/>
    </row>
    <row r="3483" spans="51:51" x14ac:dyDescent="0.25">
      <c r="AY3483"/>
    </row>
    <row r="3484" spans="51:51" x14ac:dyDescent="0.25">
      <c r="AY3484"/>
    </row>
    <row r="3485" spans="51:51" x14ac:dyDescent="0.25">
      <c r="AY3485"/>
    </row>
    <row r="3486" spans="51:51" x14ac:dyDescent="0.25">
      <c r="AY3486"/>
    </row>
    <row r="3487" spans="51:51" x14ac:dyDescent="0.25">
      <c r="AY3487"/>
    </row>
    <row r="3488" spans="51:51" x14ac:dyDescent="0.25">
      <c r="AY3488"/>
    </row>
    <row r="3489" spans="51:51" x14ac:dyDescent="0.25">
      <c r="AY3489"/>
    </row>
    <row r="3490" spans="51:51" x14ac:dyDescent="0.25">
      <c r="AY3490"/>
    </row>
    <row r="3491" spans="51:51" x14ac:dyDescent="0.25">
      <c r="AY3491"/>
    </row>
    <row r="3492" spans="51:51" x14ac:dyDescent="0.25">
      <c r="AY3492"/>
    </row>
    <row r="3493" spans="51:51" x14ac:dyDescent="0.25">
      <c r="AY3493"/>
    </row>
    <row r="3500" spans="51:51" x14ac:dyDescent="0.25">
      <c r="AY3500"/>
    </row>
  </sheetData>
  <pageMargins left="0.7" right="0.7" top="0.75" bottom="0.75" header="0.3" footer="0.3"/>
  <pageSetup orientation="portrait" horizontalDpi="1200" verticalDpi="1200" r:id="rId1"/>
  <ignoredErrors>
    <ignoredError sqref="A2:D201" calculatedColumn="1"/>
    <ignoredError sqref="AM2:AM201"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24AB0-464D-4E4F-9C80-369B1DB211C6}">
  <dimension ref="A1:AI201"/>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7109375" customWidth="1"/>
    <col min="13" max="14" width="12.7109375" hidden="1" customWidth="1" outlineLevel="1"/>
    <col min="15" max="15" width="12.7109375" customWidth="1" collapsed="1"/>
    <col min="16" max="17" width="12.7109375" hidden="1" customWidth="1" outlineLevel="1"/>
    <col min="18" max="18" width="12.7109375" customWidth="1" collapsed="1"/>
    <col min="19" max="21" width="12.7109375" hidden="1" customWidth="1" outlineLevel="1"/>
    <col min="22" max="22" width="12.7109375" customWidth="1" collapsed="1"/>
    <col min="23" max="25" width="12.7109375" hidden="1" customWidth="1" outlineLevel="1"/>
    <col min="26" max="26" width="12.7109375" customWidth="1" collapsed="1"/>
    <col min="27" max="34" width="12.7109375" customWidth="1"/>
    <col min="35" max="35" width="12" style="33" customWidth="1"/>
    <col min="37" max="37" width="12.5703125" customWidth="1"/>
    <col min="39" max="47" width="12.5703125" customWidth="1"/>
    <col min="48" max="48" width="18.5703125" customWidth="1"/>
    <col min="50" max="50" width="22.140625" customWidth="1"/>
  </cols>
  <sheetData>
    <row r="1" spans="1:35" s="29" customFormat="1" ht="189.95" customHeight="1" x14ac:dyDescent="0.25">
      <c r="A1" s="29" t="s">
        <v>649</v>
      </c>
      <c r="B1" s="29" t="s">
        <v>716</v>
      </c>
      <c r="C1" s="29" t="s">
        <v>717</v>
      </c>
      <c r="D1" s="29" t="s">
        <v>689</v>
      </c>
      <c r="E1" s="29" t="s">
        <v>690</v>
      </c>
      <c r="F1" s="29" t="s">
        <v>766</v>
      </c>
      <c r="G1" s="29" t="s">
        <v>767</v>
      </c>
      <c r="H1" s="29" t="s">
        <v>768</v>
      </c>
      <c r="I1" s="29" t="s">
        <v>769</v>
      </c>
      <c r="J1" s="29" t="s">
        <v>770</v>
      </c>
      <c r="K1" s="29" t="s">
        <v>771</v>
      </c>
      <c r="L1" s="29" t="s">
        <v>772</v>
      </c>
      <c r="M1" s="29" t="s">
        <v>773</v>
      </c>
      <c r="N1" s="29" t="s">
        <v>774</v>
      </c>
      <c r="O1" s="29" t="s">
        <v>775</v>
      </c>
      <c r="P1" s="29" t="s">
        <v>776</v>
      </c>
      <c r="Q1" s="29" t="s">
        <v>777</v>
      </c>
      <c r="R1" s="29" t="s">
        <v>778</v>
      </c>
      <c r="S1" s="29" t="s">
        <v>779</v>
      </c>
      <c r="T1" s="29" t="s">
        <v>780</v>
      </c>
      <c r="U1" s="29" t="s">
        <v>781</v>
      </c>
      <c r="V1" s="29" t="s">
        <v>782</v>
      </c>
      <c r="W1" s="29" t="s">
        <v>783</v>
      </c>
      <c r="X1" s="29" t="s">
        <v>784</v>
      </c>
      <c r="Y1" s="29" t="s">
        <v>785</v>
      </c>
      <c r="Z1" s="29" t="s">
        <v>786</v>
      </c>
      <c r="AA1" s="29" t="s">
        <v>787</v>
      </c>
      <c r="AB1" s="29" t="s">
        <v>788</v>
      </c>
      <c r="AC1" s="29" t="s">
        <v>789</v>
      </c>
      <c r="AD1" s="29" t="s">
        <v>790</v>
      </c>
      <c r="AE1" s="29" t="s">
        <v>791</v>
      </c>
      <c r="AF1" s="29" t="s">
        <v>792</v>
      </c>
      <c r="AG1" s="29" t="s">
        <v>793</v>
      </c>
      <c r="AH1" s="29" t="s">
        <v>715</v>
      </c>
      <c r="AI1" s="31" t="s">
        <v>643</v>
      </c>
    </row>
    <row r="2" spans="1:35" x14ac:dyDescent="0.25">
      <c r="A2" t="s">
        <v>616</v>
      </c>
      <c r="B2" t="s">
        <v>256</v>
      </c>
      <c r="C2" t="s">
        <v>466</v>
      </c>
      <c r="D2" t="s">
        <v>544</v>
      </c>
      <c r="E2" s="33">
        <v>64.033333333333331</v>
      </c>
      <c r="F2" s="33">
        <v>5.6888888888888891</v>
      </c>
      <c r="G2" s="33">
        <v>0.17777777777777778</v>
      </c>
      <c r="H2" s="33">
        <v>0.15833333333333333</v>
      </c>
      <c r="I2" s="33">
        <v>3.3333333333333333E-2</v>
      </c>
      <c r="J2" s="33">
        <v>0</v>
      </c>
      <c r="K2" s="33">
        <v>0</v>
      </c>
      <c r="L2" s="33">
        <v>6.6312222222222204</v>
      </c>
      <c r="M2" s="33">
        <v>0</v>
      </c>
      <c r="N2" s="33">
        <v>0</v>
      </c>
      <c r="O2" s="33">
        <v>0</v>
      </c>
      <c r="P2" s="33">
        <v>0</v>
      </c>
      <c r="Q2" s="33">
        <v>0</v>
      </c>
      <c r="R2" s="33">
        <v>0</v>
      </c>
      <c r="S2" s="33">
        <v>0.44233333333333336</v>
      </c>
      <c r="T2" s="33">
        <v>5.2445555555555545</v>
      </c>
      <c r="U2" s="33">
        <v>0</v>
      </c>
      <c r="V2" s="33">
        <v>8.8811382960263738E-2</v>
      </c>
      <c r="W2" s="33">
        <v>0.4270000000000001</v>
      </c>
      <c r="X2" s="33">
        <v>5.0743333333333327</v>
      </c>
      <c r="Y2" s="33">
        <v>0</v>
      </c>
      <c r="Z2" s="33">
        <v>8.5913586673607503E-2</v>
      </c>
      <c r="AA2" s="33">
        <v>0</v>
      </c>
      <c r="AB2" s="33">
        <v>0</v>
      </c>
      <c r="AC2" s="33">
        <v>0</v>
      </c>
      <c r="AD2" s="33">
        <v>0</v>
      </c>
      <c r="AE2" s="33">
        <v>0</v>
      </c>
      <c r="AF2" s="33">
        <v>0</v>
      </c>
      <c r="AG2" s="33">
        <v>0</v>
      </c>
      <c r="AH2" t="s">
        <v>55</v>
      </c>
      <c r="AI2" s="34">
        <v>4</v>
      </c>
    </row>
    <row r="3" spans="1:35" x14ac:dyDescent="0.25">
      <c r="A3" t="s">
        <v>616</v>
      </c>
      <c r="B3" t="s">
        <v>278</v>
      </c>
      <c r="C3" t="s">
        <v>406</v>
      </c>
      <c r="D3" t="s">
        <v>522</v>
      </c>
      <c r="E3" s="33">
        <v>45.7</v>
      </c>
      <c r="F3" s="33">
        <v>0</v>
      </c>
      <c r="G3" s="33">
        <v>0</v>
      </c>
      <c r="H3" s="33">
        <v>0</v>
      </c>
      <c r="I3" s="33">
        <v>0</v>
      </c>
      <c r="J3" s="33">
        <v>0</v>
      </c>
      <c r="K3" s="33">
        <v>0</v>
      </c>
      <c r="L3" s="33">
        <v>0</v>
      </c>
      <c r="M3" s="33">
        <v>0</v>
      </c>
      <c r="N3" s="33">
        <v>0</v>
      </c>
      <c r="O3" s="33">
        <v>0</v>
      </c>
      <c r="P3" s="33">
        <v>5.4083333333333332</v>
      </c>
      <c r="Q3" s="33">
        <v>5.1222222222222218</v>
      </c>
      <c r="R3" s="33">
        <v>0.23042791150012154</v>
      </c>
      <c r="S3" s="33">
        <v>0</v>
      </c>
      <c r="T3" s="33">
        <v>0</v>
      </c>
      <c r="U3" s="33">
        <v>0</v>
      </c>
      <c r="V3" s="33">
        <v>0</v>
      </c>
      <c r="W3" s="33">
        <v>0</v>
      </c>
      <c r="X3" s="33">
        <v>0</v>
      </c>
      <c r="Y3" s="33">
        <v>0</v>
      </c>
      <c r="Z3" s="33">
        <v>0</v>
      </c>
      <c r="AA3" s="33">
        <v>0</v>
      </c>
      <c r="AB3" s="33">
        <v>0</v>
      </c>
      <c r="AC3" s="33">
        <v>0</v>
      </c>
      <c r="AD3" s="33">
        <v>0</v>
      </c>
      <c r="AE3" s="33">
        <v>0</v>
      </c>
      <c r="AF3" s="33">
        <v>0</v>
      </c>
      <c r="AG3" s="33">
        <v>0</v>
      </c>
      <c r="AH3" t="s">
        <v>77</v>
      </c>
      <c r="AI3" s="34">
        <v>4</v>
      </c>
    </row>
    <row r="4" spans="1:35" x14ac:dyDescent="0.25">
      <c r="A4" t="s">
        <v>616</v>
      </c>
      <c r="B4" t="s">
        <v>363</v>
      </c>
      <c r="C4" t="s">
        <v>475</v>
      </c>
      <c r="D4" t="s">
        <v>533</v>
      </c>
      <c r="E4" s="33">
        <v>52.588888888888889</v>
      </c>
      <c r="F4" s="33">
        <v>5.0666666666666664</v>
      </c>
      <c r="G4" s="33">
        <v>0.17777777777777778</v>
      </c>
      <c r="H4" s="33">
        <v>0.13333333333333333</v>
      </c>
      <c r="I4" s="33">
        <v>0</v>
      </c>
      <c r="J4" s="33">
        <v>0</v>
      </c>
      <c r="K4" s="33">
        <v>0.13333333333333333</v>
      </c>
      <c r="L4" s="33">
        <v>2.2318888888888888</v>
      </c>
      <c r="M4" s="33">
        <v>5.5222222222222221</v>
      </c>
      <c r="N4" s="33">
        <v>0</v>
      </c>
      <c r="O4" s="33">
        <v>0.10500739488696387</v>
      </c>
      <c r="P4" s="33">
        <v>5.2</v>
      </c>
      <c r="Q4" s="33">
        <v>0</v>
      </c>
      <c r="R4" s="33">
        <v>9.8880202831185302E-2</v>
      </c>
      <c r="S4" s="33">
        <v>5.8068888888888885</v>
      </c>
      <c r="T4" s="33">
        <v>5.8227777777777785</v>
      </c>
      <c r="U4" s="33">
        <v>0</v>
      </c>
      <c r="V4" s="33">
        <v>0.22114303824212975</v>
      </c>
      <c r="W4" s="33">
        <v>1.0792222222222221</v>
      </c>
      <c r="X4" s="33">
        <v>6.7405555555555532</v>
      </c>
      <c r="Y4" s="33">
        <v>0</v>
      </c>
      <c r="Z4" s="33">
        <v>0.14869638706951188</v>
      </c>
      <c r="AA4" s="33">
        <v>0</v>
      </c>
      <c r="AB4" s="33">
        <v>0</v>
      </c>
      <c r="AC4" s="33">
        <v>0</v>
      </c>
      <c r="AD4" s="33">
        <v>0</v>
      </c>
      <c r="AE4" s="33">
        <v>0</v>
      </c>
      <c r="AF4" s="33">
        <v>0</v>
      </c>
      <c r="AG4" s="33">
        <v>0.28888888888888886</v>
      </c>
      <c r="AH4" t="s">
        <v>163</v>
      </c>
      <c r="AI4" s="34">
        <v>4</v>
      </c>
    </row>
    <row r="5" spans="1:35" x14ac:dyDescent="0.25">
      <c r="A5" t="s">
        <v>616</v>
      </c>
      <c r="B5" t="s">
        <v>234</v>
      </c>
      <c r="C5" t="s">
        <v>402</v>
      </c>
      <c r="D5" t="s">
        <v>535</v>
      </c>
      <c r="E5" s="33">
        <v>41.444444444444443</v>
      </c>
      <c r="F5" s="33">
        <v>5.6888888888888891</v>
      </c>
      <c r="G5" s="33">
        <v>0.8</v>
      </c>
      <c r="H5" s="33">
        <v>0.35555555555555557</v>
      </c>
      <c r="I5" s="33">
        <v>0.53333333333333333</v>
      </c>
      <c r="J5" s="33">
        <v>0</v>
      </c>
      <c r="K5" s="33">
        <v>0.22222222222222221</v>
      </c>
      <c r="L5" s="33">
        <v>5.581999999999999</v>
      </c>
      <c r="M5" s="33">
        <v>0</v>
      </c>
      <c r="N5" s="33">
        <v>0</v>
      </c>
      <c r="O5" s="33">
        <v>0</v>
      </c>
      <c r="P5" s="33">
        <v>0</v>
      </c>
      <c r="Q5" s="33">
        <v>0</v>
      </c>
      <c r="R5" s="33">
        <v>0</v>
      </c>
      <c r="S5" s="33">
        <v>4.4719999999999995</v>
      </c>
      <c r="T5" s="33">
        <v>5.1510000000000007</v>
      </c>
      <c r="U5" s="33">
        <v>0</v>
      </c>
      <c r="V5" s="33">
        <v>0.23219034852546921</v>
      </c>
      <c r="W5" s="33">
        <v>4.5595555555555549</v>
      </c>
      <c r="X5" s="33">
        <v>5.4201111111111109</v>
      </c>
      <c r="Y5" s="33">
        <v>0</v>
      </c>
      <c r="Z5" s="33">
        <v>0.24079624664879357</v>
      </c>
      <c r="AA5" s="33">
        <v>2.7888888888888888</v>
      </c>
      <c r="AB5" s="33">
        <v>0</v>
      </c>
      <c r="AC5" s="33">
        <v>0</v>
      </c>
      <c r="AD5" s="33">
        <v>0</v>
      </c>
      <c r="AE5" s="33">
        <v>0</v>
      </c>
      <c r="AF5" s="33">
        <v>0</v>
      </c>
      <c r="AG5" s="33">
        <v>0</v>
      </c>
      <c r="AH5" t="s">
        <v>33</v>
      </c>
      <c r="AI5" s="34">
        <v>4</v>
      </c>
    </row>
    <row r="6" spans="1:35" x14ac:dyDescent="0.25">
      <c r="A6" t="s">
        <v>616</v>
      </c>
      <c r="B6" t="s">
        <v>266</v>
      </c>
      <c r="C6" t="s">
        <v>471</v>
      </c>
      <c r="D6" t="s">
        <v>579</v>
      </c>
      <c r="E6" s="33">
        <v>93.855555555555554</v>
      </c>
      <c r="F6" s="33">
        <v>5.2444444444444445</v>
      </c>
      <c r="G6" s="33">
        <v>0</v>
      </c>
      <c r="H6" s="33">
        <v>0.54722222222222228</v>
      </c>
      <c r="I6" s="33">
        <v>0.23333333333333334</v>
      </c>
      <c r="J6" s="33">
        <v>0</v>
      </c>
      <c r="K6" s="33">
        <v>0</v>
      </c>
      <c r="L6" s="33">
        <v>3.5787777777777769</v>
      </c>
      <c r="M6" s="33">
        <v>0</v>
      </c>
      <c r="N6" s="33">
        <v>0</v>
      </c>
      <c r="O6" s="33">
        <v>0</v>
      </c>
      <c r="P6" s="33">
        <v>0</v>
      </c>
      <c r="Q6" s="33">
        <v>0</v>
      </c>
      <c r="R6" s="33">
        <v>0</v>
      </c>
      <c r="S6" s="33">
        <v>4.6303333333333336</v>
      </c>
      <c r="T6" s="33">
        <v>2.8342222222222215</v>
      </c>
      <c r="U6" s="33">
        <v>0</v>
      </c>
      <c r="V6" s="33">
        <v>7.9532378359180769E-2</v>
      </c>
      <c r="W6" s="33">
        <v>0.74044444444444446</v>
      </c>
      <c r="X6" s="33">
        <v>6.4653333333333345</v>
      </c>
      <c r="Y6" s="33">
        <v>0</v>
      </c>
      <c r="Z6" s="33">
        <v>7.6775186456730218E-2</v>
      </c>
      <c r="AA6" s="33">
        <v>0</v>
      </c>
      <c r="AB6" s="33">
        <v>0</v>
      </c>
      <c r="AC6" s="33">
        <v>0</v>
      </c>
      <c r="AD6" s="33">
        <v>0</v>
      </c>
      <c r="AE6" s="33">
        <v>0</v>
      </c>
      <c r="AF6" s="33">
        <v>0</v>
      </c>
      <c r="AG6" s="33">
        <v>0</v>
      </c>
      <c r="AH6" t="s">
        <v>65</v>
      </c>
      <c r="AI6" s="34">
        <v>4</v>
      </c>
    </row>
    <row r="7" spans="1:35" x14ac:dyDescent="0.25">
      <c r="A7" t="s">
        <v>616</v>
      </c>
      <c r="B7" t="s">
        <v>268</v>
      </c>
      <c r="C7" t="s">
        <v>418</v>
      </c>
      <c r="D7" t="s">
        <v>534</v>
      </c>
      <c r="E7" s="33">
        <v>71.033333333333331</v>
      </c>
      <c r="F7" s="33">
        <v>5.6888888888888891</v>
      </c>
      <c r="G7" s="33">
        <v>0.26666666666666666</v>
      </c>
      <c r="H7" s="33">
        <v>0.55555555555555558</v>
      </c>
      <c r="I7" s="33">
        <v>0.82222222222222219</v>
      </c>
      <c r="J7" s="33">
        <v>0</v>
      </c>
      <c r="K7" s="33">
        <v>0</v>
      </c>
      <c r="L7" s="33">
        <v>2.3494444444444444</v>
      </c>
      <c r="M7" s="33">
        <v>0</v>
      </c>
      <c r="N7" s="33">
        <v>4.669666666666668</v>
      </c>
      <c r="O7" s="33">
        <v>6.5739089629282044E-2</v>
      </c>
      <c r="P7" s="33">
        <v>8.5000000000000006E-2</v>
      </c>
      <c r="Q7" s="33">
        <v>8.5560000000000027</v>
      </c>
      <c r="R7" s="33">
        <v>0.12164711403097143</v>
      </c>
      <c r="S7" s="33">
        <v>0.92866666666666653</v>
      </c>
      <c r="T7" s="33">
        <v>5.0167777777777776</v>
      </c>
      <c r="U7" s="33">
        <v>0</v>
      </c>
      <c r="V7" s="33">
        <v>8.369935867354919E-2</v>
      </c>
      <c r="W7" s="33">
        <v>1.0442222222222222</v>
      </c>
      <c r="X7" s="33">
        <v>10.694666666666665</v>
      </c>
      <c r="Y7" s="33">
        <v>0</v>
      </c>
      <c r="Z7" s="33">
        <v>0.16525887689660565</v>
      </c>
      <c r="AA7" s="33">
        <v>0</v>
      </c>
      <c r="AB7" s="33">
        <v>0</v>
      </c>
      <c r="AC7" s="33">
        <v>0</v>
      </c>
      <c r="AD7" s="33">
        <v>0</v>
      </c>
      <c r="AE7" s="33">
        <v>21.344444444444445</v>
      </c>
      <c r="AF7" s="33">
        <v>0</v>
      </c>
      <c r="AG7" s="33">
        <v>0</v>
      </c>
      <c r="AH7" t="s">
        <v>67</v>
      </c>
      <c r="AI7" s="34">
        <v>4</v>
      </c>
    </row>
    <row r="8" spans="1:35" x14ac:dyDescent="0.25">
      <c r="A8" t="s">
        <v>616</v>
      </c>
      <c r="B8" t="s">
        <v>286</v>
      </c>
      <c r="C8" t="s">
        <v>477</v>
      </c>
      <c r="D8" t="s">
        <v>536</v>
      </c>
      <c r="E8" s="33">
        <v>65.577777777777783</v>
      </c>
      <c r="F8" s="33">
        <v>8.5333333333333332</v>
      </c>
      <c r="G8" s="33">
        <v>0.56666666666666665</v>
      </c>
      <c r="H8" s="33">
        <v>0.43333333333333335</v>
      </c>
      <c r="I8" s="33">
        <v>0.68888888888888888</v>
      </c>
      <c r="J8" s="33">
        <v>0</v>
      </c>
      <c r="K8" s="33">
        <v>0.28888888888888886</v>
      </c>
      <c r="L8" s="33">
        <v>4.163888888888887</v>
      </c>
      <c r="M8" s="33">
        <v>0</v>
      </c>
      <c r="N8" s="33">
        <v>5.208333333333333</v>
      </c>
      <c r="O8" s="33">
        <v>7.9422229752626222E-2</v>
      </c>
      <c r="P8" s="33">
        <v>5.8166666666666664</v>
      </c>
      <c r="Q8" s="33">
        <v>19.741666666666667</v>
      </c>
      <c r="R8" s="33">
        <v>0.38974076584208739</v>
      </c>
      <c r="S8" s="33">
        <v>0.7155555555555555</v>
      </c>
      <c r="T8" s="33">
        <v>6.8738888888888896</v>
      </c>
      <c r="U8" s="33">
        <v>0</v>
      </c>
      <c r="V8" s="33">
        <v>0.11573195526940021</v>
      </c>
      <c r="W8" s="33">
        <v>4.9527777777777775</v>
      </c>
      <c r="X8" s="33">
        <v>0.55033333333333345</v>
      </c>
      <c r="Y8" s="33">
        <v>0.61111111111111116</v>
      </c>
      <c r="Z8" s="33">
        <v>9.3236191121653683E-2</v>
      </c>
      <c r="AA8" s="33">
        <v>0</v>
      </c>
      <c r="AB8" s="33">
        <v>0</v>
      </c>
      <c r="AC8" s="33">
        <v>0</v>
      </c>
      <c r="AD8" s="33">
        <v>0</v>
      </c>
      <c r="AE8" s="33">
        <v>0</v>
      </c>
      <c r="AF8" s="33">
        <v>0</v>
      </c>
      <c r="AG8" s="33">
        <v>0</v>
      </c>
      <c r="AH8" t="s">
        <v>85</v>
      </c>
      <c r="AI8" s="34">
        <v>4</v>
      </c>
    </row>
    <row r="9" spans="1:35" x14ac:dyDescent="0.25">
      <c r="A9" t="s">
        <v>616</v>
      </c>
      <c r="B9" t="s">
        <v>389</v>
      </c>
      <c r="C9" t="s">
        <v>510</v>
      </c>
      <c r="D9" t="s">
        <v>521</v>
      </c>
      <c r="E9" s="33">
        <v>81.788888888888891</v>
      </c>
      <c r="F9" s="33">
        <v>5.5111111111111111</v>
      </c>
      <c r="G9" s="33">
        <v>0.51111111111111107</v>
      </c>
      <c r="H9" s="33">
        <v>0.66666666666666663</v>
      </c>
      <c r="I9" s="33">
        <v>5.7777777777777777</v>
      </c>
      <c r="J9" s="33">
        <v>0</v>
      </c>
      <c r="K9" s="33">
        <v>0</v>
      </c>
      <c r="L9" s="33">
        <v>6.2805555555555559</v>
      </c>
      <c r="M9" s="33">
        <v>8.8055555555555554</v>
      </c>
      <c r="N9" s="33">
        <v>5.4611111111111112</v>
      </c>
      <c r="O9" s="33">
        <v>0.17443282162749624</v>
      </c>
      <c r="P9" s="33">
        <v>5.2833333333333332</v>
      </c>
      <c r="Q9" s="33">
        <v>0</v>
      </c>
      <c r="R9" s="33">
        <v>6.4597201467191959E-2</v>
      </c>
      <c r="S9" s="33">
        <v>2.7916666666666665</v>
      </c>
      <c r="T9" s="33">
        <v>7.5972222222222223</v>
      </c>
      <c r="U9" s="33">
        <v>0</v>
      </c>
      <c r="V9" s="33">
        <v>0.12702078521939955</v>
      </c>
      <c r="W9" s="33">
        <v>3.1277777777777778</v>
      </c>
      <c r="X9" s="33">
        <v>6.9305555555555554</v>
      </c>
      <c r="Y9" s="33">
        <v>0</v>
      </c>
      <c r="Z9" s="33">
        <v>0.12297921478060046</v>
      </c>
      <c r="AA9" s="33">
        <v>0</v>
      </c>
      <c r="AB9" s="33">
        <v>0</v>
      </c>
      <c r="AC9" s="33">
        <v>0</v>
      </c>
      <c r="AD9" s="33">
        <v>0</v>
      </c>
      <c r="AE9" s="33">
        <v>0</v>
      </c>
      <c r="AF9" s="33">
        <v>0</v>
      </c>
      <c r="AG9" s="33">
        <v>0</v>
      </c>
      <c r="AH9" t="s">
        <v>189</v>
      </c>
      <c r="AI9" s="34">
        <v>4</v>
      </c>
    </row>
    <row r="10" spans="1:35" x14ac:dyDescent="0.25">
      <c r="A10" t="s">
        <v>616</v>
      </c>
      <c r="B10" t="s">
        <v>395</v>
      </c>
      <c r="C10" t="s">
        <v>461</v>
      </c>
      <c r="D10" t="s">
        <v>574</v>
      </c>
      <c r="E10" s="33">
        <v>53.633333333333333</v>
      </c>
      <c r="F10" s="33">
        <v>4.3111111111111109</v>
      </c>
      <c r="G10" s="33">
        <v>7.7777777777777779E-2</v>
      </c>
      <c r="H10" s="33">
        <v>0.23333333333333334</v>
      </c>
      <c r="I10" s="33">
        <v>0.44444444444444442</v>
      </c>
      <c r="J10" s="33">
        <v>0</v>
      </c>
      <c r="K10" s="33">
        <v>0</v>
      </c>
      <c r="L10" s="33">
        <v>0</v>
      </c>
      <c r="M10" s="33">
        <v>0</v>
      </c>
      <c r="N10" s="33">
        <v>0</v>
      </c>
      <c r="O10" s="33">
        <v>0</v>
      </c>
      <c r="P10" s="33">
        <v>4.8516666666666675</v>
      </c>
      <c r="Q10" s="33">
        <v>0</v>
      </c>
      <c r="R10" s="33">
        <v>9.0459912989434441E-2</v>
      </c>
      <c r="S10" s="33">
        <v>0</v>
      </c>
      <c r="T10" s="33">
        <v>0</v>
      </c>
      <c r="U10" s="33">
        <v>0</v>
      </c>
      <c r="V10" s="33">
        <v>0</v>
      </c>
      <c r="W10" s="33">
        <v>0</v>
      </c>
      <c r="X10" s="33">
        <v>0</v>
      </c>
      <c r="Y10" s="33">
        <v>0</v>
      </c>
      <c r="Z10" s="33">
        <v>0</v>
      </c>
      <c r="AA10" s="33">
        <v>0</v>
      </c>
      <c r="AB10" s="33">
        <v>0</v>
      </c>
      <c r="AC10" s="33">
        <v>0</v>
      </c>
      <c r="AD10" s="33">
        <v>0</v>
      </c>
      <c r="AE10" s="33">
        <v>0</v>
      </c>
      <c r="AF10" s="33">
        <v>0</v>
      </c>
      <c r="AG10" s="33">
        <v>0</v>
      </c>
      <c r="AH10" t="s">
        <v>195</v>
      </c>
      <c r="AI10" s="34">
        <v>4</v>
      </c>
    </row>
    <row r="11" spans="1:35" x14ac:dyDescent="0.25">
      <c r="A11" t="s">
        <v>616</v>
      </c>
      <c r="B11" t="s">
        <v>247</v>
      </c>
      <c r="C11" t="s">
        <v>461</v>
      </c>
      <c r="D11" t="s">
        <v>574</v>
      </c>
      <c r="E11" s="33">
        <v>84.688888888888883</v>
      </c>
      <c r="F11" s="33">
        <v>5.7777777777777777</v>
      </c>
      <c r="G11" s="33">
        <v>0.28888888888888886</v>
      </c>
      <c r="H11" s="33">
        <v>0</v>
      </c>
      <c r="I11" s="33">
        <v>0.68888888888888888</v>
      </c>
      <c r="J11" s="33">
        <v>0</v>
      </c>
      <c r="K11" s="33">
        <v>0</v>
      </c>
      <c r="L11" s="33">
        <v>4.5882222222222211</v>
      </c>
      <c r="M11" s="33">
        <v>0</v>
      </c>
      <c r="N11" s="33">
        <v>0</v>
      </c>
      <c r="O11" s="33">
        <v>0</v>
      </c>
      <c r="P11" s="33">
        <v>5.0217777777777766</v>
      </c>
      <c r="Q11" s="33">
        <v>17.591888888888903</v>
      </c>
      <c r="R11" s="33">
        <v>0.26702046706901095</v>
      </c>
      <c r="S11" s="33">
        <v>5.4074444444444438</v>
      </c>
      <c r="T11" s="33">
        <v>9.5402222222222228</v>
      </c>
      <c r="U11" s="33">
        <v>0</v>
      </c>
      <c r="V11" s="33">
        <v>0.1765009183941223</v>
      </c>
      <c r="W11" s="33">
        <v>3.1399999999999988</v>
      </c>
      <c r="X11" s="33">
        <v>9.9618888888888861</v>
      </c>
      <c r="Y11" s="33">
        <v>0</v>
      </c>
      <c r="Z11" s="33">
        <v>0.15470611388087113</v>
      </c>
      <c r="AA11" s="33">
        <v>0</v>
      </c>
      <c r="AB11" s="33">
        <v>0</v>
      </c>
      <c r="AC11" s="33">
        <v>0</v>
      </c>
      <c r="AD11" s="33">
        <v>0</v>
      </c>
      <c r="AE11" s="33">
        <v>3.7222222222222223</v>
      </c>
      <c r="AF11" s="33">
        <v>0</v>
      </c>
      <c r="AG11" s="33">
        <v>0</v>
      </c>
      <c r="AH11" t="s">
        <v>46</v>
      </c>
      <c r="AI11" s="34">
        <v>4</v>
      </c>
    </row>
    <row r="12" spans="1:35" x14ac:dyDescent="0.25">
      <c r="A12" t="s">
        <v>616</v>
      </c>
      <c r="B12" t="s">
        <v>361</v>
      </c>
      <c r="C12" t="s">
        <v>401</v>
      </c>
      <c r="D12" t="s">
        <v>516</v>
      </c>
      <c r="E12" s="33">
        <v>73.322222222222223</v>
      </c>
      <c r="F12" s="33">
        <v>5.5333333333333332</v>
      </c>
      <c r="G12" s="33">
        <v>0</v>
      </c>
      <c r="H12" s="33">
        <v>0.28611111111111109</v>
      </c>
      <c r="I12" s="33">
        <v>0.5444444444444444</v>
      </c>
      <c r="J12" s="33">
        <v>0</v>
      </c>
      <c r="K12" s="33">
        <v>0</v>
      </c>
      <c r="L12" s="33">
        <v>2.070666666666666</v>
      </c>
      <c r="M12" s="33">
        <v>0</v>
      </c>
      <c r="N12" s="33">
        <v>0</v>
      </c>
      <c r="O12" s="33">
        <v>0</v>
      </c>
      <c r="P12" s="33">
        <v>5.4247777777777788</v>
      </c>
      <c r="Q12" s="33">
        <v>5.0636666666666654</v>
      </c>
      <c r="R12" s="33">
        <v>0.14304591604788602</v>
      </c>
      <c r="S12" s="33">
        <v>5.7341111111111118</v>
      </c>
      <c r="T12" s="33">
        <v>3.5733333333333328</v>
      </c>
      <c r="U12" s="33">
        <v>0</v>
      </c>
      <c r="V12" s="33">
        <v>0.12693893014093044</v>
      </c>
      <c r="W12" s="33">
        <v>1.7228888888888891</v>
      </c>
      <c r="X12" s="33">
        <v>11.130111111111113</v>
      </c>
      <c r="Y12" s="33">
        <v>0</v>
      </c>
      <c r="Z12" s="33">
        <v>0.17529474162751935</v>
      </c>
      <c r="AA12" s="33">
        <v>0</v>
      </c>
      <c r="AB12" s="33">
        <v>0</v>
      </c>
      <c r="AC12" s="33">
        <v>0</v>
      </c>
      <c r="AD12" s="33">
        <v>0</v>
      </c>
      <c r="AE12" s="33">
        <v>0</v>
      </c>
      <c r="AF12" s="33">
        <v>0</v>
      </c>
      <c r="AG12" s="33">
        <v>0</v>
      </c>
      <c r="AH12" t="s">
        <v>161</v>
      </c>
      <c r="AI12" s="34">
        <v>4</v>
      </c>
    </row>
    <row r="13" spans="1:35" x14ac:dyDescent="0.25">
      <c r="A13" t="s">
        <v>616</v>
      </c>
      <c r="B13" t="s">
        <v>243</v>
      </c>
      <c r="C13" t="s">
        <v>460</v>
      </c>
      <c r="D13" t="s">
        <v>556</v>
      </c>
      <c r="E13" s="33">
        <v>52.644444444444446</v>
      </c>
      <c r="F13" s="33">
        <v>4.1111111111111107</v>
      </c>
      <c r="G13" s="33">
        <v>0.26666666666666666</v>
      </c>
      <c r="H13" s="33">
        <v>0.44444444444444442</v>
      </c>
      <c r="I13" s="33">
        <v>8.8888888888888892E-2</v>
      </c>
      <c r="J13" s="33">
        <v>0</v>
      </c>
      <c r="K13" s="33">
        <v>5.5111111111111111</v>
      </c>
      <c r="L13" s="33">
        <v>4.7421111111111118</v>
      </c>
      <c r="M13" s="33">
        <v>0</v>
      </c>
      <c r="N13" s="33">
        <v>0</v>
      </c>
      <c r="O13" s="33">
        <v>0</v>
      </c>
      <c r="P13" s="33">
        <v>3.3496666666666668</v>
      </c>
      <c r="Q13" s="33">
        <v>6.1386666666666665</v>
      </c>
      <c r="R13" s="33">
        <v>0.18023427606585057</v>
      </c>
      <c r="S13" s="33">
        <v>5.0291111111111126</v>
      </c>
      <c r="T13" s="33">
        <v>4.3151111111111105</v>
      </c>
      <c r="U13" s="33">
        <v>0</v>
      </c>
      <c r="V13" s="33">
        <v>0.17749683410721825</v>
      </c>
      <c r="W13" s="33">
        <v>0.73588888888888881</v>
      </c>
      <c r="X13" s="33">
        <v>4.8120000000000021</v>
      </c>
      <c r="Y13" s="33">
        <v>0</v>
      </c>
      <c r="Z13" s="33">
        <v>0.10538412832418746</v>
      </c>
      <c r="AA13" s="33">
        <v>0</v>
      </c>
      <c r="AB13" s="33">
        <v>0</v>
      </c>
      <c r="AC13" s="33">
        <v>0</v>
      </c>
      <c r="AD13" s="33">
        <v>0</v>
      </c>
      <c r="AE13" s="33">
        <v>0</v>
      </c>
      <c r="AF13" s="33">
        <v>0</v>
      </c>
      <c r="AG13" s="33">
        <v>0</v>
      </c>
      <c r="AH13" t="s">
        <v>42</v>
      </c>
      <c r="AI13" s="34">
        <v>4</v>
      </c>
    </row>
    <row r="14" spans="1:35" x14ac:dyDescent="0.25">
      <c r="A14" t="s">
        <v>616</v>
      </c>
      <c r="B14" t="s">
        <v>244</v>
      </c>
      <c r="C14" t="s">
        <v>427</v>
      </c>
      <c r="D14" t="s">
        <v>543</v>
      </c>
      <c r="E14" s="33">
        <v>56.37777777777778</v>
      </c>
      <c r="F14" s="33">
        <v>5.1444444444444448</v>
      </c>
      <c r="G14" s="33">
        <v>0</v>
      </c>
      <c r="H14" s="33">
        <v>0.10277777777777777</v>
      </c>
      <c r="I14" s="33">
        <v>0.16666666666666666</v>
      </c>
      <c r="J14" s="33">
        <v>0</v>
      </c>
      <c r="K14" s="33">
        <v>0</v>
      </c>
      <c r="L14" s="33">
        <v>5.2315555555555555</v>
      </c>
      <c r="M14" s="33">
        <v>0</v>
      </c>
      <c r="N14" s="33">
        <v>0</v>
      </c>
      <c r="O14" s="33">
        <v>0</v>
      </c>
      <c r="P14" s="33">
        <v>4.5922222222222224</v>
      </c>
      <c r="Q14" s="33">
        <v>0</v>
      </c>
      <c r="R14" s="33">
        <v>8.1454473787938506E-2</v>
      </c>
      <c r="S14" s="33">
        <v>3.9910000000000005</v>
      </c>
      <c r="T14" s="33">
        <v>0.61877777777777776</v>
      </c>
      <c r="U14" s="33">
        <v>0</v>
      </c>
      <c r="V14" s="33">
        <v>8.176586519511235E-2</v>
      </c>
      <c r="W14" s="33">
        <v>2.3485555555555555</v>
      </c>
      <c r="X14" s="33">
        <v>5.2223333333333342</v>
      </c>
      <c r="Y14" s="33">
        <v>0</v>
      </c>
      <c r="Z14" s="33">
        <v>0.13428852975955854</v>
      </c>
      <c r="AA14" s="33">
        <v>0</v>
      </c>
      <c r="AB14" s="33">
        <v>0</v>
      </c>
      <c r="AC14" s="33">
        <v>0</v>
      </c>
      <c r="AD14" s="33">
        <v>0</v>
      </c>
      <c r="AE14" s="33">
        <v>0</v>
      </c>
      <c r="AF14" s="33">
        <v>0</v>
      </c>
      <c r="AG14" s="33">
        <v>0</v>
      </c>
      <c r="AH14" t="s">
        <v>43</v>
      </c>
      <c r="AI14" s="34">
        <v>4</v>
      </c>
    </row>
    <row r="15" spans="1:35" x14ac:dyDescent="0.25">
      <c r="A15" t="s">
        <v>616</v>
      </c>
      <c r="B15" t="s">
        <v>242</v>
      </c>
      <c r="C15" t="s">
        <v>459</v>
      </c>
      <c r="D15" t="s">
        <v>574</v>
      </c>
      <c r="E15" s="33">
        <v>50.866666666666667</v>
      </c>
      <c r="F15" s="33">
        <v>7.7777777777777779E-2</v>
      </c>
      <c r="G15" s="33">
        <v>1.0666666666666667</v>
      </c>
      <c r="H15" s="33">
        <v>0.20277777777777778</v>
      </c>
      <c r="I15" s="33">
        <v>0.23333333333333334</v>
      </c>
      <c r="J15" s="33">
        <v>0</v>
      </c>
      <c r="K15" s="33">
        <v>0</v>
      </c>
      <c r="L15" s="33">
        <v>4.1024444444444432</v>
      </c>
      <c r="M15" s="33">
        <v>0</v>
      </c>
      <c r="N15" s="33">
        <v>0</v>
      </c>
      <c r="O15" s="33">
        <v>0</v>
      </c>
      <c r="P15" s="33">
        <v>10.310777777777776</v>
      </c>
      <c r="Q15" s="33">
        <v>2.5956666666666668</v>
      </c>
      <c r="R15" s="33">
        <v>0.25373088685015288</v>
      </c>
      <c r="S15" s="33">
        <v>4.5247777777777776</v>
      </c>
      <c r="T15" s="33">
        <v>0.40455555555555561</v>
      </c>
      <c r="U15" s="33">
        <v>0</v>
      </c>
      <c r="V15" s="33">
        <v>9.6906946264744429E-2</v>
      </c>
      <c r="W15" s="33">
        <v>2.3647777777777779</v>
      </c>
      <c r="X15" s="33">
        <v>4.9126666666666656</v>
      </c>
      <c r="Y15" s="33">
        <v>0</v>
      </c>
      <c r="Z15" s="33">
        <v>0.14306902577544778</v>
      </c>
      <c r="AA15" s="33">
        <v>0</v>
      </c>
      <c r="AB15" s="33">
        <v>0</v>
      </c>
      <c r="AC15" s="33">
        <v>0</v>
      </c>
      <c r="AD15" s="33">
        <v>0</v>
      </c>
      <c r="AE15" s="33">
        <v>0</v>
      </c>
      <c r="AF15" s="33">
        <v>0</v>
      </c>
      <c r="AG15" s="33">
        <v>0</v>
      </c>
      <c r="AH15" t="s">
        <v>41</v>
      </c>
      <c r="AI15" s="34">
        <v>4</v>
      </c>
    </row>
    <row r="16" spans="1:35" x14ac:dyDescent="0.25">
      <c r="A16" t="s">
        <v>616</v>
      </c>
      <c r="B16" t="s">
        <v>374</v>
      </c>
      <c r="C16" t="s">
        <v>456</v>
      </c>
      <c r="D16" t="s">
        <v>572</v>
      </c>
      <c r="E16" s="33">
        <v>57.111111111111114</v>
      </c>
      <c r="F16" s="33">
        <v>5.1555555555555559</v>
      </c>
      <c r="G16" s="33">
        <v>0</v>
      </c>
      <c r="H16" s="33">
        <v>0.25333333333333335</v>
      </c>
      <c r="I16" s="33">
        <v>0.27777777777777779</v>
      </c>
      <c r="J16" s="33">
        <v>0</v>
      </c>
      <c r="K16" s="33">
        <v>0</v>
      </c>
      <c r="L16" s="33">
        <v>5.6419999999999995</v>
      </c>
      <c r="M16" s="33">
        <v>0</v>
      </c>
      <c r="N16" s="33">
        <v>0</v>
      </c>
      <c r="O16" s="33">
        <v>0</v>
      </c>
      <c r="P16" s="33">
        <v>5.596000000000001</v>
      </c>
      <c r="Q16" s="33">
        <v>0</v>
      </c>
      <c r="R16" s="33">
        <v>9.7984435797665387E-2</v>
      </c>
      <c r="S16" s="33">
        <v>1.0443333333333336</v>
      </c>
      <c r="T16" s="33">
        <v>9.3294444444444444</v>
      </c>
      <c r="U16" s="33">
        <v>0</v>
      </c>
      <c r="V16" s="33">
        <v>0.1816420233463035</v>
      </c>
      <c r="W16" s="33">
        <v>1.3688888888888888</v>
      </c>
      <c r="X16" s="33">
        <v>10.036888888888885</v>
      </c>
      <c r="Y16" s="33">
        <v>0</v>
      </c>
      <c r="Z16" s="33">
        <v>0.19971206225680929</v>
      </c>
      <c r="AA16" s="33">
        <v>0</v>
      </c>
      <c r="AB16" s="33">
        <v>0</v>
      </c>
      <c r="AC16" s="33">
        <v>0</v>
      </c>
      <c r="AD16" s="33">
        <v>0</v>
      </c>
      <c r="AE16" s="33">
        <v>0</v>
      </c>
      <c r="AF16" s="33">
        <v>0</v>
      </c>
      <c r="AG16" s="33">
        <v>0</v>
      </c>
      <c r="AH16" t="s">
        <v>174</v>
      </c>
      <c r="AI16" s="34">
        <v>4</v>
      </c>
    </row>
    <row r="17" spans="1:35" x14ac:dyDescent="0.25">
      <c r="A17" t="s">
        <v>616</v>
      </c>
      <c r="B17" t="s">
        <v>332</v>
      </c>
      <c r="C17" t="s">
        <v>461</v>
      </c>
      <c r="D17" t="s">
        <v>574</v>
      </c>
      <c r="E17" s="33">
        <v>66.87777777777778</v>
      </c>
      <c r="F17" s="33">
        <v>0.55555555555555558</v>
      </c>
      <c r="G17" s="33">
        <v>0</v>
      </c>
      <c r="H17" s="33">
        <v>0</v>
      </c>
      <c r="I17" s="33">
        <v>0</v>
      </c>
      <c r="J17" s="33">
        <v>0</v>
      </c>
      <c r="K17" s="33">
        <v>0</v>
      </c>
      <c r="L17" s="33">
        <v>5.7017777777777772</v>
      </c>
      <c r="M17" s="33">
        <v>0</v>
      </c>
      <c r="N17" s="33">
        <v>0</v>
      </c>
      <c r="O17" s="33">
        <v>0</v>
      </c>
      <c r="P17" s="33">
        <v>5.7020000000000008</v>
      </c>
      <c r="Q17" s="33">
        <v>6.9780000000000006</v>
      </c>
      <c r="R17" s="33">
        <v>0.18959960126266823</v>
      </c>
      <c r="S17" s="33">
        <v>1.831333333333333</v>
      </c>
      <c r="T17" s="33">
        <v>4.3618888888888891</v>
      </c>
      <c r="U17" s="33">
        <v>0</v>
      </c>
      <c r="V17" s="33">
        <v>9.2605083900980226E-2</v>
      </c>
      <c r="W17" s="33">
        <v>1.251222222222222</v>
      </c>
      <c r="X17" s="33">
        <v>4.3336666666666677</v>
      </c>
      <c r="Y17" s="33">
        <v>0</v>
      </c>
      <c r="Z17" s="33">
        <v>8.3508888519687671E-2</v>
      </c>
      <c r="AA17" s="33">
        <v>0</v>
      </c>
      <c r="AB17" s="33">
        <v>0</v>
      </c>
      <c r="AC17" s="33">
        <v>0</v>
      </c>
      <c r="AD17" s="33">
        <v>0</v>
      </c>
      <c r="AE17" s="33">
        <v>10.188888888888888</v>
      </c>
      <c r="AF17" s="33">
        <v>0</v>
      </c>
      <c r="AG17" s="33">
        <v>0</v>
      </c>
      <c r="AH17" t="s">
        <v>132</v>
      </c>
      <c r="AI17" s="34">
        <v>4</v>
      </c>
    </row>
    <row r="18" spans="1:35" x14ac:dyDescent="0.25">
      <c r="A18" t="s">
        <v>616</v>
      </c>
      <c r="B18" t="s">
        <v>288</v>
      </c>
      <c r="C18" t="s">
        <v>441</v>
      </c>
      <c r="D18" t="s">
        <v>560</v>
      </c>
      <c r="E18" s="33">
        <v>45.366666666666667</v>
      </c>
      <c r="F18" s="33">
        <v>5.6</v>
      </c>
      <c r="G18" s="33">
        <v>5.5555555555555552E-2</v>
      </c>
      <c r="H18" s="33">
        <v>0</v>
      </c>
      <c r="I18" s="33">
        <v>0.25555555555555554</v>
      </c>
      <c r="J18" s="33">
        <v>0</v>
      </c>
      <c r="K18" s="33">
        <v>0</v>
      </c>
      <c r="L18" s="33">
        <v>2.2253333333333329</v>
      </c>
      <c r="M18" s="33">
        <v>0</v>
      </c>
      <c r="N18" s="33">
        <v>5.4372222222222222</v>
      </c>
      <c r="O18" s="33">
        <v>0.11985060004898358</v>
      </c>
      <c r="P18" s="33">
        <v>4.5624444444444441</v>
      </c>
      <c r="Q18" s="33">
        <v>14.792555555555552</v>
      </c>
      <c r="R18" s="33">
        <v>0.42663482733284341</v>
      </c>
      <c r="S18" s="33">
        <v>0.23788888888888884</v>
      </c>
      <c r="T18" s="33">
        <v>4.6897777777777785</v>
      </c>
      <c r="U18" s="33">
        <v>0</v>
      </c>
      <c r="V18" s="33">
        <v>0.10861866274797943</v>
      </c>
      <c r="W18" s="33">
        <v>0.72755555555555562</v>
      </c>
      <c r="X18" s="33">
        <v>5.4858888888888888</v>
      </c>
      <c r="Y18" s="33">
        <v>0</v>
      </c>
      <c r="Z18" s="33">
        <v>0.13696056820964977</v>
      </c>
      <c r="AA18" s="33">
        <v>0</v>
      </c>
      <c r="AB18" s="33">
        <v>0</v>
      </c>
      <c r="AC18" s="33">
        <v>0</v>
      </c>
      <c r="AD18" s="33">
        <v>0</v>
      </c>
      <c r="AE18" s="33">
        <v>3.4333333333333331</v>
      </c>
      <c r="AF18" s="33">
        <v>0</v>
      </c>
      <c r="AG18" s="33">
        <v>0</v>
      </c>
      <c r="AH18" t="s">
        <v>87</v>
      </c>
      <c r="AI18" s="34">
        <v>4</v>
      </c>
    </row>
    <row r="19" spans="1:35" x14ac:dyDescent="0.25">
      <c r="A19" t="s">
        <v>616</v>
      </c>
      <c r="B19" t="s">
        <v>386</v>
      </c>
      <c r="C19" t="s">
        <v>422</v>
      </c>
      <c r="D19" t="s">
        <v>568</v>
      </c>
      <c r="E19" s="33">
        <v>27.177777777777777</v>
      </c>
      <c r="F19" s="33">
        <v>5.333333333333333</v>
      </c>
      <c r="G19" s="33">
        <v>0.27777777777777779</v>
      </c>
      <c r="H19" s="33">
        <v>8.8888888888888892E-2</v>
      </c>
      <c r="I19" s="33">
        <v>0</v>
      </c>
      <c r="J19" s="33">
        <v>0</v>
      </c>
      <c r="K19" s="33">
        <v>0</v>
      </c>
      <c r="L19" s="33">
        <v>4.6666666666666662E-2</v>
      </c>
      <c r="M19" s="33">
        <v>5.4861111111111107</v>
      </c>
      <c r="N19" s="33">
        <v>0</v>
      </c>
      <c r="O19" s="33">
        <v>0.20186017988552737</v>
      </c>
      <c r="P19" s="33">
        <v>4.7361111111111107</v>
      </c>
      <c r="Q19" s="33">
        <v>0</v>
      </c>
      <c r="R19" s="33">
        <v>0.17426410466067047</v>
      </c>
      <c r="S19" s="33">
        <v>2.4444444444444446E-2</v>
      </c>
      <c r="T19" s="33">
        <v>0</v>
      </c>
      <c r="U19" s="33">
        <v>0</v>
      </c>
      <c r="V19" s="33">
        <v>8.9942763695829932E-4</v>
      </c>
      <c r="W19" s="33">
        <v>1.911111111111111E-2</v>
      </c>
      <c r="X19" s="33">
        <v>0</v>
      </c>
      <c r="Y19" s="33">
        <v>0</v>
      </c>
      <c r="Z19" s="33">
        <v>7.0318887980376119E-4</v>
      </c>
      <c r="AA19" s="33">
        <v>0</v>
      </c>
      <c r="AB19" s="33">
        <v>0</v>
      </c>
      <c r="AC19" s="33">
        <v>0</v>
      </c>
      <c r="AD19" s="33">
        <v>0</v>
      </c>
      <c r="AE19" s="33">
        <v>0</v>
      </c>
      <c r="AF19" s="33">
        <v>0</v>
      </c>
      <c r="AG19" s="33">
        <v>0</v>
      </c>
      <c r="AH19" t="s">
        <v>186</v>
      </c>
      <c r="AI19" s="34">
        <v>4</v>
      </c>
    </row>
    <row r="20" spans="1:35" x14ac:dyDescent="0.25">
      <c r="A20" t="s">
        <v>616</v>
      </c>
      <c r="B20" t="s">
        <v>204</v>
      </c>
      <c r="C20" t="s">
        <v>416</v>
      </c>
      <c r="D20" t="s">
        <v>552</v>
      </c>
      <c r="E20" s="33">
        <v>110.74444444444444</v>
      </c>
      <c r="F20" s="33">
        <v>5.6</v>
      </c>
      <c r="G20" s="33">
        <v>0.18888888888888888</v>
      </c>
      <c r="H20" s="33">
        <v>0.65988888888888886</v>
      </c>
      <c r="I20" s="33">
        <v>5.6</v>
      </c>
      <c r="J20" s="33">
        <v>0</v>
      </c>
      <c r="K20" s="33">
        <v>0</v>
      </c>
      <c r="L20" s="33">
        <v>6.4639999999999986</v>
      </c>
      <c r="M20" s="33">
        <v>5.5111111111111111</v>
      </c>
      <c r="N20" s="33">
        <v>0</v>
      </c>
      <c r="O20" s="33">
        <v>4.9764221932376847E-2</v>
      </c>
      <c r="P20" s="33">
        <v>4.8583333333333334</v>
      </c>
      <c r="Q20" s="33">
        <v>3.7111111111111112</v>
      </c>
      <c r="R20" s="33">
        <v>7.738035517206783E-2</v>
      </c>
      <c r="S20" s="33">
        <v>5.2233333333333327</v>
      </c>
      <c r="T20" s="33">
        <v>8.190777777777777</v>
      </c>
      <c r="U20" s="33">
        <v>0</v>
      </c>
      <c r="V20" s="33">
        <v>0.12112671816996086</v>
      </c>
      <c r="W20" s="33">
        <v>4.2525555555555545</v>
      </c>
      <c r="X20" s="33">
        <v>12.881555555555559</v>
      </c>
      <c r="Y20" s="33">
        <v>3.9444444444444446</v>
      </c>
      <c r="Z20" s="33">
        <v>0.19033510584930274</v>
      </c>
      <c r="AA20" s="33">
        <v>0</v>
      </c>
      <c r="AB20" s="33">
        <v>0</v>
      </c>
      <c r="AC20" s="33">
        <v>0</v>
      </c>
      <c r="AD20" s="33">
        <v>0</v>
      </c>
      <c r="AE20" s="33">
        <v>0</v>
      </c>
      <c r="AF20" s="33">
        <v>0</v>
      </c>
      <c r="AG20" s="33">
        <v>0</v>
      </c>
      <c r="AH20" t="s">
        <v>3</v>
      </c>
      <c r="AI20" s="34">
        <v>4</v>
      </c>
    </row>
    <row r="21" spans="1:35" x14ac:dyDescent="0.25">
      <c r="A21" t="s">
        <v>616</v>
      </c>
      <c r="B21" t="s">
        <v>303</v>
      </c>
      <c r="C21" t="s">
        <v>417</v>
      </c>
      <c r="D21" t="s">
        <v>564</v>
      </c>
      <c r="E21" s="33">
        <v>77.688888888888883</v>
      </c>
      <c r="F21" s="33">
        <v>5.6888888888888891</v>
      </c>
      <c r="G21" s="33">
        <v>0.8666666666666667</v>
      </c>
      <c r="H21" s="33">
        <v>0.71111111111111114</v>
      </c>
      <c r="I21" s="33">
        <v>0.44444444444444442</v>
      </c>
      <c r="J21" s="33">
        <v>0</v>
      </c>
      <c r="K21" s="33">
        <v>0</v>
      </c>
      <c r="L21" s="33">
        <v>5.6628888888888902</v>
      </c>
      <c r="M21" s="33">
        <v>0</v>
      </c>
      <c r="N21" s="33">
        <v>0</v>
      </c>
      <c r="O21" s="33">
        <v>0</v>
      </c>
      <c r="P21" s="33">
        <v>0</v>
      </c>
      <c r="Q21" s="33">
        <v>0</v>
      </c>
      <c r="R21" s="33">
        <v>0</v>
      </c>
      <c r="S21" s="33">
        <v>10.435777777777776</v>
      </c>
      <c r="T21" s="33">
        <v>6.9988888888888861</v>
      </c>
      <c r="U21" s="33">
        <v>0</v>
      </c>
      <c r="V21" s="33">
        <v>0.22441647597254</v>
      </c>
      <c r="W21" s="33">
        <v>5.2870000000000008</v>
      </c>
      <c r="X21" s="33">
        <v>14.374666666666663</v>
      </c>
      <c r="Y21" s="33">
        <v>0</v>
      </c>
      <c r="Z21" s="33">
        <v>0.25308209382151026</v>
      </c>
      <c r="AA21" s="33">
        <v>0</v>
      </c>
      <c r="AB21" s="33">
        <v>0</v>
      </c>
      <c r="AC21" s="33">
        <v>0</v>
      </c>
      <c r="AD21" s="33">
        <v>0</v>
      </c>
      <c r="AE21" s="33">
        <v>0</v>
      </c>
      <c r="AF21" s="33">
        <v>0</v>
      </c>
      <c r="AG21" s="33">
        <v>0</v>
      </c>
      <c r="AH21" t="s">
        <v>102</v>
      </c>
      <c r="AI21" s="34">
        <v>4</v>
      </c>
    </row>
    <row r="22" spans="1:35" x14ac:dyDescent="0.25">
      <c r="A22" t="s">
        <v>616</v>
      </c>
      <c r="B22" t="s">
        <v>215</v>
      </c>
      <c r="C22" t="s">
        <v>417</v>
      </c>
      <c r="D22" t="s">
        <v>564</v>
      </c>
      <c r="E22" s="33">
        <v>201.9111111111111</v>
      </c>
      <c r="F22" s="33">
        <v>6.2333333333333334</v>
      </c>
      <c r="G22" s="33">
        <v>0.43333333333333335</v>
      </c>
      <c r="H22" s="33">
        <v>0.9</v>
      </c>
      <c r="I22" s="33">
        <v>9.3333333333333339</v>
      </c>
      <c r="J22" s="33">
        <v>0</v>
      </c>
      <c r="K22" s="33">
        <v>0</v>
      </c>
      <c r="L22" s="33">
        <v>15.152555555555555</v>
      </c>
      <c r="M22" s="33">
        <v>5.4222222222222225</v>
      </c>
      <c r="N22" s="33">
        <v>10.901</v>
      </c>
      <c r="O22" s="33">
        <v>8.0843605546995378E-2</v>
      </c>
      <c r="P22" s="33">
        <v>4.8888888888888893</v>
      </c>
      <c r="Q22" s="33">
        <v>6.0743333333333354</v>
      </c>
      <c r="R22" s="33">
        <v>5.4297270526084102E-2</v>
      </c>
      <c r="S22" s="33">
        <v>11.820111111111116</v>
      </c>
      <c r="T22" s="33">
        <v>13.801000000000004</v>
      </c>
      <c r="U22" s="33">
        <v>0</v>
      </c>
      <c r="V22" s="33">
        <v>0.12689302223200533</v>
      </c>
      <c r="W22" s="33">
        <v>10.739111111111109</v>
      </c>
      <c r="X22" s="33">
        <v>14.454222222222221</v>
      </c>
      <c r="Y22" s="33">
        <v>14.644444444444444</v>
      </c>
      <c r="Z22" s="33">
        <v>0.19730354391371341</v>
      </c>
      <c r="AA22" s="33">
        <v>0</v>
      </c>
      <c r="AB22" s="33">
        <v>0</v>
      </c>
      <c r="AC22" s="33">
        <v>0</v>
      </c>
      <c r="AD22" s="33">
        <v>63.359333333333318</v>
      </c>
      <c r="AE22" s="33">
        <v>0</v>
      </c>
      <c r="AF22" s="33">
        <v>0</v>
      </c>
      <c r="AG22" s="33">
        <v>0</v>
      </c>
      <c r="AH22" t="s">
        <v>14</v>
      </c>
      <c r="AI22" s="34">
        <v>4</v>
      </c>
    </row>
    <row r="23" spans="1:35" x14ac:dyDescent="0.25">
      <c r="A23" t="s">
        <v>616</v>
      </c>
      <c r="B23" t="s">
        <v>337</v>
      </c>
      <c r="C23" t="s">
        <v>400</v>
      </c>
      <c r="D23" t="s">
        <v>564</v>
      </c>
      <c r="E23" s="33">
        <v>49.855555555555554</v>
      </c>
      <c r="F23" s="33">
        <v>5.6888888888888891</v>
      </c>
      <c r="G23" s="33">
        <v>0</v>
      </c>
      <c r="H23" s="33">
        <v>0</v>
      </c>
      <c r="I23" s="33">
        <v>0</v>
      </c>
      <c r="J23" s="33">
        <v>0</v>
      </c>
      <c r="K23" s="33">
        <v>0</v>
      </c>
      <c r="L23" s="33">
        <v>5.9444444444444446</v>
      </c>
      <c r="M23" s="33">
        <v>0</v>
      </c>
      <c r="N23" s="33">
        <v>4.9283333333333328</v>
      </c>
      <c r="O23" s="33">
        <v>9.8852239803877862E-2</v>
      </c>
      <c r="P23" s="33">
        <v>0</v>
      </c>
      <c r="Q23" s="33">
        <v>10.419444444444444</v>
      </c>
      <c r="R23" s="33">
        <v>0.20899264542010251</v>
      </c>
      <c r="S23" s="33">
        <v>5.1611111111111114</v>
      </c>
      <c r="T23" s="33">
        <v>5.1333333333333337</v>
      </c>
      <c r="U23" s="33">
        <v>0</v>
      </c>
      <c r="V23" s="33">
        <v>0.20648540227323378</v>
      </c>
      <c r="W23" s="33">
        <v>4.7566666666666668</v>
      </c>
      <c r="X23" s="33">
        <v>5.6194444444444445</v>
      </c>
      <c r="Y23" s="33">
        <v>0</v>
      </c>
      <c r="Z23" s="33">
        <v>0.20812346779585469</v>
      </c>
      <c r="AA23" s="33">
        <v>0</v>
      </c>
      <c r="AB23" s="33">
        <v>0</v>
      </c>
      <c r="AC23" s="33">
        <v>0</v>
      </c>
      <c r="AD23" s="33">
        <v>0</v>
      </c>
      <c r="AE23" s="33">
        <v>0</v>
      </c>
      <c r="AF23" s="33">
        <v>0</v>
      </c>
      <c r="AG23" s="33">
        <v>0</v>
      </c>
      <c r="AH23" t="s">
        <v>137</v>
      </c>
      <c r="AI23" s="34">
        <v>4</v>
      </c>
    </row>
    <row r="24" spans="1:35" x14ac:dyDescent="0.25">
      <c r="A24" t="s">
        <v>616</v>
      </c>
      <c r="B24" t="s">
        <v>357</v>
      </c>
      <c r="C24" t="s">
        <v>495</v>
      </c>
      <c r="D24" t="s">
        <v>521</v>
      </c>
      <c r="E24" s="33">
        <v>28.644444444444446</v>
      </c>
      <c r="F24" s="33">
        <v>1.2444444444444445</v>
      </c>
      <c r="G24" s="33">
        <v>0.36666666666666664</v>
      </c>
      <c r="H24" s="33">
        <v>0</v>
      </c>
      <c r="I24" s="33">
        <v>0</v>
      </c>
      <c r="J24" s="33">
        <v>0</v>
      </c>
      <c r="K24" s="33">
        <v>0</v>
      </c>
      <c r="L24" s="33">
        <v>0.65311111111111109</v>
      </c>
      <c r="M24" s="33">
        <v>0</v>
      </c>
      <c r="N24" s="33">
        <v>5.4367777777777793</v>
      </c>
      <c r="O24" s="33">
        <v>0.18980217222653223</v>
      </c>
      <c r="P24" s="33">
        <v>5.4644444444444442</v>
      </c>
      <c r="Q24" s="33">
        <v>0</v>
      </c>
      <c r="R24" s="33">
        <v>0.1907680372381691</v>
      </c>
      <c r="S24" s="33">
        <v>0.55122222222222217</v>
      </c>
      <c r="T24" s="33">
        <v>4.6444444444444441E-2</v>
      </c>
      <c r="U24" s="33">
        <v>0</v>
      </c>
      <c r="V24" s="33">
        <v>2.0865011636927847E-2</v>
      </c>
      <c r="W24" s="33">
        <v>11.648777777777777</v>
      </c>
      <c r="X24" s="33">
        <v>4.8352222222222228</v>
      </c>
      <c r="Y24" s="33">
        <v>0</v>
      </c>
      <c r="Z24" s="33">
        <v>0.57546935608999228</v>
      </c>
      <c r="AA24" s="33">
        <v>0</v>
      </c>
      <c r="AB24" s="33">
        <v>0</v>
      </c>
      <c r="AC24" s="33">
        <v>0</v>
      </c>
      <c r="AD24" s="33">
        <v>0</v>
      </c>
      <c r="AE24" s="33">
        <v>0</v>
      </c>
      <c r="AF24" s="33">
        <v>0</v>
      </c>
      <c r="AG24" s="33">
        <v>0</v>
      </c>
      <c r="AH24" t="s">
        <v>157</v>
      </c>
      <c r="AI24" s="34">
        <v>4</v>
      </c>
    </row>
    <row r="25" spans="1:35" x14ac:dyDescent="0.25">
      <c r="A25" t="s">
        <v>616</v>
      </c>
      <c r="B25" t="s">
        <v>317</v>
      </c>
      <c r="C25" t="s">
        <v>442</v>
      </c>
      <c r="D25" t="s">
        <v>530</v>
      </c>
      <c r="E25" s="33">
        <v>19.3</v>
      </c>
      <c r="F25" s="33">
        <v>5.6888888888888891</v>
      </c>
      <c r="G25" s="33">
        <v>7.7777777777777779E-2</v>
      </c>
      <c r="H25" s="33">
        <v>0.20555555555555555</v>
      </c>
      <c r="I25" s="33">
        <v>0.16666666666666666</v>
      </c>
      <c r="J25" s="33">
        <v>0</v>
      </c>
      <c r="K25" s="33">
        <v>0</v>
      </c>
      <c r="L25" s="33">
        <v>2.3982222222222229</v>
      </c>
      <c r="M25" s="33">
        <v>0</v>
      </c>
      <c r="N25" s="33">
        <v>0</v>
      </c>
      <c r="O25" s="33">
        <v>0</v>
      </c>
      <c r="P25" s="33">
        <v>0</v>
      </c>
      <c r="Q25" s="33">
        <v>0</v>
      </c>
      <c r="R25" s="33">
        <v>0</v>
      </c>
      <c r="S25" s="33">
        <v>1.0458888888888886</v>
      </c>
      <c r="T25" s="33">
        <v>10.438555555555556</v>
      </c>
      <c r="U25" s="33">
        <v>0</v>
      </c>
      <c r="V25" s="33">
        <v>0.59504893494530808</v>
      </c>
      <c r="W25" s="33">
        <v>1.1342222222222225</v>
      </c>
      <c r="X25" s="33">
        <v>8.5605555555555561</v>
      </c>
      <c r="Y25" s="33">
        <v>0</v>
      </c>
      <c r="Z25" s="33">
        <v>0.50232009211283823</v>
      </c>
      <c r="AA25" s="33">
        <v>0</v>
      </c>
      <c r="AB25" s="33">
        <v>0</v>
      </c>
      <c r="AC25" s="33">
        <v>0</v>
      </c>
      <c r="AD25" s="33">
        <v>0</v>
      </c>
      <c r="AE25" s="33">
        <v>0</v>
      </c>
      <c r="AF25" s="33">
        <v>0</v>
      </c>
      <c r="AG25" s="33">
        <v>0</v>
      </c>
      <c r="AH25" t="s">
        <v>116</v>
      </c>
      <c r="AI25" s="34">
        <v>4</v>
      </c>
    </row>
    <row r="26" spans="1:35" x14ac:dyDescent="0.25">
      <c r="A26" t="s">
        <v>616</v>
      </c>
      <c r="B26" t="s">
        <v>208</v>
      </c>
      <c r="C26" t="s">
        <v>440</v>
      </c>
      <c r="D26" t="s">
        <v>532</v>
      </c>
      <c r="E26" s="33">
        <v>86.833333333333329</v>
      </c>
      <c r="F26" s="33">
        <v>5.6888888888888891</v>
      </c>
      <c r="G26" s="33">
        <v>0.35555555555555557</v>
      </c>
      <c r="H26" s="33">
        <v>0.23144444444444442</v>
      </c>
      <c r="I26" s="33">
        <v>0.26666666666666666</v>
      </c>
      <c r="J26" s="33">
        <v>0</v>
      </c>
      <c r="K26" s="33">
        <v>0</v>
      </c>
      <c r="L26" s="33">
        <v>5.4875555555555557</v>
      </c>
      <c r="M26" s="33">
        <v>0</v>
      </c>
      <c r="N26" s="33">
        <v>0</v>
      </c>
      <c r="O26" s="33">
        <v>0</v>
      </c>
      <c r="P26" s="33">
        <v>0</v>
      </c>
      <c r="Q26" s="33">
        <v>0</v>
      </c>
      <c r="R26" s="33">
        <v>0</v>
      </c>
      <c r="S26" s="33">
        <v>1.5523333333333338</v>
      </c>
      <c r="T26" s="33">
        <v>5.6890000000000009</v>
      </c>
      <c r="U26" s="33">
        <v>0</v>
      </c>
      <c r="V26" s="33">
        <v>8.3393474088291772E-2</v>
      </c>
      <c r="W26" s="33">
        <v>1.3314444444444442</v>
      </c>
      <c r="X26" s="33">
        <v>9.3715555555555543</v>
      </c>
      <c r="Y26" s="33">
        <v>0</v>
      </c>
      <c r="Z26" s="33">
        <v>0.12325911708253359</v>
      </c>
      <c r="AA26" s="33">
        <v>0</v>
      </c>
      <c r="AB26" s="33">
        <v>0</v>
      </c>
      <c r="AC26" s="33">
        <v>0</v>
      </c>
      <c r="AD26" s="33">
        <v>0</v>
      </c>
      <c r="AE26" s="33">
        <v>0</v>
      </c>
      <c r="AF26" s="33">
        <v>0</v>
      </c>
      <c r="AG26" s="33">
        <v>0</v>
      </c>
      <c r="AH26" t="s">
        <v>7</v>
      </c>
      <c r="AI26" s="34">
        <v>4</v>
      </c>
    </row>
    <row r="27" spans="1:35" x14ac:dyDescent="0.25">
      <c r="A27" t="s">
        <v>616</v>
      </c>
      <c r="B27" t="s">
        <v>206</v>
      </c>
      <c r="C27" t="s">
        <v>435</v>
      </c>
      <c r="D27" t="s">
        <v>550</v>
      </c>
      <c r="E27" s="33">
        <v>77.277777777777771</v>
      </c>
      <c r="F27" s="33">
        <v>5.6888888888888891</v>
      </c>
      <c r="G27" s="33">
        <v>0.71111111111111114</v>
      </c>
      <c r="H27" s="33">
        <v>0</v>
      </c>
      <c r="I27" s="33">
        <v>0.51111111111111107</v>
      </c>
      <c r="J27" s="33">
        <v>0</v>
      </c>
      <c r="K27" s="33">
        <v>0</v>
      </c>
      <c r="L27" s="33">
        <v>4.1503333333333323</v>
      </c>
      <c r="M27" s="33">
        <v>0</v>
      </c>
      <c r="N27" s="33">
        <v>0</v>
      </c>
      <c r="O27" s="33">
        <v>0</v>
      </c>
      <c r="P27" s="33">
        <v>0</v>
      </c>
      <c r="Q27" s="33">
        <v>0</v>
      </c>
      <c r="R27" s="33">
        <v>0</v>
      </c>
      <c r="S27" s="33">
        <v>1.2712222222222223</v>
      </c>
      <c r="T27" s="33">
        <v>9.5079999999999991</v>
      </c>
      <c r="U27" s="33">
        <v>0</v>
      </c>
      <c r="V27" s="33">
        <v>0.13948670021567219</v>
      </c>
      <c r="W27" s="33">
        <v>4.4993333333333325</v>
      </c>
      <c r="X27" s="33">
        <v>5.2456666666666658</v>
      </c>
      <c r="Y27" s="33">
        <v>2.1666666666666665</v>
      </c>
      <c r="Z27" s="33">
        <v>0.15414090582314879</v>
      </c>
      <c r="AA27" s="33">
        <v>0</v>
      </c>
      <c r="AB27" s="33">
        <v>0</v>
      </c>
      <c r="AC27" s="33">
        <v>0</v>
      </c>
      <c r="AD27" s="33">
        <v>0</v>
      </c>
      <c r="AE27" s="33">
        <v>0</v>
      </c>
      <c r="AF27" s="33">
        <v>0</v>
      </c>
      <c r="AG27" s="33">
        <v>0</v>
      </c>
      <c r="AH27" t="s">
        <v>5</v>
      </c>
      <c r="AI27" s="34">
        <v>4</v>
      </c>
    </row>
    <row r="28" spans="1:35" x14ac:dyDescent="0.25">
      <c r="A28" t="s">
        <v>616</v>
      </c>
      <c r="B28" t="s">
        <v>335</v>
      </c>
      <c r="C28" t="s">
        <v>467</v>
      </c>
      <c r="D28" t="s">
        <v>577</v>
      </c>
      <c r="E28" s="33">
        <v>53.177777777777777</v>
      </c>
      <c r="F28" s="33">
        <v>6.5777777777777775</v>
      </c>
      <c r="G28" s="33">
        <v>0</v>
      </c>
      <c r="H28" s="33">
        <v>0</v>
      </c>
      <c r="I28" s="33">
        <v>0</v>
      </c>
      <c r="J28" s="33">
        <v>0</v>
      </c>
      <c r="K28" s="33">
        <v>0</v>
      </c>
      <c r="L28" s="33">
        <v>10.113888888888889</v>
      </c>
      <c r="M28" s="33">
        <v>4.8760000000000012</v>
      </c>
      <c r="N28" s="33">
        <v>0</v>
      </c>
      <c r="O28" s="33">
        <v>9.1692436272461375E-2</v>
      </c>
      <c r="P28" s="33">
        <v>0</v>
      </c>
      <c r="Q28" s="33">
        <v>3.4252222222222226</v>
      </c>
      <c r="R28" s="33">
        <v>6.441078144588383E-2</v>
      </c>
      <c r="S28" s="33">
        <v>5.1805555555555554</v>
      </c>
      <c r="T28" s="33">
        <v>3.4372222222222217</v>
      </c>
      <c r="U28" s="33">
        <v>0</v>
      </c>
      <c r="V28" s="33">
        <v>0.16205599665691597</v>
      </c>
      <c r="W28" s="33">
        <v>6.5305555555555559</v>
      </c>
      <c r="X28" s="33">
        <v>5.7711111111111109</v>
      </c>
      <c r="Y28" s="33">
        <v>0</v>
      </c>
      <c r="Z28" s="33">
        <v>0.23133096531550354</v>
      </c>
      <c r="AA28" s="33">
        <v>0</v>
      </c>
      <c r="AB28" s="33">
        <v>0</v>
      </c>
      <c r="AC28" s="33">
        <v>0</v>
      </c>
      <c r="AD28" s="33">
        <v>0</v>
      </c>
      <c r="AE28" s="33">
        <v>0</v>
      </c>
      <c r="AF28" s="33">
        <v>0</v>
      </c>
      <c r="AG28" s="33">
        <v>0</v>
      </c>
      <c r="AH28" t="s">
        <v>135</v>
      </c>
      <c r="AI28" s="34">
        <v>4</v>
      </c>
    </row>
    <row r="29" spans="1:35" x14ac:dyDescent="0.25">
      <c r="A29" t="s">
        <v>616</v>
      </c>
      <c r="B29" t="s">
        <v>381</v>
      </c>
      <c r="C29" t="s">
        <v>447</v>
      </c>
      <c r="D29" t="s">
        <v>565</v>
      </c>
      <c r="E29" s="33">
        <v>36.9</v>
      </c>
      <c r="F29" s="33">
        <v>5.6</v>
      </c>
      <c r="G29" s="33">
        <v>0.28888888888888886</v>
      </c>
      <c r="H29" s="33">
        <v>0.12777777777777777</v>
      </c>
      <c r="I29" s="33">
        <v>0.26666666666666666</v>
      </c>
      <c r="J29" s="33">
        <v>0</v>
      </c>
      <c r="K29" s="33">
        <v>0</v>
      </c>
      <c r="L29" s="33">
        <v>5.5515555555555558</v>
      </c>
      <c r="M29" s="33">
        <v>3.3666666666666667</v>
      </c>
      <c r="N29" s="33">
        <v>0</v>
      </c>
      <c r="O29" s="33">
        <v>9.1237579042457093E-2</v>
      </c>
      <c r="P29" s="33">
        <v>5.2166666666666668</v>
      </c>
      <c r="Q29" s="33">
        <v>0</v>
      </c>
      <c r="R29" s="33">
        <v>0.14137308039747065</v>
      </c>
      <c r="S29" s="33">
        <v>0.91333333333333289</v>
      </c>
      <c r="T29" s="33">
        <v>4.8265555555555562</v>
      </c>
      <c r="U29" s="33">
        <v>0</v>
      </c>
      <c r="V29" s="33">
        <v>0.15555254441433305</v>
      </c>
      <c r="W29" s="33">
        <v>0.59166666666666667</v>
      </c>
      <c r="X29" s="33">
        <v>5.7648888888888878</v>
      </c>
      <c r="Y29" s="33">
        <v>0</v>
      </c>
      <c r="Z29" s="33">
        <v>0.17226437819933754</v>
      </c>
      <c r="AA29" s="33">
        <v>0</v>
      </c>
      <c r="AB29" s="33">
        <v>0</v>
      </c>
      <c r="AC29" s="33">
        <v>0</v>
      </c>
      <c r="AD29" s="33">
        <v>0</v>
      </c>
      <c r="AE29" s="33">
        <v>0</v>
      </c>
      <c r="AF29" s="33">
        <v>0</v>
      </c>
      <c r="AG29" s="33">
        <v>0</v>
      </c>
      <c r="AH29" t="s">
        <v>181</v>
      </c>
      <c r="AI29" s="34">
        <v>4</v>
      </c>
    </row>
    <row r="30" spans="1:35" x14ac:dyDescent="0.25">
      <c r="A30" t="s">
        <v>616</v>
      </c>
      <c r="B30" t="s">
        <v>343</v>
      </c>
      <c r="C30" t="s">
        <v>446</v>
      </c>
      <c r="D30" t="s">
        <v>529</v>
      </c>
      <c r="E30" s="33">
        <v>106.65555555555555</v>
      </c>
      <c r="F30" s="33">
        <v>11.28888888888889</v>
      </c>
      <c r="G30" s="33">
        <v>1.3333333333333333</v>
      </c>
      <c r="H30" s="33">
        <v>0.8</v>
      </c>
      <c r="I30" s="33">
        <v>11.377777777777778</v>
      </c>
      <c r="J30" s="33">
        <v>0</v>
      </c>
      <c r="K30" s="33">
        <v>5.6888888888888891</v>
      </c>
      <c r="L30" s="33">
        <v>11.285888888888893</v>
      </c>
      <c r="M30" s="33">
        <v>8.8876666666666697</v>
      </c>
      <c r="N30" s="33">
        <v>0</v>
      </c>
      <c r="O30" s="33">
        <v>8.3330555266173598E-2</v>
      </c>
      <c r="P30" s="33">
        <v>5.4338888888888892</v>
      </c>
      <c r="Q30" s="33">
        <v>16.740777777777776</v>
      </c>
      <c r="R30" s="33">
        <v>0.20790915720387543</v>
      </c>
      <c r="S30" s="33">
        <v>13.884999999999998</v>
      </c>
      <c r="T30" s="33">
        <v>11.975777777777779</v>
      </c>
      <c r="U30" s="33">
        <v>0</v>
      </c>
      <c r="V30" s="33">
        <v>0.24247004896343369</v>
      </c>
      <c r="W30" s="33">
        <v>12.927666666666667</v>
      </c>
      <c r="X30" s="33">
        <v>8.5893333333333342</v>
      </c>
      <c r="Y30" s="33">
        <v>13.4</v>
      </c>
      <c r="Z30" s="33">
        <v>0.32738097718512349</v>
      </c>
      <c r="AA30" s="33">
        <v>0</v>
      </c>
      <c r="AB30" s="33">
        <v>0</v>
      </c>
      <c r="AC30" s="33">
        <v>0</v>
      </c>
      <c r="AD30" s="33">
        <v>0</v>
      </c>
      <c r="AE30" s="33">
        <v>0</v>
      </c>
      <c r="AF30" s="33">
        <v>0</v>
      </c>
      <c r="AG30" s="33">
        <v>0</v>
      </c>
      <c r="AH30" t="s">
        <v>143</v>
      </c>
      <c r="AI30" s="34">
        <v>4</v>
      </c>
    </row>
    <row r="31" spans="1:35" x14ac:dyDescent="0.25">
      <c r="A31" t="s">
        <v>616</v>
      </c>
      <c r="B31" t="s">
        <v>228</v>
      </c>
      <c r="C31" t="s">
        <v>405</v>
      </c>
      <c r="D31" t="s">
        <v>562</v>
      </c>
      <c r="E31" s="33">
        <v>88.5</v>
      </c>
      <c r="F31" s="33">
        <v>4.9777777777777779</v>
      </c>
      <c r="G31" s="33">
        <v>0.15555555555555556</v>
      </c>
      <c r="H31" s="33">
        <v>0.34444444444444444</v>
      </c>
      <c r="I31" s="33">
        <v>0.25555555555555554</v>
      </c>
      <c r="J31" s="33">
        <v>0</v>
      </c>
      <c r="K31" s="33">
        <v>0</v>
      </c>
      <c r="L31" s="33">
        <v>14.242777777777771</v>
      </c>
      <c r="M31" s="33">
        <v>5.0392222222222216</v>
      </c>
      <c r="N31" s="33">
        <v>0</v>
      </c>
      <c r="O31" s="33">
        <v>5.6940364092906461E-2</v>
      </c>
      <c r="P31" s="33">
        <v>5.0188888888888892</v>
      </c>
      <c r="Q31" s="33">
        <v>1.0555555555555556E-2</v>
      </c>
      <c r="R31" s="33">
        <v>5.6829880728185816E-2</v>
      </c>
      <c r="S31" s="33">
        <v>5.2264444444444447</v>
      </c>
      <c r="T31" s="33">
        <v>8.5082222222222175</v>
      </c>
      <c r="U31" s="33">
        <v>0</v>
      </c>
      <c r="V31" s="33">
        <v>0.15519397363465154</v>
      </c>
      <c r="W31" s="33">
        <v>4.6702222222222218</v>
      </c>
      <c r="X31" s="33">
        <v>10.168555555555558</v>
      </c>
      <c r="Y31" s="33">
        <v>0</v>
      </c>
      <c r="Z31" s="33">
        <v>0.16766980539861898</v>
      </c>
      <c r="AA31" s="33">
        <v>0</v>
      </c>
      <c r="AB31" s="33">
        <v>0</v>
      </c>
      <c r="AC31" s="33">
        <v>0</v>
      </c>
      <c r="AD31" s="33">
        <v>35.953777777777773</v>
      </c>
      <c r="AE31" s="33">
        <v>0</v>
      </c>
      <c r="AF31" s="33">
        <v>0</v>
      </c>
      <c r="AG31" s="33">
        <v>0</v>
      </c>
      <c r="AH31" t="s">
        <v>27</v>
      </c>
      <c r="AI31" s="34">
        <v>4</v>
      </c>
    </row>
    <row r="32" spans="1:35" x14ac:dyDescent="0.25">
      <c r="A32" t="s">
        <v>616</v>
      </c>
      <c r="B32" t="s">
        <v>377</v>
      </c>
      <c r="C32" t="s">
        <v>504</v>
      </c>
      <c r="D32" t="s">
        <v>527</v>
      </c>
      <c r="E32" s="33">
        <v>50.577777777777776</v>
      </c>
      <c r="F32" s="33">
        <v>0</v>
      </c>
      <c r="G32" s="33">
        <v>0.17777777777777778</v>
      </c>
      <c r="H32" s="33">
        <v>0.32500000000000001</v>
      </c>
      <c r="I32" s="33">
        <v>0</v>
      </c>
      <c r="J32" s="33">
        <v>0</v>
      </c>
      <c r="K32" s="33">
        <v>0</v>
      </c>
      <c r="L32" s="33">
        <v>0</v>
      </c>
      <c r="M32" s="33">
        <v>0</v>
      </c>
      <c r="N32" s="33">
        <v>0</v>
      </c>
      <c r="O32" s="33">
        <v>0</v>
      </c>
      <c r="P32" s="33">
        <v>0</v>
      </c>
      <c r="Q32" s="33">
        <v>0</v>
      </c>
      <c r="R32" s="33">
        <v>0</v>
      </c>
      <c r="S32" s="33">
        <v>0</v>
      </c>
      <c r="T32" s="33">
        <v>0</v>
      </c>
      <c r="U32" s="33">
        <v>0</v>
      </c>
      <c r="V32" s="33">
        <v>0</v>
      </c>
      <c r="W32" s="33">
        <v>0</v>
      </c>
      <c r="X32" s="33">
        <v>0</v>
      </c>
      <c r="Y32" s="33">
        <v>0</v>
      </c>
      <c r="Z32" s="33">
        <v>0</v>
      </c>
      <c r="AA32" s="33">
        <v>0</v>
      </c>
      <c r="AB32" s="33">
        <v>0</v>
      </c>
      <c r="AC32" s="33">
        <v>0</v>
      </c>
      <c r="AD32" s="33">
        <v>0</v>
      </c>
      <c r="AE32" s="33">
        <v>0</v>
      </c>
      <c r="AF32" s="33">
        <v>0</v>
      </c>
      <c r="AG32" s="33">
        <v>0.28888888888888886</v>
      </c>
      <c r="AH32" t="s">
        <v>177</v>
      </c>
      <c r="AI32" s="34">
        <v>4</v>
      </c>
    </row>
    <row r="33" spans="1:35" x14ac:dyDescent="0.25">
      <c r="A33" t="s">
        <v>616</v>
      </c>
      <c r="B33" t="s">
        <v>370</v>
      </c>
      <c r="C33" t="s">
        <v>501</v>
      </c>
      <c r="D33" t="s">
        <v>570</v>
      </c>
      <c r="E33" s="33">
        <v>93.277777777777771</v>
      </c>
      <c r="F33" s="33">
        <v>5.6888888888888891</v>
      </c>
      <c r="G33" s="33">
        <v>0.17777777777777778</v>
      </c>
      <c r="H33" s="33">
        <v>0.4</v>
      </c>
      <c r="I33" s="33">
        <v>0.53333333333333333</v>
      </c>
      <c r="J33" s="33">
        <v>0</v>
      </c>
      <c r="K33" s="33">
        <v>0</v>
      </c>
      <c r="L33" s="33">
        <v>3.3416666666666659</v>
      </c>
      <c r="M33" s="33">
        <v>0</v>
      </c>
      <c r="N33" s="33">
        <v>5.0861111111111112</v>
      </c>
      <c r="O33" s="33">
        <v>5.4526503871352001E-2</v>
      </c>
      <c r="P33" s="33">
        <v>5.3805555555555555</v>
      </c>
      <c r="Q33" s="33">
        <v>8.4972222222222218</v>
      </c>
      <c r="R33" s="33">
        <v>0.14877903513996427</v>
      </c>
      <c r="S33" s="33">
        <v>5.2040000000000015</v>
      </c>
      <c r="T33" s="33">
        <v>4.5102222222222235</v>
      </c>
      <c r="U33" s="33">
        <v>0</v>
      </c>
      <c r="V33" s="33">
        <v>0.10414294222751642</v>
      </c>
      <c r="W33" s="33">
        <v>2.6994444444444441</v>
      </c>
      <c r="X33" s="33">
        <v>4.8597777777777775</v>
      </c>
      <c r="Y33" s="33">
        <v>4.8111111111111109</v>
      </c>
      <c r="Z33" s="33">
        <v>0.13261822513400831</v>
      </c>
      <c r="AA33" s="33">
        <v>0</v>
      </c>
      <c r="AB33" s="33">
        <v>0</v>
      </c>
      <c r="AC33" s="33">
        <v>0</v>
      </c>
      <c r="AD33" s="33">
        <v>0</v>
      </c>
      <c r="AE33" s="33">
        <v>0</v>
      </c>
      <c r="AF33" s="33">
        <v>0</v>
      </c>
      <c r="AG33" s="33">
        <v>0</v>
      </c>
      <c r="AH33" t="s">
        <v>170</v>
      </c>
      <c r="AI33" s="34">
        <v>4</v>
      </c>
    </row>
    <row r="34" spans="1:35" x14ac:dyDescent="0.25">
      <c r="A34" t="s">
        <v>616</v>
      </c>
      <c r="B34" t="s">
        <v>267</v>
      </c>
      <c r="C34" t="s">
        <v>472</v>
      </c>
      <c r="D34" t="s">
        <v>557</v>
      </c>
      <c r="E34" s="33">
        <v>65.955555555555549</v>
      </c>
      <c r="F34" s="33">
        <v>5.333333333333333</v>
      </c>
      <c r="G34" s="33">
        <v>0.28888888888888886</v>
      </c>
      <c r="H34" s="33">
        <v>0.2</v>
      </c>
      <c r="I34" s="33">
        <v>0.26666666666666666</v>
      </c>
      <c r="J34" s="33">
        <v>0</v>
      </c>
      <c r="K34" s="33">
        <v>0</v>
      </c>
      <c r="L34" s="33">
        <v>8.3916666666666675</v>
      </c>
      <c r="M34" s="33">
        <v>5.1555555555555559</v>
      </c>
      <c r="N34" s="33">
        <v>0</v>
      </c>
      <c r="O34" s="33">
        <v>7.8167115902964976E-2</v>
      </c>
      <c r="P34" s="33">
        <v>5.8055555555555554</v>
      </c>
      <c r="Q34" s="33">
        <v>0</v>
      </c>
      <c r="R34" s="33">
        <v>8.802223719676551E-2</v>
      </c>
      <c r="S34" s="33">
        <v>7.6361111111111111</v>
      </c>
      <c r="T34" s="33">
        <v>6.0283333333333324</v>
      </c>
      <c r="U34" s="33">
        <v>0</v>
      </c>
      <c r="V34" s="33">
        <v>0.20717654986522913</v>
      </c>
      <c r="W34" s="33">
        <v>8.2944444444444443</v>
      </c>
      <c r="X34" s="33">
        <v>0.52500000000000002</v>
      </c>
      <c r="Y34" s="33">
        <v>0</v>
      </c>
      <c r="Z34" s="33">
        <v>0.13371799191374664</v>
      </c>
      <c r="AA34" s="33">
        <v>0</v>
      </c>
      <c r="AB34" s="33">
        <v>0</v>
      </c>
      <c r="AC34" s="33">
        <v>0</v>
      </c>
      <c r="AD34" s="33">
        <v>0</v>
      </c>
      <c r="AE34" s="33">
        <v>0</v>
      </c>
      <c r="AF34" s="33">
        <v>0</v>
      </c>
      <c r="AG34" s="33">
        <v>0</v>
      </c>
      <c r="AH34" t="s">
        <v>66</v>
      </c>
      <c r="AI34" s="34">
        <v>4</v>
      </c>
    </row>
    <row r="35" spans="1:35" x14ac:dyDescent="0.25">
      <c r="A35" t="s">
        <v>616</v>
      </c>
      <c r="B35" t="s">
        <v>304</v>
      </c>
      <c r="C35" t="s">
        <v>480</v>
      </c>
      <c r="D35" t="s">
        <v>584</v>
      </c>
      <c r="E35" s="33">
        <v>54.7</v>
      </c>
      <c r="F35" s="33">
        <v>5.6888888888888891</v>
      </c>
      <c r="G35" s="33">
        <v>0.26666666666666666</v>
      </c>
      <c r="H35" s="33">
        <v>0.26666666666666666</v>
      </c>
      <c r="I35" s="33">
        <v>0.46666666666666667</v>
      </c>
      <c r="J35" s="33">
        <v>0</v>
      </c>
      <c r="K35" s="33">
        <v>0</v>
      </c>
      <c r="L35" s="33">
        <v>3.7117777777777765</v>
      </c>
      <c r="M35" s="33">
        <v>0</v>
      </c>
      <c r="N35" s="33">
        <v>0</v>
      </c>
      <c r="O35" s="33">
        <v>0</v>
      </c>
      <c r="P35" s="33">
        <v>0</v>
      </c>
      <c r="Q35" s="33">
        <v>0</v>
      </c>
      <c r="R35" s="33">
        <v>0</v>
      </c>
      <c r="S35" s="33">
        <v>1.826888888888889</v>
      </c>
      <c r="T35" s="33">
        <v>5.833333333333333</v>
      </c>
      <c r="U35" s="33">
        <v>0</v>
      </c>
      <c r="V35" s="33">
        <v>0.14004062563477554</v>
      </c>
      <c r="W35" s="33">
        <v>0.54266666666666674</v>
      </c>
      <c r="X35" s="33">
        <v>5.0068888888888887</v>
      </c>
      <c r="Y35" s="33">
        <v>0</v>
      </c>
      <c r="Z35" s="33">
        <v>0.10145439772496444</v>
      </c>
      <c r="AA35" s="33">
        <v>0</v>
      </c>
      <c r="AB35" s="33">
        <v>0</v>
      </c>
      <c r="AC35" s="33">
        <v>0</v>
      </c>
      <c r="AD35" s="33">
        <v>0</v>
      </c>
      <c r="AE35" s="33">
        <v>0</v>
      </c>
      <c r="AF35" s="33">
        <v>0</v>
      </c>
      <c r="AG35" s="33">
        <v>0</v>
      </c>
      <c r="AH35" t="s">
        <v>103</v>
      </c>
      <c r="AI35" s="34">
        <v>4</v>
      </c>
    </row>
    <row r="36" spans="1:35" x14ac:dyDescent="0.25">
      <c r="A36" t="s">
        <v>616</v>
      </c>
      <c r="B36" t="s">
        <v>222</v>
      </c>
      <c r="C36" t="s">
        <v>422</v>
      </c>
      <c r="D36" t="s">
        <v>568</v>
      </c>
      <c r="E36" s="33">
        <v>111.06666666666666</v>
      </c>
      <c r="F36" s="33">
        <v>5.6888888888888891</v>
      </c>
      <c r="G36" s="33">
        <v>0.13333333333333333</v>
      </c>
      <c r="H36" s="33">
        <v>0.27777777777777779</v>
      </c>
      <c r="I36" s="33">
        <v>0</v>
      </c>
      <c r="J36" s="33">
        <v>0</v>
      </c>
      <c r="K36" s="33">
        <v>0</v>
      </c>
      <c r="L36" s="33">
        <v>9.2043333333333326</v>
      </c>
      <c r="M36" s="33">
        <v>5.3014444444444448</v>
      </c>
      <c r="N36" s="33">
        <v>5.3090000000000028</v>
      </c>
      <c r="O36" s="33">
        <v>9.553221288515408E-2</v>
      </c>
      <c r="P36" s="33">
        <v>6.1162222222222224</v>
      </c>
      <c r="Q36" s="33">
        <v>4.8051111111111107</v>
      </c>
      <c r="R36" s="33">
        <v>9.833133253301321E-2</v>
      </c>
      <c r="S36" s="33">
        <v>2.2248888888888896</v>
      </c>
      <c r="T36" s="33">
        <v>5.0705555555555559</v>
      </c>
      <c r="U36" s="33">
        <v>0</v>
      </c>
      <c r="V36" s="33">
        <v>6.5685274109643865E-2</v>
      </c>
      <c r="W36" s="33">
        <v>9.1228888888888857</v>
      </c>
      <c r="X36" s="33">
        <v>0</v>
      </c>
      <c r="Y36" s="33">
        <v>2.6111111111111112</v>
      </c>
      <c r="Z36" s="33">
        <v>0.10564825930372146</v>
      </c>
      <c r="AA36" s="33">
        <v>0</v>
      </c>
      <c r="AB36" s="33">
        <v>0</v>
      </c>
      <c r="AC36" s="33">
        <v>0</v>
      </c>
      <c r="AD36" s="33">
        <v>55.864999999999995</v>
      </c>
      <c r="AE36" s="33">
        <v>0</v>
      </c>
      <c r="AF36" s="33">
        <v>0</v>
      </c>
      <c r="AG36" s="33">
        <v>0</v>
      </c>
      <c r="AH36" t="s">
        <v>21</v>
      </c>
      <c r="AI36" s="34">
        <v>4</v>
      </c>
    </row>
    <row r="37" spans="1:35" x14ac:dyDescent="0.25">
      <c r="A37" t="s">
        <v>616</v>
      </c>
      <c r="B37" t="s">
        <v>319</v>
      </c>
      <c r="C37" t="s">
        <v>412</v>
      </c>
      <c r="D37" t="s">
        <v>562</v>
      </c>
      <c r="E37" s="33">
        <v>110.56666666666666</v>
      </c>
      <c r="F37" s="33">
        <v>4.8888888888888893</v>
      </c>
      <c r="G37" s="33">
        <v>0.28888888888888886</v>
      </c>
      <c r="H37" s="33">
        <v>0.35</v>
      </c>
      <c r="I37" s="33">
        <v>0.37777777777777777</v>
      </c>
      <c r="J37" s="33">
        <v>0</v>
      </c>
      <c r="K37" s="33">
        <v>0</v>
      </c>
      <c r="L37" s="33">
        <v>9.7966666666666669</v>
      </c>
      <c r="M37" s="33">
        <v>3.8944444444444444</v>
      </c>
      <c r="N37" s="33">
        <v>0</v>
      </c>
      <c r="O37" s="33">
        <v>3.5222590694402575E-2</v>
      </c>
      <c r="P37" s="33">
        <v>5.3138888888888891</v>
      </c>
      <c r="Q37" s="33">
        <v>10.102777777777778</v>
      </c>
      <c r="R37" s="33">
        <v>0.13943322279167925</v>
      </c>
      <c r="S37" s="33">
        <v>2.0922222222222224</v>
      </c>
      <c r="T37" s="33">
        <v>10.136111111111111</v>
      </c>
      <c r="U37" s="33">
        <v>0</v>
      </c>
      <c r="V37" s="33">
        <v>0.11059692493216762</v>
      </c>
      <c r="W37" s="33">
        <v>5.7794444444444446</v>
      </c>
      <c r="X37" s="33">
        <v>5.9555555555555557</v>
      </c>
      <c r="Y37" s="33">
        <v>0</v>
      </c>
      <c r="Z37" s="33">
        <v>0.10613506180283389</v>
      </c>
      <c r="AA37" s="33">
        <v>0</v>
      </c>
      <c r="AB37" s="33">
        <v>0</v>
      </c>
      <c r="AC37" s="33">
        <v>0</v>
      </c>
      <c r="AD37" s="33">
        <v>0</v>
      </c>
      <c r="AE37" s="33">
        <v>0</v>
      </c>
      <c r="AF37" s="33">
        <v>0</v>
      </c>
      <c r="AG37" s="33">
        <v>0</v>
      </c>
      <c r="AH37" t="s">
        <v>118</v>
      </c>
      <c r="AI37" s="34">
        <v>4</v>
      </c>
    </row>
    <row r="38" spans="1:35" x14ac:dyDescent="0.25">
      <c r="A38" t="s">
        <v>616</v>
      </c>
      <c r="B38" t="s">
        <v>282</v>
      </c>
      <c r="C38" t="s">
        <v>426</v>
      </c>
      <c r="D38" t="s">
        <v>525</v>
      </c>
      <c r="E38" s="33">
        <v>75.188888888888883</v>
      </c>
      <c r="F38" s="33">
        <v>5.6</v>
      </c>
      <c r="G38" s="33">
        <v>0.66666666666666663</v>
      </c>
      <c r="H38" s="33">
        <v>0.16666666666666666</v>
      </c>
      <c r="I38" s="33">
        <v>0.8666666666666667</v>
      </c>
      <c r="J38" s="33">
        <v>0</v>
      </c>
      <c r="K38" s="33">
        <v>0</v>
      </c>
      <c r="L38" s="33">
        <v>1.8836666666666664</v>
      </c>
      <c r="M38" s="33">
        <v>5.3739999999999997</v>
      </c>
      <c r="N38" s="33">
        <v>0</v>
      </c>
      <c r="O38" s="33">
        <v>7.1473326437121329E-2</v>
      </c>
      <c r="P38" s="33">
        <v>10.527222222222219</v>
      </c>
      <c r="Q38" s="33">
        <v>0</v>
      </c>
      <c r="R38" s="33">
        <v>0.14001034431801387</v>
      </c>
      <c r="S38" s="33">
        <v>2.6292222222222223</v>
      </c>
      <c r="T38" s="33">
        <v>5.4383333333333335</v>
      </c>
      <c r="U38" s="33">
        <v>0</v>
      </c>
      <c r="V38" s="33">
        <v>0.10729717747894194</v>
      </c>
      <c r="W38" s="33">
        <v>1.1879999999999999</v>
      </c>
      <c r="X38" s="33">
        <v>4.8534444444444427</v>
      </c>
      <c r="Y38" s="33">
        <v>0</v>
      </c>
      <c r="Z38" s="33">
        <v>8.0350229052756003E-2</v>
      </c>
      <c r="AA38" s="33">
        <v>0</v>
      </c>
      <c r="AB38" s="33">
        <v>0</v>
      </c>
      <c r="AC38" s="33">
        <v>0</v>
      </c>
      <c r="AD38" s="33">
        <v>0</v>
      </c>
      <c r="AE38" s="33">
        <v>0</v>
      </c>
      <c r="AF38" s="33">
        <v>23.377777777777776</v>
      </c>
      <c r="AG38" s="33">
        <v>0</v>
      </c>
      <c r="AH38" t="s">
        <v>81</v>
      </c>
      <c r="AI38" s="34">
        <v>4</v>
      </c>
    </row>
    <row r="39" spans="1:35" x14ac:dyDescent="0.25">
      <c r="A39" t="s">
        <v>616</v>
      </c>
      <c r="B39" t="s">
        <v>390</v>
      </c>
      <c r="C39" t="s">
        <v>435</v>
      </c>
      <c r="D39" t="s">
        <v>550</v>
      </c>
      <c r="E39" s="33">
        <v>105.42222222222222</v>
      </c>
      <c r="F39" s="33">
        <v>4.7888888888888888</v>
      </c>
      <c r="G39" s="33">
        <v>0</v>
      </c>
      <c r="H39" s="33">
        <v>0.31111111111111112</v>
      </c>
      <c r="I39" s="33">
        <v>0</v>
      </c>
      <c r="J39" s="33">
        <v>0</v>
      </c>
      <c r="K39" s="33">
        <v>0</v>
      </c>
      <c r="L39" s="33">
        <v>0.23522222222222225</v>
      </c>
      <c r="M39" s="33">
        <v>10.510444444444444</v>
      </c>
      <c r="N39" s="33">
        <v>0</v>
      </c>
      <c r="O39" s="33">
        <v>9.9698566610455314E-2</v>
      </c>
      <c r="P39" s="33">
        <v>6.0018888888888897</v>
      </c>
      <c r="Q39" s="33">
        <v>14.704111111111114</v>
      </c>
      <c r="R39" s="33">
        <v>0.19641020236087695</v>
      </c>
      <c r="S39" s="33">
        <v>5.4444444444444446</v>
      </c>
      <c r="T39" s="33">
        <v>0</v>
      </c>
      <c r="U39" s="33">
        <v>0</v>
      </c>
      <c r="V39" s="33">
        <v>5.164418212478921E-2</v>
      </c>
      <c r="W39" s="33">
        <v>2.6347777777777774</v>
      </c>
      <c r="X39" s="33">
        <v>4.4333333333333336</v>
      </c>
      <c r="Y39" s="33">
        <v>0</v>
      </c>
      <c r="Z39" s="33">
        <v>6.704574198988196E-2</v>
      </c>
      <c r="AA39" s="33">
        <v>0</v>
      </c>
      <c r="AB39" s="33">
        <v>0</v>
      </c>
      <c r="AC39" s="33">
        <v>0</v>
      </c>
      <c r="AD39" s="33">
        <v>0</v>
      </c>
      <c r="AE39" s="33">
        <v>0</v>
      </c>
      <c r="AF39" s="33">
        <v>0</v>
      </c>
      <c r="AG39" s="33">
        <v>1.4888888888888889</v>
      </c>
      <c r="AH39" t="s">
        <v>190</v>
      </c>
      <c r="AI39" s="34">
        <v>4</v>
      </c>
    </row>
    <row r="40" spans="1:35" x14ac:dyDescent="0.25">
      <c r="A40" t="s">
        <v>616</v>
      </c>
      <c r="B40" t="s">
        <v>322</v>
      </c>
      <c r="C40" t="s">
        <v>417</v>
      </c>
      <c r="D40" t="s">
        <v>564</v>
      </c>
      <c r="E40" s="33">
        <v>54.488888888888887</v>
      </c>
      <c r="F40" s="33">
        <v>5.6888888888888891</v>
      </c>
      <c r="G40" s="33">
        <v>0.17777777777777778</v>
      </c>
      <c r="H40" s="33">
        <v>0</v>
      </c>
      <c r="I40" s="33">
        <v>0</v>
      </c>
      <c r="J40" s="33">
        <v>0</v>
      </c>
      <c r="K40" s="33">
        <v>0.8</v>
      </c>
      <c r="L40" s="33">
        <v>4.6103333333333323</v>
      </c>
      <c r="M40" s="33">
        <v>0</v>
      </c>
      <c r="N40" s="33">
        <v>5.5342222222222226</v>
      </c>
      <c r="O40" s="33">
        <v>0.10156606851549756</v>
      </c>
      <c r="P40" s="33">
        <v>0</v>
      </c>
      <c r="Q40" s="33">
        <v>5.5688888888888899</v>
      </c>
      <c r="R40" s="33">
        <v>0.10220228384991846</v>
      </c>
      <c r="S40" s="33">
        <v>2.2533333333333325</v>
      </c>
      <c r="T40" s="33">
        <v>5.2861111111111123</v>
      </c>
      <c r="U40" s="33">
        <v>0</v>
      </c>
      <c r="V40" s="33">
        <v>0.13836663947797717</v>
      </c>
      <c r="W40" s="33">
        <v>5.3312222222222223</v>
      </c>
      <c r="X40" s="33">
        <v>2.8872222222222219</v>
      </c>
      <c r="Y40" s="33">
        <v>0</v>
      </c>
      <c r="Z40" s="33">
        <v>0.1508278955954323</v>
      </c>
      <c r="AA40" s="33">
        <v>0</v>
      </c>
      <c r="AB40" s="33">
        <v>0</v>
      </c>
      <c r="AC40" s="33">
        <v>0</v>
      </c>
      <c r="AD40" s="33">
        <v>42.251444444444431</v>
      </c>
      <c r="AE40" s="33">
        <v>0</v>
      </c>
      <c r="AF40" s="33">
        <v>0</v>
      </c>
      <c r="AG40" s="33">
        <v>0</v>
      </c>
      <c r="AH40" t="s">
        <v>121</v>
      </c>
      <c r="AI40" s="34">
        <v>4</v>
      </c>
    </row>
    <row r="41" spans="1:35" x14ac:dyDescent="0.25">
      <c r="A41" t="s">
        <v>616</v>
      </c>
      <c r="B41" t="s">
        <v>291</v>
      </c>
      <c r="C41" t="s">
        <v>405</v>
      </c>
      <c r="D41" t="s">
        <v>562</v>
      </c>
      <c r="E41" s="33">
        <v>54.533333333333331</v>
      </c>
      <c r="F41" s="33">
        <v>17.366666666666667</v>
      </c>
      <c r="G41" s="33">
        <v>0.28888888888888886</v>
      </c>
      <c r="H41" s="33">
        <v>0.16666666666666666</v>
      </c>
      <c r="I41" s="33">
        <v>0.26666666666666666</v>
      </c>
      <c r="J41" s="33">
        <v>0</v>
      </c>
      <c r="K41" s="33">
        <v>0</v>
      </c>
      <c r="L41" s="33">
        <v>6.1394444444444449</v>
      </c>
      <c r="M41" s="33">
        <v>0</v>
      </c>
      <c r="N41" s="33">
        <v>4.5361111111111114</v>
      </c>
      <c r="O41" s="33">
        <v>8.3180521597392018E-2</v>
      </c>
      <c r="P41" s="33">
        <v>5.447222222222222</v>
      </c>
      <c r="Q41" s="33">
        <v>0</v>
      </c>
      <c r="R41" s="33">
        <v>9.9887938060309697E-2</v>
      </c>
      <c r="S41" s="33">
        <v>7.1694444444444443</v>
      </c>
      <c r="T41" s="33">
        <v>0.94444444444444442</v>
      </c>
      <c r="U41" s="33">
        <v>0</v>
      </c>
      <c r="V41" s="33">
        <v>0.14878769356153221</v>
      </c>
      <c r="W41" s="33">
        <v>0.46388888888888891</v>
      </c>
      <c r="X41" s="33">
        <v>8.1722222222222225</v>
      </c>
      <c r="Y41" s="33">
        <v>0</v>
      </c>
      <c r="Z41" s="33">
        <v>0.15836389568052162</v>
      </c>
      <c r="AA41" s="33">
        <v>0</v>
      </c>
      <c r="AB41" s="33">
        <v>0</v>
      </c>
      <c r="AC41" s="33">
        <v>0</v>
      </c>
      <c r="AD41" s="33">
        <v>0</v>
      </c>
      <c r="AE41" s="33">
        <v>0</v>
      </c>
      <c r="AF41" s="33">
        <v>0</v>
      </c>
      <c r="AG41" s="33">
        <v>0</v>
      </c>
      <c r="AH41" t="s">
        <v>90</v>
      </c>
      <c r="AI41" s="34">
        <v>4</v>
      </c>
    </row>
    <row r="42" spans="1:35" x14ac:dyDescent="0.25">
      <c r="A42" t="s">
        <v>616</v>
      </c>
      <c r="B42" t="s">
        <v>328</v>
      </c>
      <c r="C42" t="s">
        <v>489</v>
      </c>
      <c r="D42" t="s">
        <v>580</v>
      </c>
      <c r="E42" s="33">
        <v>55.166666666666664</v>
      </c>
      <c r="F42" s="33">
        <v>5.6888888888888891</v>
      </c>
      <c r="G42" s="33">
        <v>6.6666666666666666E-2</v>
      </c>
      <c r="H42" s="33">
        <v>0.3</v>
      </c>
      <c r="I42" s="33">
        <v>0.26666666666666666</v>
      </c>
      <c r="J42" s="33">
        <v>0</v>
      </c>
      <c r="K42" s="33">
        <v>0</v>
      </c>
      <c r="L42" s="33">
        <v>4.3091111111111111</v>
      </c>
      <c r="M42" s="33">
        <v>0</v>
      </c>
      <c r="N42" s="33">
        <v>0</v>
      </c>
      <c r="O42" s="33">
        <v>0</v>
      </c>
      <c r="P42" s="33">
        <v>0</v>
      </c>
      <c r="Q42" s="33">
        <v>0</v>
      </c>
      <c r="R42" s="33">
        <v>0</v>
      </c>
      <c r="S42" s="33">
        <v>4.1001111111111106</v>
      </c>
      <c r="T42" s="33">
        <v>4.6079999999999997</v>
      </c>
      <c r="U42" s="33">
        <v>0</v>
      </c>
      <c r="V42" s="33">
        <v>0.15785095669687813</v>
      </c>
      <c r="W42" s="33">
        <v>4.9353333333333342</v>
      </c>
      <c r="X42" s="33">
        <v>5.1403333333333316</v>
      </c>
      <c r="Y42" s="33">
        <v>0</v>
      </c>
      <c r="Z42" s="33">
        <v>0.1826404833836858</v>
      </c>
      <c r="AA42" s="33">
        <v>0</v>
      </c>
      <c r="AB42" s="33">
        <v>0</v>
      </c>
      <c r="AC42" s="33">
        <v>0</v>
      </c>
      <c r="AD42" s="33">
        <v>0</v>
      </c>
      <c r="AE42" s="33">
        <v>0</v>
      </c>
      <c r="AF42" s="33">
        <v>0</v>
      </c>
      <c r="AG42" s="33">
        <v>0</v>
      </c>
      <c r="AH42" t="s">
        <v>127</v>
      </c>
      <c r="AI42" s="34">
        <v>4</v>
      </c>
    </row>
    <row r="43" spans="1:35" x14ac:dyDescent="0.25">
      <c r="A43" t="s">
        <v>616</v>
      </c>
      <c r="B43" t="s">
        <v>285</v>
      </c>
      <c r="C43" t="s">
        <v>449</v>
      </c>
      <c r="D43" t="s">
        <v>566</v>
      </c>
      <c r="E43" s="33">
        <v>73.644444444444446</v>
      </c>
      <c r="F43" s="33">
        <v>0</v>
      </c>
      <c r="G43" s="33">
        <v>0.26666666666666666</v>
      </c>
      <c r="H43" s="33">
        <v>0.27500000000000002</v>
      </c>
      <c r="I43" s="33">
        <v>0</v>
      </c>
      <c r="J43" s="33">
        <v>0</v>
      </c>
      <c r="K43" s="33">
        <v>0</v>
      </c>
      <c r="L43" s="33">
        <v>4.3516666666666657</v>
      </c>
      <c r="M43" s="33">
        <v>5.2927777777777765</v>
      </c>
      <c r="N43" s="33">
        <v>0</v>
      </c>
      <c r="O43" s="33">
        <v>7.1869342184671073E-2</v>
      </c>
      <c r="P43" s="33">
        <v>6.3615555555555563</v>
      </c>
      <c r="Q43" s="33">
        <v>0</v>
      </c>
      <c r="R43" s="33">
        <v>8.6382015691007855E-2</v>
      </c>
      <c r="S43" s="33">
        <v>4.3104444444444443</v>
      </c>
      <c r="T43" s="33">
        <v>7.8637777777777806</v>
      </c>
      <c r="U43" s="33">
        <v>0</v>
      </c>
      <c r="V43" s="33">
        <v>0.16531080265540135</v>
      </c>
      <c r="W43" s="33">
        <v>2.121666666666667</v>
      </c>
      <c r="X43" s="33">
        <v>14.236222222222219</v>
      </c>
      <c r="Y43" s="33">
        <v>0</v>
      </c>
      <c r="Z43" s="33">
        <v>0.22211979480989738</v>
      </c>
      <c r="AA43" s="33">
        <v>0</v>
      </c>
      <c r="AB43" s="33">
        <v>0</v>
      </c>
      <c r="AC43" s="33">
        <v>0</v>
      </c>
      <c r="AD43" s="33">
        <v>0</v>
      </c>
      <c r="AE43" s="33">
        <v>0</v>
      </c>
      <c r="AF43" s="33">
        <v>7.333333333333333</v>
      </c>
      <c r="AG43" s="33">
        <v>0</v>
      </c>
      <c r="AH43" t="s">
        <v>84</v>
      </c>
      <c r="AI43" s="34">
        <v>4</v>
      </c>
    </row>
    <row r="44" spans="1:35" x14ac:dyDescent="0.25">
      <c r="A44" t="s">
        <v>616</v>
      </c>
      <c r="B44" t="s">
        <v>239</v>
      </c>
      <c r="C44" t="s">
        <v>442</v>
      </c>
      <c r="D44" t="s">
        <v>530</v>
      </c>
      <c r="E44" s="33">
        <v>102.16666666666667</v>
      </c>
      <c r="F44" s="33">
        <v>5.1555555555555559</v>
      </c>
      <c r="G44" s="33">
        <v>0</v>
      </c>
      <c r="H44" s="33">
        <v>0.3574444444444444</v>
      </c>
      <c r="I44" s="33">
        <v>1.0111111111111111</v>
      </c>
      <c r="J44" s="33">
        <v>0</v>
      </c>
      <c r="K44" s="33">
        <v>0</v>
      </c>
      <c r="L44" s="33">
        <v>3.4663333333333335</v>
      </c>
      <c r="M44" s="33">
        <v>5.7042222222222208</v>
      </c>
      <c r="N44" s="33">
        <v>0</v>
      </c>
      <c r="O44" s="33">
        <v>5.5832517672648165E-2</v>
      </c>
      <c r="P44" s="33">
        <v>0</v>
      </c>
      <c r="Q44" s="33">
        <v>4.8697777777777773</v>
      </c>
      <c r="R44" s="33">
        <v>4.7665035345296349E-2</v>
      </c>
      <c r="S44" s="33">
        <v>1.944333333333333</v>
      </c>
      <c r="T44" s="33">
        <v>3.2726666666666668</v>
      </c>
      <c r="U44" s="33">
        <v>0</v>
      </c>
      <c r="V44" s="33">
        <v>5.1063621533442079E-2</v>
      </c>
      <c r="W44" s="33">
        <v>5.1817777777777776</v>
      </c>
      <c r="X44" s="33">
        <v>4.950000000000002</v>
      </c>
      <c r="Y44" s="33">
        <v>0</v>
      </c>
      <c r="Z44" s="33">
        <v>9.9169113648722149E-2</v>
      </c>
      <c r="AA44" s="33">
        <v>0</v>
      </c>
      <c r="AB44" s="33">
        <v>0</v>
      </c>
      <c r="AC44" s="33">
        <v>0</v>
      </c>
      <c r="AD44" s="33">
        <v>0</v>
      </c>
      <c r="AE44" s="33">
        <v>0</v>
      </c>
      <c r="AF44" s="33">
        <v>0</v>
      </c>
      <c r="AG44" s="33">
        <v>0</v>
      </c>
      <c r="AH44" t="s">
        <v>38</v>
      </c>
      <c r="AI44" s="34">
        <v>4</v>
      </c>
    </row>
    <row r="45" spans="1:35" x14ac:dyDescent="0.25">
      <c r="A45" t="s">
        <v>616</v>
      </c>
      <c r="B45" t="s">
        <v>271</v>
      </c>
      <c r="C45" t="s">
        <v>432</v>
      </c>
      <c r="D45" t="s">
        <v>576</v>
      </c>
      <c r="E45" s="33">
        <v>52.266666666666666</v>
      </c>
      <c r="F45" s="33">
        <v>5.6888888888888891</v>
      </c>
      <c r="G45" s="33">
        <v>1.1111111111111112E-2</v>
      </c>
      <c r="H45" s="33">
        <v>0</v>
      </c>
      <c r="I45" s="33">
        <v>0</v>
      </c>
      <c r="J45" s="33">
        <v>0</v>
      </c>
      <c r="K45" s="33">
        <v>0.98888888888888893</v>
      </c>
      <c r="L45" s="33">
        <v>6.1075555555555558</v>
      </c>
      <c r="M45" s="33">
        <v>0</v>
      </c>
      <c r="N45" s="33">
        <v>5.8669999999999973</v>
      </c>
      <c r="O45" s="33">
        <v>0.11225127551020403</v>
      </c>
      <c r="P45" s="33">
        <v>5.4506666666666677</v>
      </c>
      <c r="Q45" s="33">
        <v>0</v>
      </c>
      <c r="R45" s="33">
        <v>0.1042857142857143</v>
      </c>
      <c r="S45" s="33">
        <v>1.2512222222222222</v>
      </c>
      <c r="T45" s="33">
        <v>8.3916666666666675</v>
      </c>
      <c r="U45" s="33">
        <v>0</v>
      </c>
      <c r="V45" s="33">
        <v>0.18449404761904767</v>
      </c>
      <c r="W45" s="33">
        <v>0.93877777777777804</v>
      </c>
      <c r="X45" s="33">
        <v>3.2643333333333331</v>
      </c>
      <c r="Y45" s="33">
        <v>0</v>
      </c>
      <c r="Z45" s="33">
        <v>8.0416666666666664E-2</v>
      </c>
      <c r="AA45" s="33">
        <v>0</v>
      </c>
      <c r="AB45" s="33">
        <v>0</v>
      </c>
      <c r="AC45" s="33">
        <v>0</v>
      </c>
      <c r="AD45" s="33">
        <v>0</v>
      </c>
      <c r="AE45" s="33">
        <v>0</v>
      </c>
      <c r="AF45" s="33">
        <v>0</v>
      </c>
      <c r="AG45" s="33">
        <v>0</v>
      </c>
      <c r="AH45" t="s">
        <v>70</v>
      </c>
      <c r="AI45" s="34">
        <v>4</v>
      </c>
    </row>
    <row r="46" spans="1:35" x14ac:dyDescent="0.25">
      <c r="A46" t="s">
        <v>616</v>
      </c>
      <c r="B46" t="s">
        <v>245</v>
      </c>
      <c r="C46" t="s">
        <v>414</v>
      </c>
      <c r="D46" t="s">
        <v>575</v>
      </c>
      <c r="E46" s="33">
        <v>76.422222222222217</v>
      </c>
      <c r="F46" s="33">
        <v>5.6</v>
      </c>
      <c r="G46" s="33">
        <v>0.33333333333333331</v>
      </c>
      <c r="H46" s="33">
        <v>0.23333333333333334</v>
      </c>
      <c r="I46" s="33">
        <v>0</v>
      </c>
      <c r="J46" s="33">
        <v>0</v>
      </c>
      <c r="K46" s="33">
        <v>0</v>
      </c>
      <c r="L46" s="33">
        <v>4.5491111111111113</v>
      </c>
      <c r="M46" s="33">
        <v>4.6204444444444439</v>
      </c>
      <c r="N46" s="33">
        <v>0</v>
      </c>
      <c r="O46" s="33">
        <v>6.0459435882523983E-2</v>
      </c>
      <c r="P46" s="33">
        <v>9.1875555555555568</v>
      </c>
      <c r="Q46" s="33">
        <v>0</v>
      </c>
      <c r="R46" s="33">
        <v>0.12022099447513815</v>
      </c>
      <c r="S46" s="33">
        <v>1.0193333333333332</v>
      </c>
      <c r="T46" s="33">
        <v>3.9753333333333329</v>
      </c>
      <c r="U46" s="33">
        <v>0</v>
      </c>
      <c r="V46" s="33">
        <v>6.5356208200058163E-2</v>
      </c>
      <c r="W46" s="33">
        <v>0.98244444444444468</v>
      </c>
      <c r="X46" s="33">
        <v>4.6011111111111092</v>
      </c>
      <c r="Y46" s="33">
        <v>0</v>
      </c>
      <c r="Z46" s="33">
        <v>7.3061936609479489E-2</v>
      </c>
      <c r="AA46" s="33">
        <v>0</v>
      </c>
      <c r="AB46" s="33">
        <v>0</v>
      </c>
      <c r="AC46" s="33">
        <v>0</v>
      </c>
      <c r="AD46" s="33">
        <v>0</v>
      </c>
      <c r="AE46" s="33">
        <v>0</v>
      </c>
      <c r="AF46" s="33">
        <v>35.522222222222226</v>
      </c>
      <c r="AG46" s="33">
        <v>0</v>
      </c>
      <c r="AH46" t="s">
        <v>44</v>
      </c>
      <c r="AI46" s="34">
        <v>4</v>
      </c>
    </row>
    <row r="47" spans="1:35" x14ac:dyDescent="0.25">
      <c r="A47" t="s">
        <v>616</v>
      </c>
      <c r="B47" t="s">
        <v>249</v>
      </c>
      <c r="C47" t="s">
        <v>432</v>
      </c>
      <c r="D47" t="s">
        <v>576</v>
      </c>
      <c r="E47" s="33">
        <v>118.67777777777778</v>
      </c>
      <c r="F47" s="33">
        <v>3.8</v>
      </c>
      <c r="G47" s="33">
        <v>1.1111111111111112E-2</v>
      </c>
      <c r="H47" s="33">
        <v>0.53333333333333333</v>
      </c>
      <c r="I47" s="33">
        <v>0</v>
      </c>
      <c r="J47" s="33">
        <v>0</v>
      </c>
      <c r="K47" s="33">
        <v>0.4777777777777778</v>
      </c>
      <c r="L47" s="33">
        <v>12.286111111111111</v>
      </c>
      <c r="M47" s="33">
        <v>13.83611111111111</v>
      </c>
      <c r="N47" s="33">
        <v>0</v>
      </c>
      <c r="O47" s="33">
        <v>0.11658552569984083</v>
      </c>
      <c r="P47" s="33">
        <v>5.6083333333333334</v>
      </c>
      <c r="Q47" s="33">
        <v>4.7166666666666668</v>
      </c>
      <c r="R47" s="33">
        <v>8.7000280872577468E-2</v>
      </c>
      <c r="S47" s="33">
        <v>9.969444444444445</v>
      </c>
      <c r="T47" s="33">
        <v>19.172222222222221</v>
      </c>
      <c r="U47" s="33">
        <v>0</v>
      </c>
      <c r="V47" s="33">
        <v>0.24555285085666134</v>
      </c>
      <c r="W47" s="33">
        <v>9.6750000000000007</v>
      </c>
      <c r="X47" s="33">
        <v>19.425000000000001</v>
      </c>
      <c r="Y47" s="33">
        <v>0</v>
      </c>
      <c r="Z47" s="33">
        <v>0.24520176013481884</v>
      </c>
      <c r="AA47" s="33">
        <v>0</v>
      </c>
      <c r="AB47" s="33">
        <v>0</v>
      </c>
      <c r="AC47" s="33">
        <v>0</v>
      </c>
      <c r="AD47" s="33">
        <v>0</v>
      </c>
      <c r="AE47" s="33">
        <v>0</v>
      </c>
      <c r="AF47" s="33">
        <v>0</v>
      </c>
      <c r="AG47" s="33">
        <v>0</v>
      </c>
      <c r="AH47" t="s">
        <v>48</v>
      </c>
      <c r="AI47" s="34">
        <v>4</v>
      </c>
    </row>
    <row r="48" spans="1:35" x14ac:dyDescent="0.25">
      <c r="A48" t="s">
        <v>616</v>
      </c>
      <c r="B48" t="s">
        <v>283</v>
      </c>
      <c r="C48" t="s">
        <v>422</v>
      </c>
      <c r="D48" t="s">
        <v>568</v>
      </c>
      <c r="E48" s="33">
        <v>59.255555555555553</v>
      </c>
      <c r="F48" s="33">
        <v>5.5111111111111111</v>
      </c>
      <c r="G48" s="33">
        <v>0.26666666666666666</v>
      </c>
      <c r="H48" s="33">
        <v>0.12222222222222222</v>
      </c>
      <c r="I48" s="33">
        <v>0.4</v>
      </c>
      <c r="J48" s="33">
        <v>0</v>
      </c>
      <c r="K48" s="33">
        <v>0</v>
      </c>
      <c r="L48" s="33">
        <v>5.7555555555555555</v>
      </c>
      <c r="M48" s="33">
        <v>5.3842222222222222</v>
      </c>
      <c r="N48" s="33">
        <v>0</v>
      </c>
      <c r="O48" s="33">
        <v>9.0864429026814186E-2</v>
      </c>
      <c r="P48" s="33">
        <v>5.3267777777777772</v>
      </c>
      <c r="Q48" s="33">
        <v>0</v>
      </c>
      <c r="R48" s="33">
        <v>8.9894993437089815E-2</v>
      </c>
      <c r="S48" s="33">
        <v>0.76377777777777756</v>
      </c>
      <c r="T48" s="33">
        <v>6.740888888888886</v>
      </c>
      <c r="U48" s="33">
        <v>0</v>
      </c>
      <c r="V48" s="33">
        <v>0.12664916557284825</v>
      </c>
      <c r="W48" s="33">
        <v>5.8564444444444446</v>
      </c>
      <c r="X48" s="33">
        <v>0</v>
      </c>
      <c r="Y48" s="33">
        <v>0</v>
      </c>
      <c r="Z48" s="33">
        <v>9.8833677104819051E-2</v>
      </c>
      <c r="AA48" s="33">
        <v>0</v>
      </c>
      <c r="AB48" s="33">
        <v>0</v>
      </c>
      <c r="AC48" s="33">
        <v>0</v>
      </c>
      <c r="AD48" s="33">
        <v>0</v>
      </c>
      <c r="AE48" s="33">
        <v>0</v>
      </c>
      <c r="AF48" s="33">
        <v>0</v>
      </c>
      <c r="AG48" s="33">
        <v>0</v>
      </c>
      <c r="AH48" t="s">
        <v>82</v>
      </c>
      <c r="AI48" s="34">
        <v>4</v>
      </c>
    </row>
    <row r="49" spans="1:35" x14ac:dyDescent="0.25">
      <c r="A49" t="s">
        <v>616</v>
      </c>
      <c r="B49" t="s">
        <v>331</v>
      </c>
      <c r="C49" t="s">
        <v>448</v>
      </c>
      <c r="D49" t="s">
        <v>558</v>
      </c>
      <c r="E49" s="33">
        <v>86.844444444444449</v>
      </c>
      <c r="F49" s="33">
        <v>28.122222222222224</v>
      </c>
      <c r="G49" s="33">
        <v>0</v>
      </c>
      <c r="H49" s="33">
        <v>0.6</v>
      </c>
      <c r="I49" s="33">
        <v>0.8666666666666667</v>
      </c>
      <c r="J49" s="33">
        <v>0</v>
      </c>
      <c r="K49" s="33">
        <v>0</v>
      </c>
      <c r="L49" s="33">
        <v>7.9417777777777774</v>
      </c>
      <c r="M49" s="33">
        <v>0</v>
      </c>
      <c r="N49" s="33">
        <v>16.544444444444444</v>
      </c>
      <c r="O49" s="33">
        <v>0.19050665301944728</v>
      </c>
      <c r="P49" s="33">
        <v>5.6305555555555555</v>
      </c>
      <c r="Q49" s="33">
        <v>5.572222222222222</v>
      </c>
      <c r="R49" s="33">
        <v>0.12899820880245649</v>
      </c>
      <c r="S49" s="33">
        <v>4.21011111111111</v>
      </c>
      <c r="T49" s="33">
        <v>4.4634444444444448</v>
      </c>
      <c r="U49" s="33">
        <v>0</v>
      </c>
      <c r="V49" s="33">
        <v>9.9874616171954964E-2</v>
      </c>
      <c r="W49" s="33">
        <v>4.906777777777779</v>
      </c>
      <c r="X49" s="33">
        <v>6.5293333333333345</v>
      </c>
      <c r="Y49" s="33">
        <v>0.23333333333333334</v>
      </c>
      <c r="Z49" s="33">
        <v>0.13437180143295804</v>
      </c>
      <c r="AA49" s="33">
        <v>0</v>
      </c>
      <c r="AB49" s="33">
        <v>0</v>
      </c>
      <c r="AC49" s="33">
        <v>0</v>
      </c>
      <c r="AD49" s="33">
        <v>48.87777777777778</v>
      </c>
      <c r="AE49" s="33">
        <v>7.2888888888888888</v>
      </c>
      <c r="AF49" s="33">
        <v>0</v>
      </c>
      <c r="AG49" s="33">
        <v>0</v>
      </c>
      <c r="AH49" t="s">
        <v>131</v>
      </c>
      <c r="AI49" s="34">
        <v>4</v>
      </c>
    </row>
    <row r="50" spans="1:35" x14ac:dyDescent="0.25">
      <c r="A50" t="s">
        <v>616</v>
      </c>
      <c r="B50" t="s">
        <v>227</v>
      </c>
      <c r="C50" t="s">
        <v>452</v>
      </c>
      <c r="D50" t="s">
        <v>532</v>
      </c>
      <c r="E50" s="33">
        <v>105.9</v>
      </c>
      <c r="F50" s="33">
        <v>5.5111111111111111</v>
      </c>
      <c r="G50" s="33">
        <v>0.46666666666666667</v>
      </c>
      <c r="H50" s="33">
        <v>0.63188888888888894</v>
      </c>
      <c r="I50" s="33">
        <v>2.1666666666666665</v>
      </c>
      <c r="J50" s="33">
        <v>0</v>
      </c>
      <c r="K50" s="33">
        <v>0</v>
      </c>
      <c r="L50" s="33">
        <v>10.491444444444445</v>
      </c>
      <c r="M50" s="33">
        <v>5.7557777777777774</v>
      </c>
      <c r="N50" s="33">
        <v>4.9065555555555562</v>
      </c>
      <c r="O50" s="33">
        <v>0.10068303430909663</v>
      </c>
      <c r="P50" s="33">
        <v>3.3332222222222225</v>
      </c>
      <c r="Q50" s="33">
        <v>2.1821111111111113</v>
      </c>
      <c r="R50" s="33">
        <v>5.2080579162732142E-2</v>
      </c>
      <c r="S50" s="33">
        <v>4.2598888888888897</v>
      </c>
      <c r="T50" s="33">
        <v>11.226555555555557</v>
      </c>
      <c r="U50" s="33">
        <v>0</v>
      </c>
      <c r="V50" s="33">
        <v>0.14623649144895604</v>
      </c>
      <c r="W50" s="33">
        <v>5.413222222222223</v>
      </c>
      <c r="X50" s="33">
        <v>10.663111111111114</v>
      </c>
      <c r="Y50" s="33">
        <v>0</v>
      </c>
      <c r="Z50" s="33">
        <v>0.15180673591438468</v>
      </c>
      <c r="AA50" s="33">
        <v>0</v>
      </c>
      <c r="AB50" s="33">
        <v>0</v>
      </c>
      <c r="AC50" s="33">
        <v>0</v>
      </c>
      <c r="AD50" s="33">
        <v>0</v>
      </c>
      <c r="AE50" s="33">
        <v>0</v>
      </c>
      <c r="AF50" s="33">
        <v>0</v>
      </c>
      <c r="AG50" s="33">
        <v>0</v>
      </c>
      <c r="AH50" t="s">
        <v>26</v>
      </c>
      <c r="AI50" s="34">
        <v>4</v>
      </c>
    </row>
    <row r="51" spans="1:35" x14ac:dyDescent="0.25">
      <c r="A51" t="s">
        <v>616</v>
      </c>
      <c r="B51" t="s">
        <v>235</v>
      </c>
      <c r="C51" t="s">
        <v>410</v>
      </c>
      <c r="D51" t="s">
        <v>571</v>
      </c>
      <c r="E51" s="33">
        <v>81.844444444444449</v>
      </c>
      <c r="F51" s="33">
        <v>5.6888888888888891</v>
      </c>
      <c r="G51" s="33">
        <v>0.26666666666666666</v>
      </c>
      <c r="H51" s="33">
        <v>0.52622222222222226</v>
      </c>
      <c r="I51" s="33">
        <v>1.4333333333333333</v>
      </c>
      <c r="J51" s="33">
        <v>0</v>
      </c>
      <c r="K51" s="33">
        <v>0</v>
      </c>
      <c r="L51" s="33">
        <v>3.1704444444444446</v>
      </c>
      <c r="M51" s="33">
        <v>5.6285555555555575</v>
      </c>
      <c r="N51" s="33">
        <v>0</v>
      </c>
      <c r="O51" s="33">
        <v>6.8771382025522687E-2</v>
      </c>
      <c r="P51" s="33">
        <v>4.8753333333333337</v>
      </c>
      <c r="Q51" s="33">
        <v>4.5571111111111113</v>
      </c>
      <c r="R51" s="33">
        <v>0.11524843877273963</v>
      </c>
      <c r="S51" s="33">
        <v>3.8470000000000004</v>
      </c>
      <c r="T51" s="33">
        <v>5.7194444444444441</v>
      </c>
      <c r="U51" s="33">
        <v>0</v>
      </c>
      <c r="V51" s="33">
        <v>0.11688569101276133</v>
      </c>
      <c r="W51" s="33">
        <v>3.0950000000000015</v>
      </c>
      <c r="X51" s="33">
        <v>4.990555555555555</v>
      </c>
      <c r="Y51" s="33">
        <v>0</v>
      </c>
      <c r="Z51" s="33">
        <v>9.8791745859353797E-2</v>
      </c>
      <c r="AA51" s="33">
        <v>0</v>
      </c>
      <c r="AB51" s="33">
        <v>0</v>
      </c>
      <c r="AC51" s="33">
        <v>0</v>
      </c>
      <c r="AD51" s="33">
        <v>0</v>
      </c>
      <c r="AE51" s="33">
        <v>0</v>
      </c>
      <c r="AF51" s="33">
        <v>0</v>
      </c>
      <c r="AG51" s="33">
        <v>0</v>
      </c>
      <c r="AH51" t="s">
        <v>34</v>
      </c>
      <c r="AI51" s="34">
        <v>4</v>
      </c>
    </row>
    <row r="52" spans="1:35" x14ac:dyDescent="0.25">
      <c r="A52" t="s">
        <v>616</v>
      </c>
      <c r="B52" t="s">
        <v>261</v>
      </c>
      <c r="C52" t="s">
        <v>464</v>
      </c>
      <c r="D52" t="s">
        <v>541</v>
      </c>
      <c r="E52" s="33">
        <v>49.744444444444447</v>
      </c>
      <c r="F52" s="33">
        <v>5.6</v>
      </c>
      <c r="G52" s="33">
        <v>0.4</v>
      </c>
      <c r="H52" s="33">
        <v>0.31855555555555548</v>
      </c>
      <c r="I52" s="33">
        <v>0.62222222222222223</v>
      </c>
      <c r="J52" s="33">
        <v>0</v>
      </c>
      <c r="K52" s="33">
        <v>0</v>
      </c>
      <c r="L52" s="33">
        <v>0.879</v>
      </c>
      <c r="M52" s="33">
        <v>5.5127777777777789</v>
      </c>
      <c r="N52" s="33">
        <v>0</v>
      </c>
      <c r="O52" s="33">
        <v>0.1108219790037972</v>
      </c>
      <c r="P52" s="33">
        <v>4.2203333333333344</v>
      </c>
      <c r="Q52" s="33">
        <v>0.98877777777777753</v>
      </c>
      <c r="R52" s="33">
        <v>0.10471744471744472</v>
      </c>
      <c r="S52" s="33">
        <v>3.6086666666666662</v>
      </c>
      <c r="T52" s="33">
        <v>4.9878888888888886</v>
      </c>
      <c r="U52" s="33">
        <v>0</v>
      </c>
      <c r="V52" s="33">
        <v>0.1728143846325664</v>
      </c>
      <c r="W52" s="33">
        <v>1.3706666666666663</v>
      </c>
      <c r="X52" s="33">
        <v>7.749777777777779</v>
      </c>
      <c r="Y52" s="33">
        <v>0</v>
      </c>
      <c r="Z52" s="33">
        <v>0.1833459906187179</v>
      </c>
      <c r="AA52" s="33">
        <v>0</v>
      </c>
      <c r="AB52" s="33">
        <v>0</v>
      </c>
      <c r="AC52" s="33">
        <v>0</v>
      </c>
      <c r="AD52" s="33">
        <v>0</v>
      </c>
      <c r="AE52" s="33">
        <v>0</v>
      </c>
      <c r="AF52" s="33">
        <v>0</v>
      </c>
      <c r="AG52" s="33">
        <v>0</v>
      </c>
      <c r="AH52" t="s">
        <v>60</v>
      </c>
      <c r="AI52" s="34">
        <v>4</v>
      </c>
    </row>
    <row r="53" spans="1:35" x14ac:dyDescent="0.25">
      <c r="A53" t="s">
        <v>616</v>
      </c>
      <c r="B53" t="s">
        <v>225</v>
      </c>
      <c r="C53" t="s">
        <v>451</v>
      </c>
      <c r="D53" t="s">
        <v>553</v>
      </c>
      <c r="E53" s="33">
        <v>103.28888888888889</v>
      </c>
      <c r="F53" s="33">
        <v>5.5111111111111111</v>
      </c>
      <c r="G53" s="33">
        <v>0.26666666666666666</v>
      </c>
      <c r="H53" s="33">
        <v>0.60588888888888892</v>
      </c>
      <c r="I53" s="33">
        <v>1.4333333333333333</v>
      </c>
      <c r="J53" s="33">
        <v>0</v>
      </c>
      <c r="K53" s="33">
        <v>0</v>
      </c>
      <c r="L53" s="33">
        <v>7.5801111111111101</v>
      </c>
      <c r="M53" s="33">
        <v>5.2671111111111122</v>
      </c>
      <c r="N53" s="33">
        <v>2.3537777777777777</v>
      </c>
      <c r="O53" s="33">
        <v>7.3782271944922553E-2</v>
      </c>
      <c r="P53" s="33">
        <v>5.8072222222222205</v>
      </c>
      <c r="Q53" s="33">
        <v>4.0203333333333342</v>
      </c>
      <c r="R53" s="33">
        <v>9.5146299483648875E-2</v>
      </c>
      <c r="S53" s="33">
        <v>5.5193333333333348</v>
      </c>
      <c r="T53" s="33">
        <v>11.417888888888886</v>
      </c>
      <c r="U53" s="33">
        <v>0</v>
      </c>
      <c r="V53" s="33">
        <v>0.16397913080895007</v>
      </c>
      <c r="W53" s="33">
        <v>5.182666666666667</v>
      </c>
      <c r="X53" s="33">
        <v>14.25855555555556</v>
      </c>
      <c r="Y53" s="33">
        <v>0</v>
      </c>
      <c r="Z53" s="33">
        <v>0.18822181583476769</v>
      </c>
      <c r="AA53" s="33">
        <v>0</v>
      </c>
      <c r="AB53" s="33">
        <v>0</v>
      </c>
      <c r="AC53" s="33">
        <v>0</v>
      </c>
      <c r="AD53" s="33">
        <v>0</v>
      </c>
      <c r="AE53" s="33">
        <v>0</v>
      </c>
      <c r="AF53" s="33">
        <v>0</v>
      </c>
      <c r="AG53" s="33">
        <v>0</v>
      </c>
      <c r="AH53" t="s">
        <v>24</v>
      </c>
      <c r="AI53" s="34">
        <v>4</v>
      </c>
    </row>
    <row r="54" spans="1:35" x14ac:dyDescent="0.25">
      <c r="A54" t="s">
        <v>616</v>
      </c>
      <c r="B54" t="s">
        <v>226</v>
      </c>
      <c r="C54" t="s">
        <v>424</v>
      </c>
      <c r="D54" t="s">
        <v>516</v>
      </c>
      <c r="E54" s="33">
        <v>85.777777777777771</v>
      </c>
      <c r="F54" s="33">
        <v>5.333333333333333</v>
      </c>
      <c r="G54" s="33">
        <v>0.4</v>
      </c>
      <c r="H54" s="33">
        <v>0.51455555555555554</v>
      </c>
      <c r="I54" s="33">
        <v>1.7222222222222223</v>
      </c>
      <c r="J54" s="33">
        <v>0</v>
      </c>
      <c r="K54" s="33">
        <v>0</v>
      </c>
      <c r="L54" s="33">
        <v>2.3161111111111108</v>
      </c>
      <c r="M54" s="33">
        <v>5.105999999999999</v>
      </c>
      <c r="N54" s="33">
        <v>3.6000000000000004E-2</v>
      </c>
      <c r="O54" s="33">
        <v>5.9945595854922269E-2</v>
      </c>
      <c r="P54" s="33">
        <v>1.2491111111111113</v>
      </c>
      <c r="Q54" s="33">
        <v>4.6047777777777776</v>
      </c>
      <c r="R54" s="33">
        <v>6.8244818652849745E-2</v>
      </c>
      <c r="S54" s="33">
        <v>0.9515555555555556</v>
      </c>
      <c r="T54" s="33">
        <v>4.4598888888888881</v>
      </c>
      <c r="U54" s="33">
        <v>0</v>
      </c>
      <c r="V54" s="33">
        <v>6.3086787564766836E-2</v>
      </c>
      <c r="W54" s="33">
        <v>4.0486666666666675</v>
      </c>
      <c r="X54" s="33">
        <v>8.5849999999999973</v>
      </c>
      <c r="Y54" s="33">
        <v>0</v>
      </c>
      <c r="Z54" s="33">
        <v>0.14728367875647666</v>
      </c>
      <c r="AA54" s="33">
        <v>0</v>
      </c>
      <c r="AB54" s="33">
        <v>0</v>
      </c>
      <c r="AC54" s="33">
        <v>0</v>
      </c>
      <c r="AD54" s="33">
        <v>0</v>
      </c>
      <c r="AE54" s="33">
        <v>0</v>
      </c>
      <c r="AF54" s="33">
        <v>0</v>
      </c>
      <c r="AG54" s="33">
        <v>0</v>
      </c>
      <c r="AH54" t="s">
        <v>25</v>
      </c>
      <c r="AI54" s="34">
        <v>4</v>
      </c>
    </row>
    <row r="55" spans="1:35" x14ac:dyDescent="0.25">
      <c r="A55" t="s">
        <v>616</v>
      </c>
      <c r="B55" t="s">
        <v>211</v>
      </c>
      <c r="C55" t="s">
        <v>443</v>
      </c>
      <c r="D55" t="s">
        <v>561</v>
      </c>
      <c r="E55" s="33">
        <v>106.81111111111112</v>
      </c>
      <c r="F55" s="33">
        <v>9.9555555555555557</v>
      </c>
      <c r="G55" s="33">
        <v>0.53333333333333333</v>
      </c>
      <c r="H55" s="33">
        <v>0.60177777777777774</v>
      </c>
      <c r="I55" s="33">
        <v>2.1333333333333333</v>
      </c>
      <c r="J55" s="33">
        <v>0</v>
      </c>
      <c r="K55" s="33">
        <v>0</v>
      </c>
      <c r="L55" s="33">
        <v>3.3426666666666662</v>
      </c>
      <c r="M55" s="33">
        <v>5.4445555555555583</v>
      </c>
      <c r="N55" s="33">
        <v>2.7918888888888889</v>
      </c>
      <c r="O55" s="33">
        <v>7.7112243836471472E-2</v>
      </c>
      <c r="P55" s="33">
        <v>5.0005555555555539</v>
      </c>
      <c r="Q55" s="33">
        <v>0.67466666666666675</v>
      </c>
      <c r="R55" s="33">
        <v>5.3133257047747823E-2</v>
      </c>
      <c r="S55" s="33">
        <v>4.5146666666666668</v>
      </c>
      <c r="T55" s="33">
        <v>14.103333333333333</v>
      </c>
      <c r="U55" s="33">
        <v>0</v>
      </c>
      <c r="V55" s="33">
        <v>0.17430770831166131</v>
      </c>
      <c r="W55" s="33">
        <v>2.1982222222222214</v>
      </c>
      <c r="X55" s="33">
        <v>10.104111111111109</v>
      </c>
      <c r="Y55" s="33">
        <v>0</v>
      </c>
      <c r="Z55" s="33">
        <v>0.11517840424425253</v>
      </c>
      <c r="AA55" s="33">
        <v>0</v>
      </c>
      <c r="AB55" s="33">
        <v>0</v>
      </c>
      <c r="AC55" s="33">
        <v>0</v>
      </c>
      <c r="AD55" s="33">
        <v>0</v>
      </c>
      <c r="AE55" s="33">
        <v>0</v>
      </c>
      <c r="AF55" s="33">
        <v>0</v>
      </c>
      <c r="AG55" s="33">
        <v>0</v>
      </c>
      <c r="AH55" t="s">
        <v>10</v>
      </c>
      <c r="AI55" s="34">
        <v>4</v>
      </c>
    </row>
    <row r="56" spans="1:35" x14ac:dyDescent="0.25">
      <c r="A56" t="s">
        <v>616</v>
      </c>
      <c r="B56" t="s">
        <v>217</v>
      </c>
      <c r="C56" t="s">
        <v>448</v>
      </c>
      <c r="D56" t="s">
        <v>558</v>
      </c>
      <c r="E56" s="33">
        <v>122.5</v>
      </c>
      <c r="F56" s="33">
        <v>7.7333333333333334</v>
      </c>
      <c r="G56" s="33">
        <v>0.66666666666666663</v>
      </c>
      <c r="H56" s="33">
        <v>0.72577777777777774</v>
      </c>
      <c r="I56" s="33">
        <v>2.1444444444444444</v>
      </c>
      <c r="J56" s="33">
        <v>0</v>
      </c>
      <c r="K56" s="33">
        <v>0</v>
      </c>
      <c r="L56" s="33">
        <v>2.2752222222222223</v>
      </c>
      <c r="M56" s="33">
        <v>5.5586666666666646</v>
      </c>
      <c r="N56" s="33">
        <v>5.8943333333333339</v>
      </c>
      <c r="O56" s="33">
        <v>9.3493877551020399E-2</v>
      </c>
      <c r="P56" s="33">
        <v>4.3342222222222233</v>
      </c>
      <c r="Q56" s="33">
        <v>2.4535555555555559</v>
      </c>
      <c r="R56" s="33">
        <v>5.5410430839002281E-2</v>
      </c>
      <c r="S56" s="33">
        <v>4.8827777777777772</v>
      </c>
      <c r="T56" s="33">
        <v>5.0276666666666658</v>
      </c>
      <c r="U56" s="33">
        <v>0</v>
      </c>
      <c r="V56" s="33">
        <v>8.0901587301587294E-2</v>
      </c>
      <c r="W56" s="33">
        <v>7.9373333333333322</v>
      </c>
      <c r="X56" s="33">
        <v>8.177333333333328</v>
      </c>
      <c r="Y56" s="33">
        <v>0</v>
      </c>
      <c r="Z56" s="33">
        <v>0.13154829931972783</v>
      </c>
      <c r="AA56" s="33">
        <v>0</v>
      </c>
      <c r="AB56" s="33">
        <v>0</v>
      </c>
      <c r="AC56" s="33">
        <v>0</v>
      </c>
      <c r="AD56" s="33">
        <v>0</v>
      </c>
      <c r="AE56" s="33">
        <v>0</v>
      </c>
      <c r="AF56" s="33">
        <v>0</v>
      </c>
      <c r="AG56" s="33">
        <v>0</v>
      </c>
      <c r="AH56" t="s">
        <v>16</v>
      </c>
      <c r="AI56" s="34">
        <v>4</v>
      </c>
    </row>
    <row r="57" spans="1:35" x14ac:dyDescent="0.25">
      <c r="A57" t="s">
        <v>616</v>
      </c>
      <c r="B57" t="s">
        <v>214</v>
      </c>
      <c r="C57" t="s">
        <v>446</v>
      </c>
      <c r="D57" t="s">
        <v>529</v>
      </c>
      <c r="E57" s="33">
        <v>80.411111111111111</v>
      </c>
      <c r="F57" s="33">
        <v>5.6888888888888891</v>
      </c>
      <c r="G57" s="33">
        <v>0.5</v>
      </c>
      <c r="H57" s="33">
        <v>0.53355555555555534</v>
      </c>
      <c r="I57" s="33">
        <v>1.8333333333333333</v>
      </c>
      <c r="J57" s="33">
        <v>0</v>
      </c>
      <c r="K57" s="33">
        <v>0</v>
      </c>
      <c r="L57" s="33">
        <v>10.733333333333333</v>
      </c>
      <c r="M57" s="33">
        <v>5.2590000000000012</v>
      </c>
      <c r="N57" s="33">
        <v>0</v>
      </c>
      <c r="O57" s="33">
        <v>6.540140942379441E-2</v>
      </c>
      <c r="P57" s="33">
        <v>4.6165555555555535</v>
      </c>
      <c r="Q57" s="33">
        <v>3.4048888888888889</v>
      </c>
      <c r="R57" s="33">
        <v>9.9755423518032307E-2</v>
      </c>
      <c r="S57" s="33">
        <v>5.1278888888888909</v>
      </c>
      <c r="T57" s="33">
        <v>9.9671111111111088</v>
      </c>
      <c r="U57" s="33">
        <v>0</v>
      </c>
      <c r="V57" s="33">
        <v>0.18772281332043664</v>
      </c>
      <c r="W57" s="33">
        <v>4.9847777777777793</v>
      </c>
      <c r="X57" s="33">
        <v>12.006555555555554</v>
      </c>
      <c r="Y57" s="33">
        <v>0</v>
      </c>
      <c r="Z57" s="33">
        <v>0.21130578969186126</v>
      </c>
      <c r="AA57" s="33">
        <v>0</v>
      </c>
      <c r="AB57" s="33">
        <v>0</v>
      </c>
      <c r="AC57" s="33">
        <v>0</v>
      </c>
      <c r="AD57" s="33">
        <v>0</v>
      </c>
      <c r="AE57" s="33">
        <v>0</v>
      </c>
      <c r="AF57" s="33">
        <v>0</v>
      </c>
      <c r="AG57" s="33">
        <v>0</v>
      </c>
      <c r="AH57" t="s">
        <v>13</v>
      </c>
      <c r="AI57" s="34">
        <v>4</v>
      </c>
    </row>
    <row r="58" spans="1:35" x14ac:dyDescent="0.25">
      <c r="A58" t="s">
        <v>616</v>
      </c>
      <c r="B58" t="s">
        <v>209</v>
      </c>
      <c r="C58" t="s">
        <v>441</v>
      </c>
      <c r="D58" t="s">
        <v>560</v>
      </c>
      <c r="E58" s="33">
        <v>43.533333333333331</v>
      </c>
      <c r="F58" s="33">
        <v>5.4222222222222225</v>
      </c>
      <c r="G58" s="33">
        <v>0.33333333333333331</v>
      </c>
      <c r="H58" s="33">
        <v>0.24911111111111101</v>
      </c>
      <c r="I58" s="33">
        <v>0.51111111111111107</v>
      </c>
      <c r="J58" s="33">
        <v>0</v>
      </c>
      <c r="K58" s="33">
        <v>0</v>
      </c>
      <c r="L58" s="33">
        <v>0.98522222222222222</v>
      </c>
      <c r="M58" s="33">
        <v>4.3274444444444446</v>
      </c>
      <c r="N58" s="33">
        <v>0</v>
      </c>
      <c r="O58" s="33">
        <v>9.9405308831036251E-2</v>
      </c>
      <c r="P58" s="33">
        <v>4.4257777777777774</v>
      </c>
      <c r="Q58" s="33">
        <v>0</v>
      </c>
      <c r="R58" s="33">
        <v>0.10166411434405308</v>
      </c>
      <c r="S58" s="33">
        <v>0.59733333333333327</v>
      </c>
      <c r="T58" s="33">
        <v>2.2697777777777777</v>
      </c>
      <c r="U58" s="33">
        <v>0</v>
      </c>
      <c r="V58" s="33">
        <v>6.5860132720775899E-2</v>
      </c>
      <c r="W58" s="33">
        <v>0.75799999999999979</v>
      </c>
      <c r="X58" s="33">
        <v>5.357222222222223</v>
      </c>
      <c r="Y58" s="33">
        <v>0</v>
      </c>
      <c r="Z58" s="33">
        <v>0.14047217968351203</v>
      </c>
      <c r="AA58" s="33">
        <v>0</v>
      </c>
      <c r="AB58" s="33">
        <v>0</v>
      </c>
      <c r="AC58" s="33">
        <v>0</v>
      </c>
      <c r="AD58" s="33">
        <v>0</v>
      </c>
      <c r="AE58" s="33">
        <v>0</v>
      </c>
      <c r="AF58" s="33">
        <v>0</v>
      </c>
      <c r="AG58" s="33">
        <v>0</v>
      </c>
      <c r="AH58" t="s">
        <v>8</v>
      </c>
      <c r="AI58" s="34">
        <v>4</v>
      </c>
    </row>
    <row r="59" spans="1:35" x14ac:dyDescent="0.25">
      <c r="A59" t="s">
        <v>616</v>
      </c>
      <c r="B59" t="s">
        <v>327</v>
      </c>
      <c r="C59" t="s">
        <v>416</v>
      </c>
      <c r="D59" t="s">
        <v>552</v>
      </c>
      <c r="E59" s="33">
        <v>104.72222222222223</v>
      </c>
      <c r="F59" s="33">
        <v>5.6888888888888891</v>
      </c>
      <c r="G59" s="33">
        <v>1.3666666666666667</v>
      </c>
      <c r="H59" s="33">
        <v>0.44444444444444442</v>
      </c>
      <c r="I59" s="33">
        <v>3.0444444444444443</v>
      </c>
      <c r="J59" s="33">
        <v>0</v>
      </c>
      <c r="K59" s="33">
        <v>9.9111111111111114</v>
      </c>
      <c r="L59" s="33">
        <v>4.8170000000000011</v>
      </c>
      <c r="M59" s="33">
        <v>0</v>
      </c>
      <c r="N59" s="33">
        <v>0</v>
      </c>
      <c r="O59" s="33">
        <v>0</v>
      </c>
      <c r="P59" s="33">
        <v>0</v>
      </c>
      <c r="Q59" s="33">
        <v>0</v>
      </c>
      <c r="R59" s="33">
        <v>0</v>
      </c>
      <c r="S59" s="33">
        <v>5.8858888888888874</v>
      </c>
      <c r="T59" s="33">
        <v>1.5862222222222222</v>
      </c>
      <c r="U59" s="33">
        <v>0</v>
      </c>
      <c r="V59" s="33">
        <v>7.1351724137931019E-2</v>
      </c>
      <c r="W59" s="33">
        <v>6.265777777777779</v>
      </c>
      <c r="X59" s="33">
        <v>5.1950000000000003</v>
      </c>
      <c r="Y59" s="33">
        <v>0</v>
      </c>
      <c r="Z59" s="33">
        <v>0.10943978779840849</v>
      </c>
      <c r="AA59" s="33">
        <v>0</v>
      </c>
      <c r="AB59" s="33">
        <v>0</v>
      </c>
      <c r="AC59" s="33">
        <v>0</v>
      </c>
      <c r="AD59" s="33">
        <v>0</v>
      </c>
      <c r="AE59" s="33">
        <v>0</v>
      </c>
      <c r="AF59" s="33">
        <v>0</v>
      </c>
      <c r="AG59" s="33">
        <v>0</v>
      </c>
      <c r="AH59" t="s">
        <v>126</v>
      </c>
      <c r="AI59" s="34">
        <v>4</v>
      </c>
    </row>
    <row r="60" spans="1:35" x14ac:dyDescent="0.25">
      <c r="A60" t="s">
        <v>616</v>
      </c>
      <c r="B60" t="s">
        <v>347</v>
      </c>
      <c r="C60" t="s">
        <v>431</v>
      </c>
      <c r="D60" t="s">
        <v>523</v>
      </c>
      <c r="E60" s="33">
        <v>53.977777777777774</v>
      </c>
      <c r="F60" s="33">
        <v>3.9222222222222221</v>
      </c>
      <c r="G60" s="33">
        <v>0.13333333333333333</v>
      </c>
      <c r="H60" s="33">
        <v>0</v>
      </c>
      <c r="I60" s="33">
        <v>2.5777777777777779</v>
      </c>
      <c r="J60" s="33">
        <v>0</v>
      </c>
      <c r="K60" s="33">
        <v>0</v>
      </c>
      <c r="L60" s="33">
        <v>5.6801111111111107</v>
      </c>
      <c r="M60" s="33">
        <v>6.2181111111111127</v>
      </c>
      <c r="N60" s="33">
        <v>5.4832222222222216</v>
      </c>
      <c r="O60" s="33">
        <v>0.21678056813503502</v>
      </c>
      <c r="P60" s="33">
        <v>5.4205555555555556</v>
      </c>
      <c r="Q60" s="33">
        <v>7.4888888888888894E-2</v>
      </c>
      <c r="R60" s="33">
        <v>0.10180938657883905</v>
      </c>
      <c r="S60" s="33">
        <v>1.8955555555555552</v>
      </c>
      <c r="T60" s="33">
        <v>4.8681111111111113</v>
      </c>
      <c r="U60" s="33">
        <v>0</v>
      </c>
      <c r="V60" s="33">
        <v>0.12530465212021408</v>
      </c>
      <c r="W60" s="33">
        <v>4.9171111111111099</v>
      </c>
      <c r="X60" s="33">
        <v>5.97611111111111</v>
      </c>
      <c r="Y60" s="33">
        <v>0</v>
      </c>
      <c r="Z60" s="33">
        <v>0.20180938657883901</v>
      </c>
      <c r="AA60" s="33">
        <v>0</v>
      </c>
      <c r="AB60" s="33">
        <v>0</v>
      </c>
      <c r="AC60" s="33">
        <v>0</v>
      </c>
      <c r="AD60" s="33">
        <v>0</v>
      </c>
      <c r="AE60" s="33">
        <v>0</v>
      </c>
      <c r="AF60" s="33">
        <v>0</v>
      </c>
      <c r="AG60" s="33">
        <v>0</v>
      </c>
      <c r="AH60" t="s">
        <v>147</v>
      </c>
      <c r="AI60" s="34">
        <v>4</v>
      </c>
    </row>
    <row r="61" spans="1:35" x14ac:dyDescent="0.25">
      <c r="A61" t="s">
        <v>616</v>
      </c>
      <c r="B61" t="s">
        <v>355</v>
      </c>
      <c r="C61" t="s">
        <v>493</v>
      </c>
      <c r="D61" t="s">
        <v>547</v>
      </c>
      <c r="E61" s="33">
        <v>46.577777777777776</v>
      </c>
      <c r="F61" s="33">
        <v>11.71111111111111</v>
      </c>
      <c r="G61" s="33">
        <v>0.55555555555555558</v>
      </c>
      <c r="H61" s="33">
        <v>0.21111111111111111</v>
      </c>
      <c r="I61" s="33">
        <v>0.53333333333333333</v>
      </c>
      <c r="J61" s="33">
        <v>0</v>
      </c>
      <c r="K61" s="33">
        <v>3.4666666666666668</v>
      </c>
      <c r="L61" s="33">
        <v>9.6627777777777784</v>
      </c>
      <c r="M61" s="33">
        <v>0</v>
      </c>
      <c r="N61" s="33">
        <v>5.8744444444444435</v>
      </c>
      <c r="O61" s="33">
        <v>0.12612118320610685</v>
      </c>
      <c r="P61" s="33">
        <v>0</v>
      </c>
      <c r="Q61" s="33">
        <v>5.7638888888888902</v>
      </c>
      <c r="R61" s="33">
        <v>0.12374761450381683</v>
      </c>
      <c r="S61" s="33">
        <v>8.5998888888888896</v>
      </c>
      <c r="T61" s="33">
        <v>10.11577777777778</v>
      </c>
      <c r="U61" s="33">
        <v>0</v>
      </c>
      <c r="V61" s="33">
        <v>0.40181536259541994</v>
      </c>
      <c r="W61" s="33">
        <v>4.2117777777777778</v>
      </c>
      <c r="X61" s="33">
        <v>6.0765555555555579</v>
      </c>
      <c r="Y61" s="33">
        <v>2.5333333333333332</v>
      </c>
      <c r="Z61" s="33">
        <v>0.27527433206106877</v>
      </c>
      <c r="AA61" s="33">
        <v>0</v>
      </c>
      <c r="AB61" s="33">
        <v>0</v>
      </c>
      <c r="AC61" s="33">
        <v>0</v>
      </c>
      <c r="AD61" s="33">
        <v>0</v>
      </c>
      <c r="AE61" s="33">
        <v>0</v>
      </c>
      <c r="AF61" s="33">
        <v>0</v>
      </c>
      <c r="AG61" s="33">
        <v>0</v>
      </c>
      <c r="AH61" t="s">
        <v>155</v>
      </c>
      <c r="AI61" s="34">
        <v>4</v>
      </c>
    </row>
    <row r="62" spans="1:35" x14ac:dyDescent="0.25">
      <c r="A62" t="s">
        <v>616</v>
      </c>
      <c r="B62" t="s">
        <v>212</v>
      </c>
      <c r="C62" t="s">
        <v>444</v>
      </c>
      <c r="D62" t="s">
        <v>562</v>
      </c>
      <c r="E62" s="33">
        <v>109.62222222222222</v>
      </c>
      <c r="F62" s="33">
        <v>11.222222222222221</v>
      </c>
      <c r="G62" s="33">
        <v>0.28888888888888886</v>
      </c>
      <c r="H62" s="33">
        <v>0.33333333333333331</v>
      </c>
      <c r="I62" s="33">
        <v>0.53333333333333333</v>
      </c>
      <c r="J62" s="33">
        <v>0</v>
      </c>
      <c r="K62" s="33">
        <v>0</v>
      </c>
      <c r="L62" s="33">
        <v>10.796777777777779</v>
      </c>
      <c r="M62" s="33">
        <v>0</v>
      </c>
      <c r="N62" s="33">
        <v>9.4083333333333332</v>
      </c>
      <c r="O62" s="33">
        <v>8.5825055747009937E-2</v>
      </c>
      <c r="P62" s="33">
        <v>5.3722222222222218</v>
      </c>
      <c r="Q62" s="33">
        <v>5.1555555555555559</v>
      </c>
      <c r="R62" s="33">
        <v>9.6036894384755739E-2</v>
      </c>
      <c r="S62" s="33">
        <v>11.519444444444444</v>
      </c>
      <c r="T62" s="33">
        <v>7.6888888888888891</v>
      </c>
      <c r="U62" s="33">
        <v>0</v>
      </c>
      <c r="V62" s="33">
        <v>0.17522298803973241</v>
      </c>
      <c r="W62" s="33">
        <v>2.4083333333333332</v>
      </c>
      <c r="X62" s="33">
        <v>15.32588888888889</v>
      </c>
      <c r="Y62" s="33">
        <v>0</v>
      </c>
      <c r="Z62" s="33">
        <v>0.16177579566186903</v>
      </c>
      <c r="AA62" s="33">
        <v>0</v>
      </c>
      <c r="AB62" s="33">
        <v>0</v>
      </c>
      <c r="AC62" s="33">
        <v>0</v>
      </c>
      <c r="AD62" s="33">
        <v>0</v>
      </c>
      <c r="AE62" s="33">
        <v>0</v>
      </c>
      <c r="AF62" s="33">
        <v>0</v>
      </c>
      <c r="AG62" s="33">
        <v>0</v>
      </c>
      <c r="AH62" t="s">
        <v>11</v>
      </c>
      <c r="AI62" s="34">
        <v>4</v>
      </c>
    </row>
    <row r="63" spans="1:35" x14ac:dyDescent="0.25">
      <c r="A63" t="s">
        <v>616</v>
      </c>
      <c r="B63" t="s">
        <v>340</v>
      </c>
      <c r="C63" t="s">
        <v>437</v>
      </c>
      <c r="D63" t="s">
        <v>554</v>
      </c>
      <c r="E63" s="33">
        <v>45.677777777777777</v>
      </c>
      <c r="F63" s="33">
        <v>4.7666666666666666</v>
      </c>
      <c r="G63" s="33">
        <v>0</v>
      </c>
      <c r="H63" s="33">
        <v>0</v>
      </c>
      <c r="I63" s="33">
        <v>0</v>
      </c>
      <c r="J63" s="33">
        <v>0</v>
      </c>
      <c r="K63" s="33">
        <v>0</v>
      </c>
      <c r="L63" s="33">
        <v>4.1831111111111108</v>
      </c>
      <c r="M63" s="33">
        <v>5.6857777777777772</v>
      </c>
      <c r="N63" s="33">
        <v>0</v>
      </c>
      <c r="O63" s="33">
        <v>0.1244757966431525</v>
      </c>
      <c r="P63" s="33">
        <v>0</v>
      </c>
      <c r="Q63" s="33">
        <v>9.040222222222221</v>
      </c>
      <c r="R63" s="33">
        <v>0.19791291656531254</v>
      </c>
      <c r="S63" s="33">
        <v>8.9695555555555533</v>
      </c>
      <c r="T63" s="33">
        <v>0</v>
      </c>
      <c r="U63" s="33">
        <v>0.48888888888888887</v>
      </c>
      <c r="V63" s="33">
        <v>0.20706883969837017</v>
      </c>
      <c r="W63" s="33">
        <v>10.23444444444444</v>
      </c>
      <c r="X63" s="33">
        <v>5.2380000000000022</v>
      </c>
      <c r="Y63" s="33">
        <v>0</v>
      </c>
      <c r="Z63" s="33">
        <v>0.33873023595232299</v>
      </c>
      <c r="AA63" s="33">
        <v>7.2777777777777777</v>
      </c>
      <c r="AB63" s="33">
        <v>0</v>
      </c>
      <c r="AC63" s="33">
        <v>0</v>
      </c>
      <c r="AD63" s="33">
        <v>0</v>
      </c>
      <c r="AE63" s="33">
        <v>5.0999999999999996</v>
      </c>
      <c r="AF63" s="33">
        <v>14.622222222222222</v>
      </c>
      <c r="AG63" s="33">
        <v>0.8</v>
      </c>
      <c r="AH63" t="s">
        <v>140</v>
      </c>
      <c r="AI63" s="34">
        <v>4</v>
      </c>
    </row>
    <row r="64" spans="1:35" x14ac:dyDescent="0.25">
      <c r="A64" t="s">
        <v>616</v>
      </c>
      <c r="B64" t="s">
        <v>310</v>
      </c>
      <c r="C64" t="s">
        <v>405</v>
      </c>
      <c r="D64" t="s">
        <v>562</v>
      </c>
      <c r="E64" s="33">
        <v>38.077777777777776</v>
      </c>
      <c r="F64" s="33">
        <v>24.444444444444443</v>
      </c>
      <c r="G64" s="33">
        <v>0</v>
      </c>
      <c r="H64" s="33">
        <v>0</v>
      </c>
      <c r="I64" s="33">
        <v>0</v>
      </c>
      <c r="J64" s="33">
        <v>0</v>
      </c>
      <c r="K64" s="33">
        <v>8.8888888888888892E-2</v>
      </c>
      <c r="L64" s="33">
        <v>3.3068888888888881</v>
      </c>
      <c r="M64" s="33">
        <v>0</v>
      </c>
      <c r="N64" s="33">
        <v>5.7551111111111091</v>
      </c>
      <c r="O64" s="33">
        <v>0.15114093959731539</v>
      </c>
      <c r="P64" s="33">
        <v>5.9542222222222208</v>
      </c>
      <c r="Q64" s="33">
        <v>1.9168888888888886</v>
      </c>
      <c r="R64" s="33">
        <v>0.20671140939597313</v>
      </c>
      <c r="S64" s="33">
        <v>0.45133333333333331</v>
      </c>
      <c r="T64" s="33">
        <v>2.6318888888888878</v>
      </c>
      <c r="U64" s="33">
        <v>0</v>
      </c>
      <c r="V64" s="33">
        <v>8.0971695360373477E-2</v>
      </c>
      <c r="W64" s="33">
        <v>0.26844444444444443</v>
      </c>
      <c r="X64" s="33">
        <v>2.1514444444444449</v>
      </c>
      <c r="Y64" s="33">
        <v>0</v>
      </c>
      <c r="Z64" s="33">
        <v>6.3551210971695374E-2</v>
      </c>
      <c r="AA64" s="33">
        <v>0</v>
      </c>
      <c r="AB64" s="33">
        <v>0</v>
      </c>
      <c r="AC64" s="33">
        <v>0</v>
      </c>
      <c r="AD64" s="33">
        <v>0</v>
      </c>
      <c r="AE64" s="33">
        <v>0</v>
      </c>
      <c r="AF64" s="33">
        <v>0</v>
      </c>
      <c r="AG64" s="33">
        <v>0</v>
      </c>
      <c r="AH64" t="s">
        <v>109</v>
      </c>
      <c r="AI64" s="34">
        <v>4</v>
      </c>
    </row>
    <row r="65" spans="1:35" x14ac:dyDescent="0.25">
      <c r="A65" t="s">
        <v>616</v>
      </c>
      <c r="B65" t="s">
        <v>367</v>
      </c>
      <c r="C65" t="s">
        <v>461</v>
      </c>
      <c r="D65" t="s">
        <v>574</v>
      </c>
      <c r="E65" s="33">
        <v>16.911111111111111</v>
      </c>
      <c r="F65" s="33">
        <v>2.3111111111111109</v>
      </c>
      <c r="G65" s="33">
        <v>2.8</v>
      </c>
      <c r="H65" s="33">
        <v>0.67333333333333345</v>
      </c>
      <c r="I65" s="33">
        <v>2.4</v>
      </c>
      <c r="J65" s="33">
        <v>0</v>
      </c>
      <c r="K65" s="33">
        <v>0</v>
      </c>
      <c r="L65" s="33">
        <v>0.41666666666666669</v>
      </c>
      <c r="M65" s="33">
        <v>6.0166666666666666</v>
      </c>
      <c r="N65" s="33">
        <v>0</v>
      </c>
      <c r="O65" s="33">
        <v>0.35578186596583444</v>
      </c>
      <c r="P65" s="33">
        <v>5.4027777777777777</v>
      </c>
      <c r="Q65" s="33">
        <v>10.247222222222222</v>
      </c>
      <c r="R65" s="33">
        <v>0.9254270696452036</v>
      </c>
      <c r="S65" s="33">
        <v>8.9722222222222214</v>
      </c>
      <c r="T65" s="33">
        <v>6.4666666666666668</v>
      </c>
      <c r="U65" s="33">
        <v>0</v>
      </c>
      <c r="V65" s="33">
        <v>0.91294349540078834</v>
      </c>
      <c r="W65" s="33">
        <v>8.4277777777777771</v>
      </c>
      <c r="X65" s="33">
        <v>15.591666666666667</v>
      </c>
      <c r="Y65" s="33">
        <v>4.7666666666666666</v>
      </c>
      <c r="Z65" s="33">
        <v>1.7022010512483574</v>
      </c>
      <c r="AA65" s="33">
        <v>0</v>
      </c>
      <c r="AB65" s="33">
        <v>0</v>
      </c>
      <c r="AC65" s="33">
        <v>0</v>
      </c>
      <c r="AD65" s="33">
        <v>0</v>
      </c>
      <c r="AE65" s="33">
        <v>1.3111111111111111</v>
      </c>
      <c r="AF65" s="33">
        <v>0</v>
      </c>
      <c r="AG65" s="33">
        <v>0</v>
      </c>
      <c r="AH65" t="s">
        <v>167</v>
      </c>
      <c r="AI65" s="34">
        <v>4</v>
      </c>
    </row>
    <row r="66" spans="1:35" x14ac:dyDescent="0.25">
      <c r="A66" t="s">
        <v>616</v>
      </c>
      <c r="B66" t="s">
        <v>365</v>
      </c>
      <c r="C66" t="s">
        <v>470</v>
      </c>
      <c r="D66" t="s">
        <v>578</v>
      </c>
      <c r="E66" s="33">
        <v>40.744444444444447</v>
      </c>
      <c r="F66" s="33">
        <v>5.2444444444444445</v>
      </c>
      <c r="G66" s="33">
        <v>5.5555555555555552E-2</v>
      </c>
      <c r="H66" s="33">
        <v>0.26666666666666666</v>
      </c>
      <c r="I66" s="33">
        <v>0.88888888888888884</v>
      </c>
      <c r="J66" s="33">
        <v>0</v>
      </c>
      <c r="K66" s="33">
        <v>0</v>
      </c>
      <c r="L66" s="33">
        <v>1.413888888888889</v>
      </c>
      <c r="M66" s="33">
        <v>5.9972222222222218</v>
      </c>
      <c r="N66" s="33">
        <v>0</v>
      </c>
      <c r="O66" s="33">
        <v>0.14719116443959637</v>
      </c>
      <c r="P66" s="33">
        <v>5.1111111111111107</v>
      </c>
      <c r="Q66" s="33">
        <v>0.12222222222222222</v>
      </c>
      <c r="R66" s="33">
        <v>0.12844286883010633</v>
      </c>
      <c r="S66" s="33">
        <v>0.7944444444444444</v>
      </c>
      <c r="T66" s="33">
        <v>4.6722222222222225</v>
      </c>
      <c r="U66" s="33">
        <v>0</v>
      </c>
      <c r="V66" s="33">
        <v>0.13416962094355059</v>
      </c>
      <c r="W66" s="33">
        <v>1.8833333333333333</v>
      </c>
      <c r="X66" s="33">
        <v>5.666666666666667</v>
      </c>
      <c r="Y66" s="33">
        <v>0</v>
      </c>
      <c r="Z66" s="33">
        <v>0.1853013362421598</v>
      </c>
      <c r="AA66" s="33">
        <v>0</v>
      </c>
      <c r="AB66" s="33">
        <v>0</v>
      </c>
      <c r="AC66" s="33">
        <v>0</v>
      </c>
      <c r="AD66" s="33">
        <v>0</v>
      </c>
      <c r="AE66" s="33">
        <v>0</v>
      </c>
      <c r="AF66" s="33">
        <v>0</v>
      </c>
      <c r="AG66" s="33">
        <v>0</v>
      </c>
      <c r="AH66" t="s">
        <v>165</v>
      </c>
      <c r="AI66" s="34">
        <v>4</v>
      </c>
    </row>
    <row r="67" spans="1:35" x14ac:dyDescent="0.25">
      <c r="A67" t="s">
        <v>616</v>
      </c>
      <c r="B67" t="s">
        <v>263</v>
      </c>
      <c r="C67" t="s">
        <v>470</v>
      </c>
      <c r="D67" t="s">
        <v>578</v>
      </c>
      <c r="E67" s="33">
        <v>40.37777777777778</v>
      </c>
      <c r="F67" s="33">
        <v>15.71111111111111</v>
      </c>
      <c r="G67" s="33">
        <v>0</v>
      </c>
      <c r="H67" s="33">
        <v>0</v>
      </c>
      <c r="I67" s="33">
        <v>0</v>
      </c>
      <c r="J67" s="33">
        <v>0</v>
      </c>
      <c r="K67" s="33">
        <v>0</v>
      </c>
      <c r="L67" s="33">
        <v>0.65299999999999991</v>
      </c>
      <c r="M67" s="33">
        <v>0</v>
      </c>
      <c r="N67" s="33">
        <v>5.0138888888888893</v>
      </c>
      <c r="O67" s="33">
        <v>0.12417446340121079</v>
      </c>
      <c r="P67" s="33">
        <v>0</v>
      </c>
      <c r="Q67" s="33">
        <v>5.677777777777778</v>
      </c>
      <c r="R67" s="33">
        <v>0.14061640066042927</v>
      </c>
      <c r="S67" s="33">
        <v>0.29755555555555557</v>
      </c>
      <c r="T67" s="33">
        <v>1.8564444444444443</v>
      </c>
      <c r="U67" s="33">
        <v>0</v>
      </c>
      <c r="V67" s="33">
        <v>5.3346175013758941E-2</v>
      </c>
      <c r="W67" s="33">
        <v>0.31433333333333341</v>
      </c>
      <c r="X67" s="33">
        <v>2.64</v>
      </c>
      <c r="Y67" s="33">
        <v>0</v>
      </c>
      <c r="Z67" s="33">
        <v>7.3167308750687943E-2</v>
      </c>
      <c r="AA67" s="33">
        <v>0</v>
      </c>
      <c r="AB67" s="33">
        <v>0</v>
      </c>
      <c r="AC67" s="33">
        <v>0</v>
      </c>
      <c r="AD67" s="33">
        <v>0</v>
      </c>
      <c r="AE67" s="33">
        <v>0</v>
      </c>
      <c r="AF67" s="33">
        <v>0</v>
      </c>
      <c r="AG67" s="33">
        <v>0</v>
      </c>
      <c r="AH67" t="s">
        <v>62</v>
      </c>
      <c r="AI67" s="34">
        <v>4</v>
      </c>
    </row>
    <row r="68" spans="1:35" x14ac:dyDescent="0.25">
      <c r="A68" t="s">
        <v>616</v>
      </c>
      <c r="B68" t="s">
        <v>259</v>
      </c>
      <c r="C68" t="s">
        <v>466</v>
      </c>
      <c r="D68" t="s">
        <v>544</v>
      </c>
      <c r="E68" s="33">
        <v>56.388888888888886</v>
      </c>
      <c r="F68" s="33">
        <v>7.2</v>
      </c>
      <c r="G68" s="33">
        <v>0.68888888888888888</v>
      </c>
      <c r="H68" s="33">
        <v>0.20966666666666661</v>
      </c>
      <c r="I68" s="33">
        <v>0.53333333333333333</v>
      </c>
      <c r="J68" s="33">
        <v>0</v>
      </c>
      <c r="K68" s="33">
        <v>0</v>
      </c>
      <c r="L68" s="33">
        <v>10.084999999999999</v>
      </c>
      <c r="M68" s="33">
        <v>5.394111111111112</v>
      </c>
      <c r="N68" s="33">
        <v>0</v>
      </c>
      <c r="O68" s="33">
        <v>9.5659113300492635E-2</v>
      </c>
      <c r="P68" s="33">
        <v>0</v>
      </c>
      <c r="Q68" s="33">
        <v>4.9211111111111112</v>
      </c>
      <c r="R68" s="33">
        <v>8.7270935960591142E-2</v>
      </c>
      <c r="S68" s="33">
        <v>1.232</v>
      </c>
      <c r="T68" s="33">
        <v>10.633999999999997</v>
      </c>
      <c r="U68" s="33">
        <v>0</v>
      </c>
      <c r="V68" s="33">
        <v>0.210431527093596</v>
      </c>
      <c r="W68" s="33">
        <v>1.4081111111111109</v>
      </c>
      <c r="X68" s="33">
        <v>8.8955555555555499</v>
      </c>
      <c r="Y68" s="33">
        <v>0</v>
      </c>
      <c r="Z68" s="33">
        <v>0.18272512315270928</v>
      </c>
      <c r="AA68" s="33">
        <v>0</v>
      </c>
      <c r="AB68" s="33">
        <v>0</v>
      </c>
      <c r="AC68" s="33">
        <v>0</v>
      </c>
      <c r="AD68" s="33">
        <v>0</v>
      </c>
      <c r="AE68" s="33">
        <v>0</v>
      </c>
      <c r="AF68" s="33">
        <v>0</v>
      </c>
      <c r="AG68" s="33">
        <v>0</v>
      </c>
      <c r="AH68" t="s">
        <v>58</v>
      </c>
      <c r="AI68" s="34">
        <v>4</v>
      </c>
    </row>
    <row r="69" spans="1:35" x14ac:dyDescent="0.25">
      <c r="A69" t="s">
        <v>616</v>
      </c>
      <c r="B69" t="s">
        <v>341</v>
      </c>
      <c r="C69" t="s">
        <v>414</v>
      </c>
      <c r="D69" t="s">
        <v>575</v>
      </c>
      <c r="E69" s="33">
        <v>81.7</v>
      </c>
      <c r="F69" s="33">
        <v>9.5</v>
      </c>
      <c r="G69" s="33">
        <v>7.7777777777777779E-2</v>
      </c>
      <c r="H69" s="33">
        <v>0.33333333333333331</v>
      </c>
      <c r="I69" s="33">
        <v>5.666666666666667</v>
      </c>
      <c r="J69" s="33">
        <v>0</v>
      </c>
      <c r="K69" s="33">
        <v>2.3111111111111109</v>
      </c>
      <c r="L69" s="33">
        <v>3.0916666666666672</v>
      </c>
      <c r="M69" s="33">
        <v>9</v>
      </c>
      <c r="N69" s="33">
        <v>0</v>
      </c>
      <c r="O69" s="33">
        <v>0.11015911872705018</v>
      </c>
      <c r="P69" s="33">
        <v>4.75</v>
      </c>
      <c r="Q69" s="33">
        <v>26.247222222222224</v>
      </c>
      <c r="R69" s="33">
        <v>0.37940296477628177</v>
      </c>
      <c r="S69" s="33">
        <v>1.1125555555555553</v>
      </c>
      <c r="T69" s="33">
        <v>4.0474444444444453</v>
      </c>
      <c r="U69" s="33">
        <v>0</v>
      </c>
      <c r="V69" s="33">
        <v>6.3157894736842107E-2</v>
      </c>
      <c r="W69" s="33">
        <v>4.1484444444444426</v>
      </c>
      <c r="X69" s="33">
        <v>4.9383333333333335</v>
      </c>
      <c r="Y69" s="33">
        <v>0</v>
      </c>
      <c r="Z69" s="33">
        <v>0.11122127022983813</v>
      </c>
      <c r="AA69" s="33">
        <v>0</v>
      </c>
      <c r="AB69" s="33">
        <v>0</v>
      </c>
      <c r="AC69" s="33">
        <v>0</v>
      </c>
      <c r="AD69" s="33">
        <v>0</v>
      </c>
      <c r="AE69" s="33">
        <v>0</v>
      </c>
      <c r="AF69" s="33">
        <v>0</v>
      </c>
      <c r="AG69" s="33">
        <v>0</v>
      </c>
      <c r="AH69" t="s">
        <v>141</v>
      </c>
      <c r="AI69" s="34">
        <v>4</v>
      </c>
    </row>
    <row r="70" spans="1:35" x14ac:dyDescent="0.25">
      <c r="A70" t="s">
        <v>616</v>
      </c>
      <c r="B70" t="s">
        <v>345</v>
      </c>
      <c r="C70" t="s">
        <v>492</v>
      </c>
      <c r="D70" t="s">
        <v>518</v>
      </c>
      <c r="E70" s="33">
        <v>42.177777777777777</v>
      </c>
      <c r="F70" s="33">
        <v>3.8222222222222224</v>
      </c>
      <c r="G70" s="33">
        <v>0.26666666666666666</v>
      </c>
      <c r="H70" s="33">
        <v>0.1388888888888889</v>
      </c>
      <c r="I70" s="33">
        <v>1.1555555555555554</v>
      </c>
      <c r="J70" s="33">
        <v>0</v>
      </c>
      <c r="K70" s="33">
        <v>0</v>
      </c>
      <c r="L70" s="33">
        <v>3.9588888888888896</v>
      </c>
      <c r="M70" s="33">
        <v>5.7726666666666659</v>
      </c>
      <c r="N70" s="33">
        <v>0</v>
      </c>
      <c r="O70" s="33">
        <v>0.13686512118018965</v>
      </c>
      <c r="P70" s="33">
        <v>10.239222222222221</v>
      </c>
      <c r="Q70" s="33">
        <v>0</v>
      </c>
      <c r="R70" s="33">
        <v>0.24276343519494201</v>
      </c>
      <c r="S70" s="33">
        <v>5.338222222222222</v>
      </c>
      <c r="T70" s="33">
        <v>5.1555555555555559</v>
      </c>
      <c r="U70" s="33">
        <v>0</v>
      </c>
      <c r="V70" s="33">
        <v>0.2487987355110643</v>
      </c>
      <c r="W70" s="33">
        <v>5.4735555555555564</v>
      </c>
      <c r="X70" s="33">
        <v>4.7205555555555554</v>
      </c>
      <c r="Y70" s="33">
        <v>0</v>
      </c>
      <c r="Z70" s="33">
        <v>0.24169388830347738</v>
      </c>
      <c r="AA70" s="33">
        <v>0</v>
      </c>
      <c r="AB70" s="33">
        <v>0</v>
      </c>
      <c r="AC70" s="33">
        <v>0</v>
      </c>
      <c r="AD70" s="33">
        <v>0</v>
      </c>
      <c r="AE70" s="33">
        <v>0</v>
      </c>
      <c r="AF70" s="33">
        <v>0</v>
      </c>
      <c r="AG70" s="33">
        <v>0</v>
      </c>
      <c r="AH70" t="s">
        <v>145</v>
      </c>
      <c r="AI70" s="34">
        <v>4</v>
      </c>
    </row>
    <row r="71" spans="1:35" x14ac:dyDescent="0.25">
      <c r="A71" t="s">
        <v>616</v>
      </c>
      <c r="B71" t="s">
        <v>330</v>
      </c>
      <c r="C71" t="s">
        <v>480</v>
      </c>
      <c r="D71" t="s">
        <v>584</v>
      </c>
      <c r="E71" s="33">
        <v>47.56666666666667</v>
      </c>
      <c r="F71" s="33">
        <v>4.7111111111111112</v>
      </c>
      <c r="G71" s="33">
        <v>0</v>
      </c>
      <c r="H71" s="33">
        <v>0.1554444444444445</v>
      </c>
      <c r="I71" s="33">
        <v>0.23333333333333334</v>
      </c>
      <c r="J71" s="33">
        <v>0</v>
      </c>
      <c r="K71" s="33">
        <v>0</v>
      </c>
      <c r="L71" s="33">
        <v>2.4190000000000005</v>
      </c>
      <c r="M71" s="33">
        <v>2.5777777777777779</v>
      </c>
      <c r="N71" s="33">
        <v>0</v>
      </c>
      <c r="O71" s="33">
        <v>5.4192945573464144E-2</v>
      </c>
      <c r="P71" s="33">
        <v>5.0444444444444443</v>
      </c>
      <c r="Q71" s="33">
        <v>0</v>
      </c>
      <c r="R71" s="33">
        <v>0.10604998832048586</v>
      </c>
      <c r="S71" s="33">
        <v>0.48811111111111111</v>
      </c>
      <c r="T71" s="33">
        <v>5.0843333333333334</v>
      </c>
      <c r="U71" s="33">
        <v>0</v>
      </c>
      <c r="V71" s="33">
        <v>0.11715019855174025</v>
      </c>
      <c r="W71" s="33">
        <v>0.76955555555555533</v>
      </c>
      <c r="X71" s="33">
        <v>1.9595555555555555</v>
      </c>
      <c r="Y71" s="33">
        <v>0</v>
      </c>
      <c r="Z71" s="33">
        <v>5.7374445223078711E-2</v>
      </c>
      <c r="AA71" s="33">
        <v>0</v>
      </c>
      <c r="AB71" s="33">
        <v>0</v>
      </c>
      <c r="AC71" s="33">
        <v>0</v>
      </c>
      <c r="AD71" s="33">
        <v>0</v>
      </c>
      <c r="AE71" s="33">
        <v>0</v>
      </c>
      <c r="AF71" s="33">
        <v>0</v>
      </c>
      <c r="AG71" s="33">
        <v>0</v>
      </c>
      <c r="AH71" t="s">
        <v>130</v>
      </c>
      <c r="AI71" s="34">
        <v>4</v>
      </c>
    </row>
    <row r="72" spans="1:35" x14ac:dyDescent="0.25">
      <c r="A72" t="s">
        <v>616</v>
      </c>
      <c r="B72" t="s">
        <v>356</v>
      </c>
      <c r="C72" t="s">
        <v>494</v>
      </c>
      <c r="D72" t="s">
        <v>552</v>
      </c>
      <c r="E72" s="33">
        <v>64.422222222222217</v>
      </c>
      <c r="F72" s="33">
        <v>8.7777777777777786</v>
      </c>
      <c r="G72" s="33">
        <v>0.73333333333333328</v>
      </c>
      <c r="H72" s="33">
        <v>0.36666666666666664</v>
      </c>
      <c r="I72" s="33">
        <v>1.5111111111111111</v>
      </c>
      <c r="J72" s="33">
        <v>0</v>
      </c>
      <c r="K72" s="33">
        <v>0.25555555555555554</v>
      </c>
      <c r="L72" s="33">
        <v>2.2347777777777771</v>
      </c>
      <c r="M72" s="33">
        <v>0</v>
      </c>
      <c r="N72" s="33">
        <v>0</v>
      </c>
      <c r="O72" s="33">
        <v>0</v>
      </c>
      <c r="P72" s="33">
        <v>5.5166666666666666</v>
      </c>
      <c r="Q72" s="33">
        <v>19.461111111111112</v>
      </c>
      <c r="R72" s="33">
        <v>0.3877199034149707</v>
      </c>
      <c r="S72" s="33">
        <v>4.0201111111111105</v>
      </c>
      <c r="T72" s="33">
        <v>3.6023333333333318</v>
      </c>
      <c r="U72" s="33">
        <v>0</v>
      </c>
      <c r="V72" s="33">
        <v>0.11832011038289063</v>
      </c>
      <c r="W72" s="33">
        <v>4.9757777777777772</v>
      </c>
      <c r="X72" s="33">
        <v>1.7886666666666662</v>
      </c>
      <c r="Y72" s="33">
        <v>4.3666666666666663</v>
      </c>
      <c r="Z72" s="33">
        <v>0.17278371852362884</v>
      </c>
      <c r="AA72" s="33">
        <v>0</v>
      </c>
      <c r="AB72" s="33">
        <v>0</v>
      </c>
      <c r="AC72" s="33">
        <v>0</v>
      </c>
      <c r="AD72" s="33">
        <v>0</v>
      </c>
      <c r="AE72" s="33">
        <v>0</v>
      </c>
      <c r="AF72" s="33">
        <v>0</v>
      </c>
      <c r="AG72" s="33">
        <v>0</v>
      </c>
      <c r="AH72" t="s">
        <v>156</v>
      </c>
      <c r="AI72" s="34">
        <v>4</v>
      </c>
    </row>
    <row r="73" spans="1:35" x14ac:dyDescent="0.25">
      <c r="A73" t="s">
        <v>616</v>
      </c>
      <c r="B73" t="s">
        <v>314</v>
      </c>
      <c r="C73" t="s">
        <v>469</v>
      </c>
      <c r="D73" t="s">
        <v>537</v>
      </c>
      <c r="E73" s="33">
        <v>52.411111111111111</v>
      </c>
      <c r="F73" s="33">
        <v>15.955555555555556</v>
      </c>
      <c r="G73" s="33">
        <v>0.16666666666666666</v>
      </c>
      <c r="H73" s="33">
        <v>0</v>
      </c>
      <c r="I73" s="33">
        <v>6.6666666666666666E-2</v>
      </c>
      <c r="J73" s="33">
        <v>0</v>
      </c>
      <c r="K73" s="33">
        <v>8.8888888888888892E-2</v>
      </c>
      <c r="L73" s="33">
        <v>0.25511111111111118</v>
      </c>
      <c r="M73" s="33">
        <v>0</v>
      </c>
      <c r="N73" s="33">
        <v>4.753222222222222</v>
      </c>
      <c r="O73" s="33">
        <v>9.0691117235531055E-2</v>
      </c>
      <c r="P73" s="33">
        <v>0</v>
      </c>
      <c r="Q73" s="33">
        <v>18.620333333333342</v>
      </c>
      <c r="R73" s="33">
        <v>0.35527453890184457</v>
      </c>
      <c r="S73" s="33">
        <v>3.8297777777777791</v>
      </c>
      <c r="T73" s="33">
        <v>0</v>
      </c>
      <c r="U73" s="33">
        <v>0</v>
      </c>
      <c r="V73" s="33">
        <v>7.3071867712529173E-2</v>
      </c>
      <c r="W73" s="33">
        <v>0.85177777777777774</v>
      </c>
      <c r="X73" s="33">
        <v>4.6773333333333316</v>
      </c>
      <c r="Y73" s="33">
        <v>0</v>
      </c>
      <c r="Z73" s="33">
        <v>0.10549501801992787</v>
      </c>
      <c r="AA73" s="33">
        <v>0</v>
      </c>
      <c r="AB73" s="33">
        <v>0</v>
      </c>
      <c r="AC73" s="33">
        <v>0</v>
      </c>
      <c r="AD73" s="33">
        <v>0</v>
      </c>
      <c r="AE73" s="33">
        <v>0</v>
      </c>
      <c r="AF73" s="33">
        <v>0</v>
      </c>
      <c r="AG73" s="33">
        <v>0.12222222222222222</v>
      </c>
      <c r="AH73" t="s">
        <v>113</v>
      </c>
      <c r="AI73" s="34">
        <v>4</v>
      </c>
    </row>
    <row r="74" spans="1:35" x14ac:dyDescent="0.25">
      <c r="A74" t="s">
        <v>616</v>
      </c>
      <c r="B74" t="s">
        <v>213</v>
      </c>
      <c r="C74" t="s">
        <v>445</v>
      </c>
      <c r="D74" t="s">
        <v>563</v>
      </c>
      <c r="E74" s="33">
        <v>74.888888888888886</v>
      </c>
      <c r="F74" s="33">
        <v>5.6888888888888891</v>
      </c>
      <c r="G74" s="33">
        <v>0</v>
      </c>
      <c r="H74" s="33">
        <v>0.34111111111111109</v>
      </c>
      <c r="I74" s="33">
        <v>0.16666666666666666</v>
      </c>
      <c r="J74" s="33">
        <v>0</v>
      </c>
      <c r="K74" s="33">
        <v>0</v>
      </c>
      <c r="L74" s="33">
        <v>4.2994444444444433</v>
      </c>
      <c r="M74" s="33">
        <v>0</v>
      </c>
      <c r="N74" s="33">
        <v>0</v>
      </c>
      <c r="O74" s="33">
        <v>0</v>
      </c>
      <c r="P74" s="33">
        <v>0</v>
      </c>
      <c r="Q74" s="33">
        <v>0</v>
      </c>
      <c r="R74" s="33">
        <v>0</v>
      </c>
      <c r="S74" s="33">
        <v>5.0633333333333335</v>
      </c>
      <c r="T74" s="33">
        <v>2.7006666666666672</v>
      </c>
      <c r="U74" s="33">
        <v>0</v>
      </c>
      <c r="V74" s="33">
        <v>0.10367359050445106</v>
      </c>
      <c r="W74" s="33">
        <v>0.95311111111111146</v>
      </c>
      <c r="X74" s="33">
        <v>4.7798888888888902</v>
      </c>
      <c r="Y74" s="33">
        <v>0</v>
      </c>
      <c r="Z74" s="33">
        <v>7.6553412462908033E-2</v>
      </c>
      <c r="AA74" s="33">
        <v>0</v>
      </c>
      <c r="AB74" s="33">
        <v>0</v>
      </c>
      <c r="AC74" s="33">
        <v>0</v>
      </c>
      <c r="AD74" s="33">
        <v>0</v>
      </c>
      <c r="AE74" s="33">
        <v>0</v>
      </c>
      <c r="AF74" s="33">
        <v>0</v>
      </c>
      <c r="AG74" s="33">
        <v>0</v>
      </c>
      <c r="AH74" t="s">
        <v>12</v>
      </c>
      <c r="AI74" s="34">
        <v>4</v>
      </c>
    </row>
    <row r="75" spans="1:35" x14ac:dyDescent="0.25">
      <c r="A75" t="s">
        <v>616</v>
      </c>
      <c r="B75" t="s">
        <v>246</v>
      </c>
      <c r="C75" t="s">
        <v>445</v>
      </c>
      <c r="D75" t="s">
        <v>563</v>
      </c>
      <c r="E75" s="33">
        <v>88.2</v>
      </c>
      <c r="F75" s="33">
        <v>5.6888888888888891</v>
      </c>
      <c r="G75" s="33">
        <v>0.26666666666666666</v>
      </c>
      <c r="H75" s="33">
        <v>0.28333333333333333</v>
      </c>
      <c r="I75" s="33">
        <v>1.0777777777777777</v>
      </c>
      <c r="J75" s="33">
        <v>0</v>
      </c>
      <c r="K75" s="33">
        <v>0</v>
      </c>
      <c r="L75" s="33">
        <v>5.4063333333333334</v>
      </c>
      <c r="M75" s="33">
        <v>7.4892222222222253</v>
      </c>
      <c r="N75" s="33">
        <v>0</v>
      </c>
      <c r="O75" s="33">
        <v>8.4911816578483276E-2</v>
      </c>
      <c r="P75" s="33">
        <v>11.799777777777781</v>
      </c>
      <c r="Q75" s="33">
        <v>0</v>
      </c>
      <c r="R75" s="33">
        <v>0.13378432854623334</v>
      </c>
      <c r="S75" s="33">
        <v>4.8004444444444445</v>
      </c>
      <c r="T75" s="33">
        <v>10.854333333333331</v>
      </c>
      <c r="U75" s="33">
        <v>0</v>
      </c>
      <c r="V75" s="33">
        <v>0.17749181153943056</v>
      </c>
      <c r="W75" s="33">
        <v>4.8357777777777784</v>
      </c>
      <c r="X75" s="33">
        <v>11.04211111111111</v>
      </c>
      <c r="Y75" s="33">
        <v>0</v>
      </c>
      <c r="Z75" s="33">
        <v>0.18002141597379692</v>
      </c>
      <c r="AA75" s="33">
        <v>0</v>
      </c>
      <c r="AB75" s="33">
        <v>0</v>
      </c>
      <c r="AC75" s="33">
        <v>0</v>
      </c>
      <c r="AD75" s="33">
        <v>0</v>
      </c>
      <c r="AE75" s="33">
        <v>0</v>
      </c>
      <c r="AF75" s="33">
        <v>18.344444444444445</v>
      </c>
      <c r="AG75" s="33">
        <v>0</v>
      </c>
      <c r="AH75" t="s">
        <v>45</v>
      </c>
      <c r="AI75" s="34">
        <v>4</v>
      </c>
    </row>
    <row r="76" spans="1:35" x14ac:dyDescent="0.25">
      <c r="A76" t="s">
        <v>616</v>
      </c>
      <c r="B76" t="s">
        <v>372</v>
      </c>
      <c r="C76" t="s">
        <v>416</v>
      </c>
      <c r="D76" t="s">
        <v>552</v>
      </c>
      <c r="E76" s="33">
        <v>68.033333333333331</v>
      </c>
      <c r="F76" s="33">
        <v>5.6888888888888891</v>
      </c>
      <c r="G76" s="33">
        <v>1.2777777777777777</v>
      </c>
      <c r="H76" s="33">
        <v>0.22500000000000001</v>
      </c>
      <c r="I76" s="33">
        <v>0.57777777777777772</v>
      </c>
      <c r="J76" s="33">
        <v>0</v>
      </c>
      <c r="K76" s="33">
        <v>0</v>
      </c>
      <c r="L76" s="33">
        <v>9.3088888888888892</v>
      </c>
      <c r="M76" s="33">
        <v>0</v>
      </c>
      <c r="N76" s="33">
        <v>0</v>
      </c>
      <c r="O76" s="33">
        <v>0</v>
      </c>
      <c r="P76" s="33">
        <v>0</v>
      </c>
      <c r="Q76" s="33">
        <v>0</v>
      </c>
      <c r="R76" s="33">
        <v>0</v>
      </c>
      <c r="S76" s="33">
        <v>4.5923333333333343</v>
      </c>
      <c r="T76" s="33">
        <v>5.5354444444444457</v>
      </c>
      <c r="U76" s="33">
        <v>0</v>
      </c>
      <c r="V76" s="33">
        <v>0.14886493548913934</v>
      </c>
      <c r="W76" s="33">
        <v>4.766222222222221</v>
      </c>
      <c r="X76" s="33">
        <v>9.2700000000000014</v>
      </c>
      <c r="Y76" s="33">
        <v>0.4777777777777778</v>
      </c>
      <c r="Z76" s="33">
        <v>0.21333659970602645</v>
      </c>
      <c r="AA76" s="33">
        <v>0</v>
      </c>
      <c r="AB76" s="33">
        <v>0</v>
      </c>
      <c r="AC76" s="33">
        <v>0</v>
      </c>
      <c r="AD76" s="33">
        <v>0</v>
      </c>
      <c r="AE76" s="33">
        <v>0</v>
      </c>
      <c r="AF76" s="33">
        <v>0</v>
      </c>
      <c r="AG76" s="33">
        <v>0</v>
      </c>
      <c r="AH76" t="s">
        <v>172</v>
      </c>
      <c r="AI76" s="34">
        <v>4</v>
      </c>
    </row>
    <row r="77" spans="1:35" x14ac:dyDescent="0.25">
      <c r="A77" t="s">
        <v>616</v>
      </c>
      <c r="B77" t="s">
        <v>354</v>
      </c>
      <c r="C77" t="s">
        <v>461</v>
      </c>
      <c r="D77" t="s">
        <v>574</v>
      </c>
      <c r="E77" s="33">
        <v>138.5</v>
      </c>
      <c r="F77" s="33">
        <v>8.4444444444444446</v>
      </c>
      <c r="G77" s="33">
        <v>0.26666666666666666</v>
      </c>
      <c r="H77" s="33">
        <v>0.86111111111111116</v>
      </c>
      <c r="I77" s="33">
        <v>1.1555555555555554</v>
      </c>
      <c r="J77" s="33">
        <v>0</v>
      </c>
      <c r="K77" s="33">
        <v>0</v>
      </c>
      <c r="L77" s="33">
        <v>9.6003333333333298</v>
      </c>
      <c r="M77" s="33">
        <v>6.572222222222222</v>
      </c>
      <c r="N77" s="33">
        <v>9.1833333333333336</v>
      </c>
      <c r="O77" s="33">
        <v>0.11375852386682712</v>
      </c>
      <c r="P77" s="33">
        <v>5.4833333333333334</v>
      </c>
      <c r="Q77" s="33">
        <v>34.155555555555559</v>
      </c>
      <c r="R77" s="33">
        <v>0.28620136381869238</v>
      </c>
      <c r="S77" s="33">
        <v>5.198555555555556</v>
      </c>
      <c r="T77" s="33">
        <v>8.8514444444444447</v>
      </c>
      <c r="U77" s="33">
        <v>0</v>
      </c>
      <c r="V77" s="33">
        <v>0.10144404332129964</v>
      </c>
      <c r="W77" s="33">
        <v>4.2491111111111106</v>
      </c>
      <c r="X77" s="33">
        <v>5.065444444444446</v>
      </c>
      <c r="Y77" s="33">
        <v>0</v>
      </c>
      <c r="Z77" s="33">
        <v>6.7253108704372261E-2</v>
      </c>
      <c r="AA77" s="33">
        <v>0</v>
      </c>
      <c r="AB77" s="33">
        <v>0</v>
      </c>
      <c r="AC77" s="33">
        <v>0</v>
      </c>
      <c r="AD77" s="33">
        <v>0</v>
      </c>
      <c r="AE77" s="33">
        <v>5.6111111111111107</v>
      </c>
      <c r="AF77" s="33">
        <v>0</v>
      </c>
      <c r="AG77" s="33">
        <v>0</v>
      </c>
      <c r="AH77" t="s">
        <v>154</v>
      </c>
      <c r="AI77" s="34">
        <v>4</v>
      </c>
    </row>
    <row r="78" spans="1:35" x14ac:dyDescent="0.25">
      <c r="A78" t="s">
        <v>616</v>
      </c>
      <c r="B78" t="s">
        <v>279</v>
      </c>
      <c r="C78" t="s">
        <v>464</v>
      </c>
      <c r="D78" t="s">
        <v>541</v>
      </c>
      <c r="E78" s="33">
        <v>60.466666666666669</v>
      </c>
      <c r="F78" s="33">
        <v>0</v>
      </c>
      <c r="G78" s="33">
        <v>0</v>
      </c>
      <c r="H78" s="33">
        <v>0</v>
      </c>
      <c r="I78" s="33">
        <v>0</v>
      </c>
      <c r="J78" s="33">
        <v>0</v>
      </c>
      <c r="K78" s="33">
        <v>0</v>
      </c>
      <c r="L78" s="33">
        <v>0</v>
      </c>
      <c r="M78" s="33">
        <v>0</v>
      </c>
      <c r="N78" s="33">
        <v>0</v>
      </c>
      <c r="O78" s="33">
        <v>0</v>
      </c>
      <c r="P78" s="33">
        <v>4.8916666666666666</v>
      </c>
      <c r="Q78" s="33">
        <v>5.5916666666666668</v>
      </c>
      <c r="R78" s="33">
        <v>0.17337375964718854</v>
      </c>
      <c r="S78" s="33">
        <v>0</v>
      </c>
      <c r="T78" s="33">
        <v>0</v>
      </c>
      <c r="U78" s="33">
        <v>0</v>
      </c>
      <c r="V78" s="33">
        <v>0</v>
      </c>
      <c r="W78" s="33">
        <v>0</v>
      </c>
      <c r="X78" s="33">
        <v>0</v>
      </c>
      <c r="Y78" s="33">
        <v>0</v>
      </c>
      <c r="Z78" s="33">
        <v>0</v>
      </c>
      <c r="AA78" s="33">
        <v>0</v>
      </c>
      <c r="AB78" s="33">
        <v>0</v>
      </c>
      <c r="AC78" s="33">
        <v>0</v>
      </c>
      <c r="AD78" s="33">
        <v>0</v>
      </c>
      <c r="AE78" s="33">
        <v>0</v>
      </c>
      <c r="AF78" s="33">
        <v>0</v>
      </c>
      <c r="AG78" s="33">
        <v>0</v>
      </c>
      <c r="AH78" t="s">
        <v>78</v>
      </c>
      <c r="AI78" s="34">
        <v>4</v>
      </c>
    </row>
    <row r="79" spans="1:35" x14ac:dyDescent="0.25">
      <c r="A79" t="s">
        <v>616</v>
      </c>
      <c r="B79" t="s">
        <v>321</v>
      </c>
      <c r="C79" t="s">
        <v>455</v>
      </c>
      <c r="D79" t="s">
        <v>546</v>
      </c>
      <c r="E79" s="33">
        <v>51.844444444444441</v>
      </c>
      <c r="F79" s="33">
        <v>5.6888888888888891</v>
      </c>
      <c r="G79" s="33">
        <v>0.28888888888888886</v>
      </c>
      <c r="H79" s="33">
        <v>0.33333333333333331</v>
      </c>
      <c r="I79" s="33">
        <v>0.44444444444444442</v>
      </c>
      <c r="J79" s="33">
        <v>0</v>
      </c>
      <c r="K79" s="33">
        <v>0</v>
      </c>
      <c r="L79" s="33">
        <v>5.8353333333333328</v>
      </c>
      <c r="M79" s="33">
        <v>0</v>
      </c>
      <c r="N79" s="33">
        <v>0</v>
      </c>
      <c r="O79" s="33">
        <v>0</v>
      </c>
      <c r="P79" s="33">
        <v>0</v>
      </c>
      <c r="Q79" s="33">
        <v>0</v>
      </c>
      <c r="R79" s="33">
        <v>0</v>
      </c>
      <c r="S79" s="33">
        <v>10.397555555555552</v>
      </c>
      <c r="T79" s="33">
        <v>14.507222222222218</v>
      </c>
      <c r="U79" s="33">
        <v>0</v>
      </c>
      <c r="V79" s="33">
        <v>0.48037505357908261</v>
      </c>
      <c r="W79" s="33">
        <v>1.5303333333333333</v>
      </c>
      <c r="X79" s="33">
        <v>17.113888888888887</v>
      </c>
      <c r="Y79" s="33">
        <v>0.28888888888888886</v>
      </c>
      <c r="Z79" s="33">
        <v>0.36519074153450493</v>
      </c>
      <c r="AA79" s="33">
        <v>0</v>
      </c>
      <c r="AB79" s="33">
        <v>0</v>
      </c>
      <c r="AC79" s="33">
        <v>0</v>
      </c>
      <c r="AD79" s="33">
        <v>0</v>
      </c>
      <c r="AE79" s="33">
        <v>0</v>
      </c>
      <c r="AF79" s="33">
        <v>0</v>
      </c>
      <c r="AG79" s="33">
        <v>0</v>
      </c>
      <c r="AH79" t="s">
        <v>120</v>
      </c>
      <c r="AI79" s="34">
        <v>4</v>
      </c>
    </row>
    <row r="80" spans="1:35" x14ac:dyDescent="0.25">
      <c r="A80" t="s">
        <v>616</v>
      </c>
      <c r="B80" t="s">
        <v>311</v>
      </c>
      <c r="C80" t="s">
        <v>482</v>
      </c>
      <c r="D80" t="s">
        <v>520</v>
      </c>
      <c r="E80" s="33">
        <v>86.911111111111111</v>
      </c>
      <c r="F80" s="33">
        <v>5.6888888888888891</v>
      </c>
      <c r="G80" s="33">
        <v>2.2222222222222223E-2</v>
      </c>
      <c r="H80" s="33">
        <v>0</v>
      </c>
      <c r="I80" s="33">
        <v>0</v>
      </c>
      <c r="J80" s="33">
        <v>0</v>
      </c>
      <c r="K80" s="33">
        <v>0</v>
      </c>
      <c r="L80" s="33">
        <v>10.442111111111114</v>
      </c>
      <c r="M80" s="33">
        <v>0</v>
      </c>
      <c r="N80" s="33">
        <v>0</v>
      </c>
      <c r="O80" s="33">
        <v>0</v>
      </c>
      <c r="P80" s="33">
        <v>0</v>
      </c>
      <c r="Q80" s="33">
        <v>0</v>
      </c>
      <c r="R80" s="33">
        <v>0</v>
      </c>
      <c r="S80" s="33">
        <v>2.9891111111111108</v>
      </c>
      <c r="T80" s="33">
        <v>11.175666666666666</v>
      </c>
      <c r="U80" s="33">
        <v>0</v>
      </c>
      <c r="V80" s="33">
        <v>0.16298005625159806</v>
      </c>
      <c r="W80" s="33">
        <v>5.5159999999999991</v>
      </c>
      <c r="X80" s="33">
        <v>10.71788888888889</v>
      </c>
      <c r="Y80" s="33">
        <v>0</v>
      </c>
      <c r="Z80" s="33">
        <v>0.18678726668371259</v>
      </c>
      <c r="AA80" s="33">
        <v>0</v>
      </c>
      <c r="AB80" s="33">
        <v>0</v>
      </c>
      <c r="AC80" s="33">
        <v>0</v>
      </c>
      <c r="AD80" s="33">
        <v>0</v>
      </c>
      <c r="AE80" s="33">
        <v>0</v>
      </c>
      <c r="AF80" s="33">
        <v>0</v>
      </c>
      <c r="AG80" s="33">
        <v>0</v>
      </c>
      <c r="AH80" t="s">
        <v>110</v>
      </c>
      <c r="AI80" s="34">
        <v>4</v>
      </c>
    </row>
    <row r="81" spans="1:35" x14ac:dyDescent="0.25">
      <c r="A81" t="s">
        <v>616</v>
      </c>
      <c r="B81" t="s">
        <v>315</v>
      </c>
      <c r="C81" t="s">
        <v>483</v>
      </c>
      <c r="D81" t="s">
        <v>556</v>
      </c>
      <c r="E81" s="33">
        <v>84.477777777777774</v>
      </c>
      <c r="F81" s="33">
        <v>5.5111111111111111</v>
      </c>
      <c r="G81" s="33">
        <v>0.35555555555555557</v>
      </c>
      <c r="H81" s="33">
        <v>0.26666666666666666</v>
      </c>
      <c r="I81" s="33">
        <v>0</v>
      </c>
      <c r="J81" s="33">
        <v>0</v>
      </c>
      <c r="K81" s="33">
        <v>0</v>
      </c>
      <c r="L81" s="33">
        <v>5.681333333333332</v>
      </c>
      <c r="M81" s="33">
        <v>0</v>
      </c>
      <c r="N81" s="33">
        <v>0</v>
      </c>
      <c r="O81" s="33">
        <v>0</v>
      </c>
      <c r="P81" s="33">
        <v>0</v>
      </c>
      <c r="Q81" s="33">
        <v>0</v>
      </c>
      <c r="R81" s="33">
        <v>0</v>
      </c>
      <c r="S81" s="33">
        <v>2.871666666666667</v>
      </c>
      <c r="T81" s="33">
        <v>10.841666666666663</v>
      </c>
      <c r="U81" s="33">
        <v>0</v>
      </c>
      <c r="V81" s="33">
        <v>0.16233065895041429</v>
      </c>
      <c r="W81" s="33">
        <v>5.4536666666666669</v>
      </c>
      <c r="X81" s="33">
        <v>9.5873333333333353</v>
      </c>
      <c r="Y81" s="33">
        <v>0</v>
      </c>
      <c r="Z81" s="33">
        <v>0.17804682362225441</v>
      </c>
      <c r="AA81" s="33">
        <v>0</v>
      </c>
      <c r="AB81" s="33">
        <v>0</v>
      </c>
      <c r="AC81" s="33">
        <v>0</v>
      </c>
      <c r="AD81" s="33">
        <v>0</v>
      </c>
      <c r="AE81" s="33">
        <v>0</v>
      </c>
      <c r="AF81" s="33">
        <v>0</v>
      </c>
      <c r="AG81" s="33">
        <v>0</v>
      </c>
      <c r="AH81" t="s">
        <v>114</v>
      </c>
      <c r="AI81" s="34">
        <v>4</v>
      </c>
    </row>
    <row r="82" spans="1:35" x14ac:dyDescent="0.25">
      <c r="A82" t="s">
        <v>616</v>
      </c>
      <c r="B82" t="s">
        <v>298</v>
      </c>
      <c r="C82" t="s">
        <v>434</v>
      </c>
      <c r="D82" t="s">
        <v>570</v>
      </c>
      <c r="E82" s="33">
        <v>55.733333333333334</v>
      </c>
      <c r="F82" s="33">
        <v>6.2222222222222223</v>
      </c>
      <c r="G82" s="33">
        <v>0</v>
      </c>
      <c r="H82" s="33">
        <v>0.20066666666666666</v>
      </c>
      <c r="I82" s="33">
        <v>0.4777777777777778</v>
      </c>
      <c r="J82" s="33">
        <v>0</v>
      </c>
      <c r="K82" s="33">
        <v>0</v>
      </c>
      <c r="L82" s="33">
        <v>4.3543333333333347</v>
      </c>
      <c r="M82" s="33">
        <v>4.6462222222222227</v>
      </c>
      <c r="N82" s="33">
        <v>0</v>
      </c>
      <c r="O82" s="33">
        <v>8.3365231259968114E-2</v>
      </c>
      <c r="P82" s="33">
        <v>0</v>
      </c>
      <c r="Q82" s="33">
        <v>6.2081111111111085</v>
      </c>
      <c r="R82" s="33">
        <v>0.11138955342902707</v>
      </c>
      <c r="S82" s="33">
        <v>1.2704444444444447</v>
      </c>
      <c r="T82" s="33">
        <v>5.6559999999999997</v>
      </c>
      <c r="U82" s="33">
        <v>0</v>
      </c>
      <c r="V82" s="33">
        <v>0.12427830940988835</v>
      </c>
      <c r="W82" s="33">
        <v>6.0594444444444475</v>
      </c>
      <c r="X82" s="33">
        <v>5.8538888888888891</v>
      </c>
      <c r="Y82" s="33">
        <v>0</v>
      </c>
      <c r="Z82" s="33">
        <v>0.21375598086124409</v>
      </c>
      <c r="AA82" s="33">
        <v>0</v>
      </c>
      <c r="AB82" s="33">
        <v>0</v>
      </c>
      <c r="AC82" s="33">
        <v>0</v>
      </c>
      <c r="AD82" s="33">
        <v>0</v>
      </c>
      <c r="AE82" s="33">
        <v>3.3333333333333333E-2</v>
      </c>
      <c r="AF82" s="33">
        <v>0</v>
      </c>
      <c r="AG82" s="33">
        <v>0</v>
      </c>
      <c r="AH82" t="s">
        <v>97</v>
      </c>
      <c r="AI82" s="34">
        <v>4</v>
      </c>
    </row>
    <row r="83" spans="1:35" x14ac:dyDescent="0.25">
      <c r="A83" t="s">
        <v>616</v>
      </c>
      <c r="B83" t="s">
        <v>284</v>
      </c>
      <c r="C83" t="s">
        <v>476</v>
      </c>
      <c r="D83" t="s">
        <v>518</v>
      </c>
      <c r="E83" s="33">
        <v>83.655555555555551</v>
      </c>
      <c r="F83" s="33">
        <v>5.6888888888888891</v>
      </c>
      <c r="G83" s="33">
        <v>0.33333333333333331</v>
      </c>
      <c r="H83" s="33">
        <v>0.27777777777777779</v>
      </c>
      <c r="I83" s="33">
        <v>1.1555555555555554</v>
      </c>
      <c r="J83" s="33">
        <v>0</v>
      </c>
      <c r="K83" s="33">
        <v>0</v>
      </c>
      <c r="L83" s="33">
        <v>3.0041111111111118</v>
      </c>
      <c r="M83" s="33">
        <v>5.6300000000000008</v>
      </c>
      <c r="N83" s="33">
        <v>0</v>
      </c>
      <c r="O83" s="33">
        <v>6.729977420640193E-2</v>
      </c>
      <c r="P83" s="33">
        <v>6.8338888888888887</v>
      </c>
      <c r="Q83" s="33">
        <v>0</v>
      </c>
      <c r="R83" s="33">
        <v>8.169079559038385E-2</v>
      </c>
      <c r="S83" s="33">
        <v>4.3533333333333326</v>
      </c>
      <c r="T83" s="33">
        <v>11.387444444444446</v>
      </c>
      <c r="U83" s="33">
        <v>0</v>
      </c>
      <c r="V83" s="33">
        <v>0.18816177447204147</v>
      </c>
      <c r="W83" s="33">
        <v>5.2902222222222228</v>
      </c>
      <c r="X83" s="33">
        <v>10.402555555555551</v>
      </c>
      <c r="Y83" s="33">
        <v>0</v>
      </c>
      <c r="Z83" s="33">
        <v>0.18758799309337226</v>
      </c>
      <c r="AA83" s="33">
        <v>0</v>
      </c>
      <c r="AB83" s="33">
        <v>0</v>
      </c>
      <c r="AC83" s="33">
        <v>0</v>
      </c>
      <c r="AD83" s="33">
        <v>0</v>
      </c>
      <c r="AE83" s="33">
        <v>0</v>
      </c>
      <c r="AF83" s="33">
        <v>0.83333333333333337</v>
      </c>
      <c r="AG83" s="33">
        <v>0</v>
      </c>
      <c r="AH83" t="s">
        <v>83</v>
      </c>
      <c r="AI83" s="34">
        <v>4</v>
      </c>
    </row>
    <row r="84" spans="1:35" x14ac:dyDescent="0.25">
      <c r="A84" t="s">
        <v>616</v>
      </c>
      <c r="B84" t="s">
        <v>364</v>
      </c>
      <c r="C84" t="s">
        <v>497</v>
      </c>
      <c r="D84" t="s">
        <v>545</v>
      </c>
      <c r="E84" s="33">
        <v>77.066666666666663</v>
      </c>
      <c r="F84" s="33">
        <v>9.3333333333333339</v>
      </c>
      <c r="G84" s="33">
        <v>0.28888888888888886</v>
      </c>
      <c r="H84" s="33">
        <v>0.25555555555555554</v>
      </c>
      <c r="I84" s="33">
        <v>0.28888888888888886</v>
      </c>
      <c r="J84" s="33">
        <v>0</v>
      </c>
      <c r="K84" s="33">
        <v>0</v>
      </c>
      <c r="L84" s="33">
        <v>6.0294444444444446</v>
      </c>
      <c r="M84" s="33">
        <v>3.2444444444444445</v>
      </c>
      <c r="N84" s="33">
        <v>0</v>
      </c>
      <c r="O84" s="33">
        <v>4.2099192618223764E-2</v>
      </c>
      <c r="P84" s="33">
        <v>0</v>
      </c>
      <c r="Q84" s="33">
        <v>5.5250000000000004</v>
      </c>
      <c r="R84" s="33">
        <v>7.1691176470588244E-2</v>
      </c>
      <c r="S84" s="33">
        <v>0.99722222222222223</v>
      </c>
      <c r="T84" s="33">
        <v>7.0444444444444443</v>
      </c>
      <c r="U84" s="33">
        <v>0</v>
      </c>
      <c r="V84" s="33">
        <v>0.10434688581314878</v>
      </c>
      <c r="W84" s="33">
        <v>8.1627777777777784</v>
      </c>
      <c r="X84" s="33">
        <v>8.8888888888888892E-2</v>
      </c>
      <c r="Y84" s="33">
        <v>0</v>
      </c>
      <c r="Z84" s="33">
        <v>0.10707179930795849</v>
      </c>
      <c r="AA84" s="33">
        <v>0</v>
      </c>
      <c r="AB84" s="33">
        <v>0</v>
      </c>
      <c r="AC84" s="33">
        <v>0</v>
      </c>
      <c r="AD84" s="33">
        <v>0</v>
      </c>
      <c r="AE84" s="33">
        <v>0</v>
      </c>
      <c r="AF84" s="33">
        <v>0</v>
      </c>
      <c r="AG84" s="33">
        <v>0</v>
      </c>
      <c r="AH84" t="s">
        <v>164</v>
      </c>
      <c r="AI84" s="34">
        <v>4</v>
      </c>
    </row>
    <row r="85" spans="1:35" x14ac:dyDescent="0.25">
      <c r="A85" t="s">
        <v>616</v>
      </c>
      <c r="B85" t="s">
        <v>297</v>
      </c>
      <c r="C85" t="s">
        <v>479</v>
      </c>
      <c r="D85" t="s">
        <v>582</v>
      </c>
      <c r="E85" s="33">
        <v>40.87777777777778</v>
      </c>
      <c r="F85" s="33">
        <v>5.6888888888888891</v>
      </c>
      <c r="G85" s="33">
        <v>0.65555555555555556</v>
      </c>
      <c r="H85" s="33">
        <v>0.17777777777777778</v>
      </c>
      <c r="I85" s="33">
        <v>0.17777777777777778</v>
      </c>
      <c r="J85" s="33">
        <v>0</v>
      </c>
      <c r="K85" s="33">
        <v>0</v>
      </c>
      <c r="L85" s="33">
        <v>4.7494444444444444</v>
      </c>
      <c r="M85" s="33">
        <v>0</v>
      </c>
      <c r="N85" s="33">
        <v>0</v>
      </c>
      <c r="O85" s="33">
        <v>0</v>
      </c>
      <c r="P85" s="33">
        <v>0</v>
      </c>
      <c r="Q85" s="33">
        <v>0</v>
      </c>
      <c r="R85" s="33">
        <v>0</v>
      </c>
      <c r="S85" s="33">
        <v>0.30722222222222229</v>
      </c>
      <c r="T85" s="33">
        <v>4.1122222222222238</v>
      </c>
      <c r="U85" s="33">
        <v>0</v>
      </c>
      <c r="V85" s="33">
        <v>0.10811361783093235</v>
      </c>
      <c r="W85" s="33">
        <v>0.12055555555555555</v>
      </c>
      <c r="X85" s="33">
        <v>0.66422222222222205</v>
      </c>
      <c r="Y85" s="33">
        <v>0</v>
      </c>
      <c r="Z85" s="33">
        <v>1.9198151671649899E-2</v>
      </c>
      <c r="AA85" s="33">
        <v>0</v>
      </c>
      <c r="AB85" s="33">
        <v>0</v>
      </c>
      <c r="AC85" s="33">
        <v>0</v>
      </c>
      <c r="AD85" s="33">
        <v>0</v>
      </c>
      <c r="AE85" s="33">
        <v>0</v>
      </c>
      <c r="AF85" s="33">
        <v>0</v>
      </c>
      <c r="AG85" s="33">
        <v>0</v>
      </c>
      <c r="AH85" t="s">
        <v>96</v>
      </c>
      <c r="AI85" s="34">
        <v>4</v>
      </c>
    </row>
    <row r="86" spans="1:35" x14ac:dyDescent="0.25">
      <c r="A86" t="s">
        <v>616</v>
      </c>
      <c r="B86" t="s">
        <v>265</v>
      </c>
      <c r="C86" t="s">
        <v>430</v>
      </c>
      <c r="D86" t="s">
        <v>567</v>
      </c>
      <c r="E86" s="33">
        <v>59.555555555555557</v>
      </c>
      <c r="F86" s="33">
        <v>5.1555555555555559</v>
      </c>
      <c r="G86" s="33">
        <v>0.26666666666666666</v>
      </c>
      <c r="H86" s="33">
        <v>0.18333333333333332</v>
      </c>
      <c r="I86" s="33">
        <v>0.43333333333333335</v>
      </c>
      <c r="J86" s="33">
        <v>0</v>
      </c>
      <c r="K86" s="33">
        <v>0</v>
      </c>
      <c r="L86" s="33">
        <v>5.1948888888888884</v>
      </c>
      <c r="M86" s="33">
        <v>5.3737777777777787</v>
      </c>
      <c r="N86" s="33">
        <v>0</v>
      </c>
      <c r="O86" s="33">
        <v>9.0231343283582108E-2</v>
      </c>
      <c r="P86" s="33">
        <v>10.508555555555555</v>
      </c>
      <c r="Q86" s="33">
        <v>0</v>
      </c>
      <c r="R86" s="33">
        <v>0.17644962686567162</v>
      </c>
      <c r="S86" s="33">
        <v>1.3135555555555558</v>
      </c>
      <c r="T86" s="33">
        <v>4.5556666666666654</v>
      </c>
      <c r="U86" s="33">
        <v>0</v>
      </c>
      <c r="V86" s="33">
        <v>9.8550373134328351E-2</v>
      </c>
      <c r="W86" s="33">
        <v>5.6493333333333311</v>
      </c>
      <c r="X86" s="33">
        <v>0</v>
      </c>
      <c r="Y86" s="33">
        <v>0</v>
      </c>
      <c r="Z86" s="33">
        <v>9.4858208955223844E-2</v>
      </c>
      <c r="AA86" s="33">
        <v>0</v>
      </c>
      <c r="AB86" s="33">
        <v>0</v>
      </c>
      <c r="AC86" s="33">
        <v>0</v>
      </c>
      <c r="AD86" s="33">
        <v>0</v>
      </c>
      <c r="AE86" s="33">
        <v>0</v>
      </c>
      <c r="AF86" s="33">
        <v>0</v>
      </c>
      <c r="AG86" s="33">
        <v>0</v>
      </c>
      <c r="AH86" t="s">
        <v>64</v>
      </c>
      <c r="AI86" s="34">
        <v>4</v>
      </c>
    </row>
    <row r="87" spans="1:35" x14ac:dyDescent="0.25">
      <c r="A87" t="s">
        <v>616</v>
      </c>
      <c r="B87" t="s">
        <v>351</v>
      </c>
      <c r="C87" t="s">
        <v>434</v>
      </c>
      <c r="D87" t="s">
        <v>543</v>
      </c>
      <c r="E87" s="33">
        <v>53.93333333333333</v>
      </c>
      <c r="F87" s="33">
        <v>0</v>
      </c>
      <c r="G87" s="33">
        <v>0.33333333333333331</v>
      </c>
      <c r="H87" s="33">
        <v>0.3644444444444444</v>
      </c>
      <c r="I87" s="33">
        <v>0</v>
      </c>
      <c r="J87" s="33">
        <v>0</v>
      </c>
      <c r="K87" s="33">
        <v>0</v>
      </c>
      <c r="L87" s="33">
        <v>1.6443333333333334</v>
      </c>
      <c r="M87" s="33">
        <v>0</v>
      </c>
      <c r="N87" s="33">
        <v>0</v>
      </c>
      <c r="O87" s="33">
        <v>0</v>
      </c>
      <c r="P87" s="33">
        <v>5.1433333333333326</v>
      </c>
      <c r="Q87" s="33">
        <v>2.451111111111111</v>
      </c>
      <c r="R87" s="33">
        <v>0.14081170168932838</v>
      </c>
      <c r="S87" s="33">
        <v>0.65144444444444449</v>
      </c>
      <c r="T87" s="33">
        <v>2.923999999999999</v>
      </c>
      <c r="U87" s="33">
        <v>0</v>
      </c>
      <c r="V87" s="33">
        <v>6.6293778327152844E-2</v>
      </c>
      <c r="W87" s="33">
        <v>0.52577777777777768</v>
      </c>
      <c r="X87" s="33">
        <v>3.7657777777777781</v>
      </c>
      <c r="Y87" s="33">
        <v>0</v>
      </c>
      <c r="Z87" s="33">
        <v>7.957148743304493E-2</v>
      </c>
      <c r="AA87" s="33">
        <v>0</v>
      </c>
      <c r="AB87" s="33">
        <v>0</v>
      </c>
      <c r="AC87" s="33">
        <v>0</v>
      </c>
      <c r="AD87" s="33">
        <v>0</v>
      </c>
      <c r="AE87" s="33">
        <v>0</v>
      </c>
      <c r="AF87" s="33">
        <v>0</v>
      </c>
      <c r="AG87" s="33">
        <v>0</v>
      </c>
      <c r="AH87" t="s">
        <v>151</v>
      </c>
      <c r="AI87" s="34">
        <v>4</v>
      </c>
    </row>
    <row r="88" spans="1:35" x14ac:dyDescent="0.25">
      <c r="A88" t="s">
        <v>616</v>
      </c>
      <c r="B88" t="s">
        <v>396</v>
      </c>
      <c r="C88" t="s">
        <v>424</v>
      </c>
      <c r="D88" t="s">
        <v>516</v>
      </c>
      <c r="E88" s="33">
        <v>50.56666666666667</v>
      </c>
      <c r="F88" s="33">
        <v>8.5333333333333332</v>
      </c>
      <c r="G88" s="33">
        <v>0</v>
      </c>
      <c r="H88" s="33">
        <v>0</v>
      </c>
      <c r="I88" s="33">
        <v>0</v>
      </c>
      <c r="J88" s="33">
        <v>0</v>
      </c>
      <c r="K88" s="33">
        <v>18.411111111111111</v>
      </c>
      <c r="L88" s="33">
        <v>0.11722222222222223</v>
      </c>
      <c r="M88" s="33">
        <v>4.7777777777777777</v>
      </c>
      <c r="N88" s="33">
        <v>0</v>
      </c>
      <c r="O88" s="33">
        <v>9.4484728631070089E-2</v>
      </c>
      <c r="P88" s="33">
        <v>0</v>
      </c>
      <c r="Q88" s="33">
        <v>38.072222222222223</v>
      </c>
      <c r="R88" s="33">
        <v>0.75291144803339927</v>
      </c>
      <c r="S88" s="33">
        <v>0.17166666666666669</v>
      </c>
      <c r="T88" s="33">
        <v>9.0333333333333349E-2</v>
      </c>
      <c r="U88" s="33">
        <v>0</v>
      </c>
      <c r="V88" s="33">
        <v>5.1812788398154248E-3</v>
      </c>
      <c r="W88" s="33">
        <v>7.8666666666666663E-2</v>
      </c>
      <c r="X88" s="33">
        <v>1.3924444444444446</v>
      </c>
      <c r="Y88" s="33">
        <v>0</v>
      </c>
      <c r="Z88" s="33">
        <v>2.9092507141287631E-2</v>
      </c>
      <c r="AA88" s="33">
        <v>4.666666666666667</v>
      </c>
      <c r="AB88" s="33">
        <v>0</v>
      </c>
      <c r="AC88" s="33">
        <v>0</v>
      </c>
      <c r="AD88" s="33">
        <v>0</v>
      </c>
      <c r="AE88" s="33">
        <v>0</v>
      </c>
      <c r="AF88" s="33">
        <v>0</v>
      </c>
      <c r="AG88" s="33">
        <v>5.5</v>
      </c>
      <c r="AH88" t="s">
        <v>196</v>
      </c>
      <c r="AI88" s="34">
        <v>4</v>
      </c>
    </row>
    <row r="89" spans="1:35" x14ac:dyDescent="0.25">
      <c r="A89" t="s">
        <v>616</v>
      </c>
      <c r="B89" t="s">
        <v>385</v>
      </c>
      <c r="C89" t="s">
        <v>508</v>
      </c>
      <c r="D89" t="s">
        <v>551</v>
      </c>
      <c r="E89" s="33">
        <v>105.35555555555555</v>
      </c>
      <c r="F89" s="33">
        <v>0</v>
      </c>
      <c r="G89" s="33">
        <v>0</v>
      </c>
      <c r="H89" s="33">
        <v>0</v>
      </c>
      <c r="I89" s="33">
        <v>0</v>
      </c>
      <c r="J89" s="33">
        <v>0</v>
      </c>
      <c r="K89" s="33">
        <v>0</v>
      </c>
      <c r="L89" s="33">
        <v>3.8234444444444451</v>
      </c>
      <c r="M89" s="33">
        <v>0</v>
      </c>
      <c r="N89" s="33">
        <v>0</v>
      </c>
      <c r="O89" s="33">
        <v>0</v>
      </c>
      <c r="P89" s="33">
        <v>0</v>
      </c>
      <c r="Q89" s="33">
        <v>0</v>
      </c>
      <c r="R89" s="33">
        <v>0</v>
      </c>
      <c r="S89" s="33">
        <v>2.5506666666666673</v>
      </c>
      <c r="T89" s="33">
        <v>4.4455555555555559</v>
      </c>
      <c r="U89" s="33">
        <v>0</v>
      </c>
      <c r="V89" s="33">
        <v>6.6405821556633632E-2</v>
      </c>
      <c r="W89" s="33">
        <v>1.0562222222222226</v>
      </c>
      <c r="X89" s="33">
        <v>7.453666666666666</v>
      </c>
      <c r="Y89" s="33">
        <v>0</v>
      </c>
      <c r="Z89" s="33">
        <v>8.0773043661674745E-2</v>
      </c>
      <c r="AA89" s="33">
        <v>0</v>
      </c>
      <c r="AB89" s="33">
        <v>0</v>
      </c>
      <c r="AC89" s="33">
        <v>0</v>
      </c>
      <c r="AD89" s="33">
        <v>0</v>
      </c>
      <c r="AE89" s="33">
        <v>0</v>
      </c>
      <c r="AF89" s="33">
        <v>0</v>
      </c>
      <c r="AG89" s="33">
        <v>0</v>
      </c>
      <c r="AH89" t="s">
        <v>185</v>
      </c>
      <c r="AI89" s="34">
        <v>4</v>
      </c>
    </row>
    <row r="90" spans="1:35" x14ac:dyDescent="0.25">
      <c r="A90" t="s">
        <v>616</v>
      </c>
      <c r="B90" t="s">
        <v>253</v>
      </c>
      <c r="C90" t="s">
        <v>404</v>
      </c>
      <c r="D90" t="s">
        <v>515</v>
      </c>
      <c r="E90" s="33">
        <v>33.588888888888889</v>
      </c>
      <c r="F90" s="33">
        <v>5.1555555555555559</v>
      </c>
      <c r="G90" s="33">
        <v>0</v>
      </c>
      <c r="H90" s="33">
        <v>0.1111111111111111</v>
      </c>
      <c r="I90" s="33">
        <v>0.35555555555555557</v>
      </c>
      <c r="J90" s="33">
        <v>0</v>
      </c>
      <c r="K90" s="33">
        <v>0</v>
      </c>
      <c r="L90" s="33">
        <v>4.0117777777777777</v>
      </c>
      <c r="M90" s="33">
        <v>0</v>
      </c>
      <c r="N90" s="33">
        <v>0</v>
      </c>
      <c r="O90" s="33">
        <v>0</v>
      </c>
      <c r="P90" s="33">
        <v>0</v>
      </c>
      <c r="Q90" s="33">
        <v>0</v>
      </c>
      <c r="R90" s="33">
        <v>0</v>
      </c>
      <c r="S90" s="33">
        <v>0.5444444444444444</v>
      </c>
      <c r="T90" s="33">
        <v>5.0925555555555553</v>
      </c>
      <c r="U90" s="33">
        <v>0</v>
      </c>
      <c r="V90" s="33">
        <v>0.167823354283824</v>
      </c>
      <c r="W90" s="33">
        <v>0.69644444444444442</v>
      </c>
      <c r="X90" s="33">
        <v>5.3371111111111116</v>
      </c>
      <c r="Y90" s="33">
        <v>0</v>
      </c>
      <c r="Z90" s="33">
        <v>0.17962950711214026</v>
      </c>
      <c r="AA90" s="33">
        <v>1.1111111111111112E-2</v>
      </c>
      <c r="AB90" s="33">
        <v>0</v>
      </c>
      <c r="AC90" s="33">
        <v>0</v>
      </c>
      <c r="AD90" s="33">
        <v>0</v>
      </c>
      <c r="AE90" s="33">
        <v>0</v>
      </c>
      <c r="AF90" s="33">
        <v>0</v>
      </c>
      <c r="AG90" s="33">
        <v>0</v>
      </c>
      <c r="AH90" t="s">
        <v>52</v>
      </c>
      <c r="AI90" s="34">
        <v>4</v>
      </c>
    </row>
    <row r="91" spans="1:35" x14ac:dyDescent="0.25">
      <c r="A91" t="s">
        <v>616</v>
      </c>
      <c r="B91" t="s">
        <v>201</v>
      </c>
      <c r="C91" t="s">
        <v>438</v>
      </c>
      <c r="D91" t="s">
        <v>559</v>
      </c>
      <c r="E91" s="33">
        <v>42.277777777777779</v>
      </c>
      <c r="F91" s="33">
        <v>0</v>
      </c>
      <c r="G91" s="33">
        <v>0</v>
      </c>
      <c r="H91" s="33">
        <v>0</v>
      </c>
      <c r="I91" s="33">
        <v>0</v>
      </c>
      <c r="J91" s="33">
        <v>0</v>
      </c>
      <c r="K91" s="33">
        <v>0</v>
      </c>
      <c r="L91" s="33">
        <v>2.8304444444444443</v>
      </c>
      <c r="M91" s="33">
        <v>0</v>
      </c>
      <c r="N91" s="33">
        <v>5.2277777777777779</v>
      </c>
      <c r="O91" s="33">
        <v>0.12365308804204993</v>
      </c>
      <c r="P91" s="33">
        <v>4.95</v>
      </c>
      <c r="Q91" s="33">
        <v>0</v>
      </c>
      <c r="R91" s="33">
        <v>0.11708278580814718</v>
      </c>
      <c r="S91" s="33">
        <v>0.56722222222222207</v>
      </c>
      <c r="T91" s="33">
        <v>4.0101111111111107</v>
      </c>
      <c r="U91" s="33">
        <v>0</v>
      </c>
      <c r="V91" s="33">
        <v>0.10826806833114322</v>
      </c>
      <c r="W91" s="33">
        <v>0.27266666666666661</v>
      </c>
      <c r="X91" s="33">
        <v>2.7302222222222223</v>
      </c>
      <c r="Y91" s="33">
        <v>0</v>
      </c>
      <c r="Z91" s="33">
        <v>7.102759526938239E-2</v>
      </c>
      <c r="AA91" s="33">
        <v>0</v>
      </c>
      <c r="AB91" s="33">
        <v>0</v>
      </c>
      <c r="AC91" s="33">
        <v>0</v>
      </c>
      <c r="AD91" s="33">
        <v>0</v>
      </c>
      <c r="AE91" s="33">
        <v>20.455555555555556</v>
      </c>
      <c r="AF91" s="33">
        <v>0</v>
      </c>
      <c r="AG91" s="33">
        <v>0</v>
      </c>
      <c r="AH91" t="s">
        <v>0</v>
      </c>
      <c r="AI91" s="34">
        <v>4</v>
      </c>
    </row>
    <row r="92" spans="1:35" x14ac:dyDescent="0.25">
      <c r="A92" t="s">
        <v>616</v>
      </c>
      <c r="B92" t="s">
        <v>388</v>
      </c>
      <c r="C92" t="s">
        <v>509</v>
      </c>
      <c r="D92" t="s">
        <v>564</v>
      </c>
      <c r="E92" s="33">
        <v>38.62222222222222</v>
      </c>
      <c r="F92" s="33">
        <v>2.5222222222222221</v>
      </c>
      <c r="G92" s="33">
        <v>0</v>
      </c>
      <c r="H92" s="33">
        <v>4.1710000000000012</v>
      </c>
      <c r="I92" s="33">
        <v>0.2</v>
      </c>
      <c r="J92" s="33">
        <v>0</v>
      </c>
      <c r="K92" s="33">
        <v>0</v>
      </c>
      <c r="L92" s="33">
        <v>0.925111111111111</v>
      </c>
      <c r="M92" s="33">
        <v>6.0726666666666684</v>
      </c>
      <c r="N92" s="33">
        <v>0</v>
      </c>
      <c r="O92" s="33">
        <v>0.15723245109321063</v>
      </c>
      <c r="P92" s="33">
        <v>8.4019999999999975</v>
      </c>
      <c r="Q92" s="33">
        <v>8.6333333333333329</v>
      </c>
      <c r="R92" s="33">
        <v>0.44107594936708855</v>
      </c>
      <c r="S92" s="33">
        <v>0.84233333333333338</v>
      </c>
      <c r="T92" s="33">
        <v>1.452555555555556</v>
      </c>
      <c r="U92" s="33">
        <v>0</v>
      </c>
      <c r="V92" s="33">
        <v>5.9418872266973552E-2</v>
      </c>
      <c r="W92" s="33">
        <v>1.7204444444444442</v>
      </c>
      <c r="X92" s="33">
        <v>0.31355555555555553</v>
      </c>
      <c r="Y92" s="33">
        <v>0</v>
      </c>
      <c r="Z92" s="33">
        <v>5.2663981588032219E-2</v>
      </c>
      <c r="AA92" s="33">
        <v>6.5555555555555554</v>
      </c>
      <c r="AB92" s="33">
        <v>0</v>
      </c>
      <c r="AC92" s="33">
        <v>0</v>
      </c>
      <c r="AD92" s="33">
        <v>0</v>
      </c>
      <c r="AE92" s="33">
        <v>0</v>
      </c>
      <c r="AF92" s="33">
        <v>0</v>
      </c>
      <c r="AG92" s="33">
        <v>2.6666666666666665</v>
      </c>
      <c r="AH92" t="s">
        <v>188</v>
      </c>
      <c r="AI92" s="34">
        <v>4</v>
      </c>
    </row>
    <row r="93" spans="1:35" x14ac:dyDescent="0.25">
      <c r="A93" t="s">
        <v>616</v>
      </c>
      <c r="B93" t="s">
        <v>392</v>
      </c>
      <c r="C93" t="s">
        <v>509</v>
      </c>
      <c r="D93" t="s">
        <v>564</v>
      </c>
      <c r="E93" s="33">
        <v>77.477777777777774</v>
      </c>
      <c r="F93" s="33">
        <v>2.5222222222222221</v>
      </c>
      <c r="G93" s="33">
        <v>0</v>
      </c>
      <c r="H93" s="33">
        <v>4.1710000000000012</v>
      </c>
      <c r="I93" s="33">
        <v>0.46666666666666667</v>
      </c>
      <c r="J93" s="33">
        <v>0</v>
      </c>
      <c r="K93" s="33">
        <v>0</v>
      </c>
      <c r="L93" s="33">
        <v>2.5806666666666671</v>
      </c>
      <c r="M93" s="33">
        <v>11.705999999999994</v>
      </c>
      <c r="N93" s="33">
        <v>0</v>
      </c>
      <c r="O93" s="33">
        <v>0.15108848415316212</v>
      </c>
      <c r="P93" s="33">
        <v>3.035333333333333</v>
      </c>
      <c r="Q93" s="33">
        <v>4.5611111111111109</v>
      </c>
      <c r="R93" s="33">
        <v>9.8046751756776129E-2</v>
      </c>
      <c r="S93" s="33">
        <v>1.7283333333333331</v>
      </c>
      <c r="T93" s="33">
        <v>2.1732222222222219</v>
      </c>
      <c r="U93" s="33">
        <v>0</v>
      </c>
      <c r="V93" s="33">
        <v>5.0357091639179688E-2</v>
      </c>
      <c r="W93" s="33">
        <v>1.3481111111111104</v>
      </c>
      <c r="X93" s="33">
        <v>2.5904444444444445</v>
      </c>
      <c r="Y93" s="33">
        <v>0</v>
      </c>
      <c r="Z93" s="33">
        <v>5.0834647927721202E-2</v>
      </c>
      <c r="AA93" s="33">
        <v>6.822222222222222</v>
      </c>
      <c r="AB93" s="33">
        <v>0</v>
      </c>
      <c r="AC93" s="33">
        <v>0</v>
      </c>
      <c r="AD93" s="33">
        <v>0</v>
      </c>
      <c r="AE93" s="33">
        <v>0</v>
      </c>
      <c r="AF93" s="33">
        <v>0</v>
      </c>
      <c r="AG93" s="33">
        <v>4.2888888888888888</v>
      </c>
      <c r="AH93" t="s">
        <v>192</v>
      </c>
      <c r="AI93" s="34">
        <v>4</v>
      </c>
    </row>
    <row r="94" spans="1:35" x14ac:dyDescent="0.25">
      <c r="A94" t="s">
        <v>616</v>
      </c>
      <c r="B94" t="s">
        <v>393</v>
      </c>
      <c r="C94" t="s">
        <v>509</v>
      </c>
      <c r="D94" t="s">
        <v>564</v>
      </c>
      <c r="E94" s="33">
        <v>54.955555555555556</v>
      </c>
      <c r="F94" s="33">
        <v>5.2444444444444445</v>
      </c>
      <c r="G94" s="33">
        <v>0</v>
      </c>
      <c r="H94" s="33">
        <v>4.1710000000000012</v>
      </c>
      <c r="I94" s="33">
        <v>0.21111111111111111</v>
      </c>
      <c r="J94" s="33">
        <v>0</v>
      </c>
      <c r="K94" s="33">
        <v>0</v>
      </c>
      <c r="L94" s="33">
        <v>0.52199999999999991</v>
      </c>
      <c r="M94" s="33">
        <v>8.0782222222222213</v>
      </c>
      <c r="N94" s="33">
        <v>0</v>
      </c>
      <c r="O94" s="33">
        <v>0.14699555196118075</v>
      </c>
      <c r="P94" s="33">
        <v>7.5908888888888884</v>
      </c>
      <c r="Q94" s="33">
        <v>5.6694444444444443</v>
      </c>
      <c r="R94" s="33">
        <v>0.24129195309340878</v>
      </c>
      <c r="S94" s="33">
        <v>0.6156666666666667</v>
      </c>
      <c r="T94" s="33">
        <v>2.2856666666666658</v>
      </c>
      <c r="U94" s="33">
        <v>0</v>
      </c>
      <c r="V94" s="33">
        <v>5.2794177112818426E-2</v>
      </c>
      <c r="W94" s="33">
        <v>2.0004444444444447</v>
      </c>
      <c r="X94" s="33">
        <v>1.1042222222222222</v>
      </c>
      <c r="Y94" s="33">
        <v>0</v>
      </c>
      <c r="Z94" s="33">
        <v>5.6494136676101904E-2</v>
      </c>
      <c r="AA94" s="33">
        <v>8.7555555555555564</v>
      </c>
      <c r="AB94" s="33">
        <v>0</v>
      </c>
      <c r="AC94" s="33">
        <v>0</v>
      </c>
      <c r="AD94" s="33">
        <v>0</v>
      </c>
      <c r="AE94" s="33">
        <v>0</v>
      </c>
      <c r="AF94" s="33">
        <v>0</v>
      </c>
      <c r="AG94" s="33">
        <v>4.9888888888888889</v>
      </c>
      <c r="AH94" t="s">
        <v>193</v>
      </c>
      <c r="AI94" s="34">
        <v>4</v>
      </c>
    </row>
    <row r="95" spans="1:35" x14ac:dyDescent="0.25">
      <c r="A95" t="s">
        <v>616</v>
      </c>
      <c r="B95" t="s">
        <v>368</v>
      </c>
      <c r="C95" t="s">
        <v>499</v>
      </c>
      <c r="D95" t="s">
        <v>550</v>
      </c>
      <c r="E95" s="33">
        <v>109</v>
      </c>
      <c r="F95" s="33">
        <v>8.8666666666666671</v>
      </c>
      <c r="G95" s="33">
        <v>1.4222222222222223</v>
      </c>
      <c r="H95" s="33">
        <v>0.36666666666666664</v>
      </c>
      <c r="I95" s="33">
        <v>5.1555555555555559</v>
      </c>
      <c r="J95" s="33">
        <v>0</v>
      </c>
      <c r="K95" s="33">
        <v>0</v>
      </c>
      <c r="L95" s="33">
        <v>0.31055555555555558</v>
      </c>
      <c r="M95" s="33">
        <v>11.96044444444445</v>
      </c>
      <c r="N95" s="33">
        <v>0</v>
      </c>
      <c r="O95" s="33">
        <v>0.10972884811416926</v>
      </c>
      <c r="P95" s="33">
        <v>5.5160000000000009</v>
      </c>
      <c r="Q95" s="33">
        <v>15.354999999999995</v>
      </c>
      <c r="R95" s="33">
        <v>0.19147706422018343</v>
      </c>
      <c r="S95" s="33">
        <v>4.7111111111111112</v>
      </c>
      <c r="T95" s="33">
        <v>3.9777777777777779</v>
      </c>
      <c r="U95" s="33">
        <v>0</v>
      </c>
      <c r="V95" s="33">
        <v>7.9714576962283401E-2</v>
      </c>
      <c r="W95" s="33">
        <v>5.2222222222222223</v>
      </c>
      <c r="X95" s="33">
        <v>6.25</v>
      </c>
      <c r="Y95" s="33">
        <v>2.4666666666666668</v>
      </c>
      <c r="Z95" s="33">
        <v>0.12787971457696229</v>
      </c>
      <c r="AA95" s="33">
        <v>0</v>
      </c>
      <c r="AB95" s="33">
        <v>0</v>
      </c>
      <c r="AC95" s="33">
        <v>0</v>
      </c>
      <c r="AD95" s="33">
        <v>0</v>
      </c>
      <c r="AE95" s="33">
        <v>0</v>
      </c>
      <c r="AF95" s="33">
        <v>0</v>
      </c>
      <c r="AG95" s="33">
        <v>6.6666666666666666E-2</v>
      </c>
      <c r="AH95" t="s">
        <v>168</v>
      </c>
      <c r="AI95" s="34">
        <v>4</v>
      </c>
    </row>
    <row r="96" spans="1:35" x14ac:dyDescent="0.25">
      <c r="A96" t="s">
        <v>616</v>
      </c>
      <c r="B96" t="s">
        <v>224</v>
      </c>
      <c r="C96" t="s">
        <v>405</v>
      </c>
      <c r="D96" t="s">
        <v>562</v>
      </c>
      <c r="E96" s="33">
        <v>87.044444444444451</v>
      </c>
      <c r="F96" s="33">
        <v>6.7555555555555555</v>
      </c>
      <c r="G96" s="33">
        <v>0.23333333333333334</v>
      </c>
      <c r="H96" s="33">
        <v>0.3611111111111111</v>
      </c>
      <c r="I96" s="33">
        <v>5.5111111111111111</v>
      </c>
      <c r="J96" s="33">
        <v>0</v>
      </c>
      <c r="K96" s="33">
        <v>0</v>
      </c>
      <c r="L96" s="33">
        <v>9.5984444444444463</v>
      </c>
      <c r="M96" s="33">
        <v>5.0967777777777785</v>
      </c>
      <c r="N96" s="33">
        <v>4.6598888888888892</v>
      </c>
      <c r="O96" s="33">
        <v>0.11208833290783764</v>
      </c>
      <c r="P96" s="33">
        <v>4.7152222222222218</v>
      </c>
      <c r="Q96" s="33">
        <v>0</v>
      </c>
      <c r="R96" s="33">
        <v>5.4170283380137851E-2</v>
      </c>
      <c r="S96" s="33">
        <v>8.4314444444444447</v>
      </c>
      <c r="T96" s="33">
        <v>8.2604444444444436</v>
      </c>
      <c r="U96" s="33">
        <v>0</v>
      </c>
      <c r="V96" s="33">
        <v>0.19176282869543018</v>
      </c>
      <c r="W96" s="33">
        <v>9.7240000000000002</v>
      </c>
      <c r="X96" s="33">
        <v>7.9490000000000025</v>
      </c>
      <c r="Y96" s="33">
        <v>5.3888888888888893</v>
      </c>
      <c r="Z96" s="33">
        <v>0.26494383456727089</v>
      </c>
      <c r="AA96" s="33">
        <v>0</v>
      </c>
      <c r="AB96" s="33">
        <v>0</v>
      </c>
      <c r="AC96" s="33">
        <v>0</v>
      </c>
      <c r="AD96" s="33">
        <v>45.747777777777792</v>
      </c>
      <c r="AE96" s="33">
        <v>0</v>
      </c>
      <c r="AF96" s="33">
        <v>0</v>
      </c>
      <c r="AG96" s="33">
        <v>0</v>
      </c>
      <c r="AH96" t="s">
        <v>23</v>
      </c>
      <c r="AI96" s="34">
        <v>4</v>
      </c>
    </row>
    <row r="97" spans="1:35" x14ac:dyDescent="0.25">
      <c r="A97" t="s">
        <v>616</v>
      </c>
      <c r="B97" t="s">
        <v>325</v>
      </c>
      <c r="C97" t="s">
        <v>420</v>
      </c>
      <c r="D97" t="s">
        <v>528</v>
      </c>
      <c r="E97" s="33">
        <v>90.266666666666666</v>
      </c>
      <c r="F97" s="33">
        <v>5.6888888888888891</v>
      </c>
      <c r="G97" s="33">
        <v>0</v>
      </c>
      <c r="H97" s="33">
        <v>0.33511111111111114</v>
      </c>
      <c r="I97" s="33">
        <v>6.6222222222222218</v>
      </c>
      <c r="J97" s="33">
        <v>0</v>
      </c>
      <c r="K97" s="33">
        <v>2.2222222222222223</v>
      </c>
      <c r="L97" s="33">
        <v>2.7530000000000001</v>
      </c>
      <c r="M97" s="33">
        <v>4.3111111111111109</v>
      </c>
      <c r="N97" s="33">
        <v>0</v>
      </c>
      <c r="O97" s="33">
        <v>4.7759724273756771E-2</v>
      </c>
      <c r="P97" s="33">
        <v>5.2194444444444441</v>
      </c>
      <c r="Q97" s="33">
        <v>4.1833333333333336</v>
      </c>
      <c r="R97" s="33">
        <v>0.10416666666666667</v>
      </c>
      <c r="S97" s="33">
        <v>4.2237777777777774</v>
      </c>
      <c r="T97" s="33">
        <v>0.112</v>
      </c>
      <c r="U97" s="33">
        <v>0</v>
      </c>
      <c r="V97" s="33">
        <v>4.8032988675529291E-2</v>
      </c>
      <c r="W97" s="33">
        <v>0.71011111111111103</v>
      </c>
      <c r="X97" s="33">
        <v>9.6234444444444396</v>
      </c>
      <c r="Y97" s="33">
        <v>0</v>
      </c>
      <c r="Z97" s="33">
        <v>0.114478089611029</v>
      </c>
      <c r="AA97" s="33">
        <v>0</v>
      </c>
      <c r="AB97" s="33">
        <v>0</v>
      </c>
      <c r="AC97" s="33">
        <v>0</v>
      </c>
      <c r="AD97" s="33">
        <v>0</v>
      </c>
      <c r="AE97" s="33">
        <v>0</v>
      </c>
      <c r="AF97" s="33">
        <v>0</v>
      </c>
      <c r="AG97" s="33">
        <v>0.8666666666666667</v>
      </c>
      <c r="AH97" t="s">
        <v>124</v>
      </c>
      <c r="AI97" s="34">
        <v>4</v>
      </c>
    </row>
    <row r="98" spans="1:35" x14ac:dyDescent="0.25">
      <c r="A98" t="s">
        <v>616</v>
      </c>
      <c r="B98" t="s">
        <v>264</v>
      </c>
      <c r="C98" t="s">
        <v>416</v>
      </c>
      <c r="D98" t="s">
        <v>552</v>
      </c>
      <c r="E98" s="33">
        <v>79.12222222222222</v>
      </c>
      <c r="F98" s="33">
        <v>17.066666666666666</v>
      </c>
      <c r="G98" s="33">
        <v>2.5444444444444443</v>
      </c>
      <c r="H98" s="33">
        <v>0.53333333333333333</v>
      </c>
      <c r="I98" s="33">
        <v>7.822222222222222</v>
      </c>
      <c r="J98" s="33">
        <v>0</v>
      </c>
      <c r="K98" s="33">
        <v>1.3333333333333333</v>
      </c>
      <c r="L98" s="33">
        <v>5.6888888888888891</v>
      </c>
      <c r="M98" s="33">
        <v>0</v>
      </c>
      <c r="N98" s="33">
        <v>0</v>
      </c>
      <c r="O98" s="33">
        <v>0</v>
      </c>
      <c r="P98" s="33">
        <v>0</v>
      </c>
      <c r="Q98" s="33">
        <v>17.686444444444451</v>
      </c>
      <c r="R98" s="33">
        <v>0.2235332116275805</v>
      </c>
      <c r="S98" s="33">
        <v>11.377777777777778</v>
      </c>
      <c r="T98" s="33">
        <v>11.377777777777778</v>
      </c>
      <c r="U98" s="33">
        <v>0</v>
      </c>
      <c r="V98" s="33">
        <v>0.287600056171886</v>
      </c>
      <c r="W98" s="33">
        <v>0</v>
      </c>
      <c r="X98" s="33">
        <v>5.6888888888888891</v>
      </c>
      <c r="Y98" s="33">
        <v>0</v>
      </c>
      <c r="Z98" s="33">
        <v>7.19000140429715E-2</v>
      </c>
      <c r="AA98" s="33">
        <v>0</v>
      </c>
      <c r="AB98" s="33">
        <v>0</v>
      </c>
      <c r="AC98" s="33">
        <v>0</v>
      </c>
      <c r="AD98" s="33">
        <v>0</v>
      </c>
      <c r="AE98" s="33">
        <v>0</v>
      </c>
      <c r="AF98" s="33">
        <v>0</v>
      </c>
      <c r="AG98" s="33">
        <v>0</v>
      </c>
      <c r="AH98" t="s">
        <v>63</v>
      </c>
      <c r="AI98" s="34">
        <v>4</v>
      </c>
    </row>
    <row r="99" spans="1:35" x14ac:dyDescent="0.25">
      <c r="A99" t="s">
        <v>616</v>
      </c>
      <c r="B99" t="s">
        <v>369</v>
      </c>
      <c r="C99" t="s">
        <v>500</v>
      </c>
      <c r="D99" t="s">
        <v>531</v>
      </c>
      <c r="E99" s="33">
        <v>55.911111111111111</v>
      </c>
      <c r="F99" s="33">
        <v>5.6888888888888891</v>
      </c>
      <c r="G99" s="33">
        <v>0.66666666666666663</v>
      </c>
      <c r="H99" s="33">
        <v>0.65</v>
      </c>
      <c r="I99" s="33">
        <v>0.7</v>
      </c>
      <c r="J99" s="33">
        <v>0</v>
      </c>
      <c r="K99" s="33">
        <v>0</v>
      </c>
      <c r="L99" s="33">
        <v>4.5195555555555558</v>
      </c>
      <c r="M99" s="33">
        <v>5.6888888888888891</v>
      </c>
      <c r="N99" s="33">
        <v>0</v>
      </c>
      <c r="O99" s="33">
        <v>0.10174880763116058</v>
      </c>
      <c r="P99" s="33">
        <v>4.8696666666666681</v>
      </c>
      <c r="Q99" s="33">
        <v>0</v>
      </c>
      <c r="R99" s="33">
        <v>8.7096581875993673E-2</v>
      </c>
      <c r="S99" s="33">
        <v>1.0823333333333336</v>
      </c>
      <c r="T99" s="33">
        <v>3.6681111111111111</v>
      </c>
      <c r="U99" s="33">
        <v>0</v>
      </c>
      <c r="V99" s="33">
        <v>8.4964228934817171E-2</v>
      </c>
      <c r="W99" s="33">
        <v>0.56099999999999994</v>
      </c>
      <c r="X99" s="33">
        <v>3.6716666666666664</v>
      </c>
      <c r="Y99" s="33">
        <v>1.2222222222222223</v>
      </c>
      <c r="Z99" s="33">
        <v>9.756359300476948E-2</v>
      </c>
      <c r="AA99" s="33">
        <v>0</v>
      </c>
      <c r="AB99" s="33">
        <v>0</v>
      </c>
      <c r="AC99" s="33">
        <v>0</v>
      </c>
      <c r="AD99" s="33">
        <v>0</v>
      </c>
      <c r="AE99" s="33">
        <v>0</v>
      </c>
      <c r="AF99" s="33">
        <v>0</v>
      </c>
      <c r="AG99" s="33">
        <v>0</v>
      </c>
      <c r="AH99" t="s">
        <v>169</v>
      </c>
      <c r="AI99" s="34">
        <v>4</v>
      </c>
    </row>
    <row r="100" spans="1:35" x14ac:dyDescent="0.25">
      <c r="A100" t="s">
        <v>616</v>
      </c>
      <c r="B100" t="s">
        <v>353</v>
      </c>
      <c r="C100" t="s">
        <v>411</v>
      </c>
      <c r="D100" t="s">
        <v>583</v>
      </c>
      <c r="E100" s="33">
        <v>59.133333333333333</v>
      </c>
      <c r="F100" s="33">
        <v>5.6888888888888891</v>
      </c>
      <c r="G100" s="33">
        <v>2.2222222222222223E-2</v>
      </c>
      <c r="H100" s="33">
        <v>0.26666666666666666</v>
      </c>
      <c r="I100" s="33">
        <v>0.2</v>
      </c>
      <c r="J100" s="33">
        <v>0</v>
      </c>
      <c r="K100" s="33">
        <v>0</v>
      </c>
      <c r="L100" s="33">
        <v>6.6919999999999984</v>
      </c>
      <c r="M100" s="33">
        <v>4.9777777777777779</v>
      </c>
      <c r="N100" s="33">
        <v>0</v>
      </c>
      <c r="O100" s="33">
        <v>8.4178880120255539E-2</v>
      </c>
      <c r="P100" s="33">
        <v>5.6888888888888891</v>
      </c>
      <c r="Q100" s="33">
        <v>8.0694444444444446</v>
      </c>
      <c r="R100" s="33">
        <v>0.23266629086809471</v>
      </c>
      <c r="S100" s="33">
        <v>5.4647777777777788</v>
      </c>
      <c r="T100" s="33">
        <v>3.7473333333333341</v>
      </c>
      <c r="U100" s="33">
        <v>0</v>
      </c>
      <c r="V100" s="33">
        <v>0.15578541901540779</v>
      </c>
      <c r="W100" s="33">
        <v>1.8944444444444444</v>
      </c>
      <c r="X100" s="33">
        <v>7.3805555555555555</v>
      </c>
      <c r="Y100" s="33">
        <v>2.8777777777777778</v>
      </c>
      <c r="Z100" s="33">
        <v>0.20551484404359266</v>
      </c>
      <c r="AA100" s="33">
        <v>0</v>
      </c>
      <c r="AB100" s="33">
        <v>0</v>
      </c>
      <c r="AC100" s="33">
        <v>0</v>
      </c>
      <c r="AD100" s="33">
        <v>0</v>
      </c>
      <c r="AE100" s="33">
        <v>0</v>
      </c>
      <c r="AF100" s="33">
        <v>0</v>
      </c>
      <c r="AG100" s="33">
        <v>0</v>
      </c>
      <c r="AH100" t="s">
        <v>153</v>
      </c>
      <c r="AI100" s="34">
        <v>4</v>
      </c>
    </row>
    <row r="101" spans="1:35" x14ac:dyDescent="0.25">
      <c r="A101" t="s">
        <v>616</v>
      </c>
      <c r="B101" t="s">
        <v>274</v>
      </c>
      <c r="C101" t="s">
        <v>475</v>
      </c>
      <c r="D101" t="s">
        <v>533</v>
      </c>
      <c r="E101" s="33">
        <v>57.488888888888887</v>
      </c>
      <c r="F101" s="33">
        <v>5.333333333333333</v>
      </c>
      <c r="G101" s="33">
        <v>0.71111111111111114</v>
      </c>
      <c r="H101" s="33">
        <v>0.18333333333333332</v>
      </c>
      <c r="I101" s="33">
        <v>0.42222222222222222</v>
      </c>
      <c r="J101" s="33">
        <v>0</v>
      </c>
      <c r="K101" s="33">
        <v>0</v>
      </c>
      <c r="L101" s="33">
        <v>5.5362222222222206</v>
      </c>
      <c r="M101" s="33">
        <v>0</v>
      </c>
      <c r="N101" s="33">
        <v>0</v>
      </c>
      <c r="O101" s="33">
        <v>0</v>
      </c>
      <c r="P101" s="33">
        <v>0</v>
      </c>
      <c r="Q101" s="33">
        <v>0</v>
      </c>
      <c r="R101" s="33">
        <v>0</v>
      </c>
      <c r="S101" s="33">
        <v>1.7141111111111111</v>
      </c>
      <c r="T101" s="33">
        <v>10.688666666666665</v>
      </c>
      <c r="U101" s="33">
        <v>0</v>
      </c>
      <c r="V101" s="33">
        <v>0.21574217240046381</v>
      </c>
      <c r="W101" s="33">
        <v>0.83577777777777795</v>
      </c>
      <c r="X101" s="33">
        <v>11.335888888888885</v>
      </c>
      <c r="Y101" s="33">
        <v>2.5111111111111111</v>
      </c>
      <c r="Z101" s="33">
        <v>0.2554020100502512</v>
      </c>
      <c r="AA101" s="33">
        <v>0</v>
      </c>
      <c r="AB101" s="33">
        <v>0</v>
      </c>
      <c r="AC101" s="33">
        <v>0</v>
      </c>
      <c r="AD101" s="33">
        <v>0</v>
      </c>
      <c r="AE101" s="33">
        <v>0</v>
      </c>
      <c r="AF101" s="33">
        <v>0</v>
      </c>
      <c r="AG101" s="33">
        <v>0</v>
      </c>
      <c r="AH101" t="s">
        <v>73</v>
      </c>
      <c r="AI101" s="34">
        <v>4</v>
      </c>
    </row>
    <row r="102" spans="1:35" x14ac:dyDescent="0.25">
      <c r="A102" t="s">
        <v>616</v>
      </c>
      <c r="B102" t="s">
        <v>318</v>
      </c>
      <c r="C102" t="s">
        <v>485</v>
      </c>
      <c r="D102" t="s">
        <v>558</v>
      </c>
      <c r="E102" s="33">
        <v>44.722222222222221</v>
      </c>
      <c r="F102" s="33">
        <v>5.7777777777777777</v>
      </c>
      <c r="G102" s="33">
        <v>0.12222222222222222</v>
      </c>
      <c r="H102" s="33">
        <v>8.8888888888888892E-2</v>
      </c>
      <c r="I102" s="33">
        <v>0.1111111111111111</v>
      </c>
      <c r="J102" s="33">
        <v>0</v>
      </c>
      <c r="K102" s="33">
        <v>0</v>
      </c>
      <c r="L102" s="33">
        <v>5.3370000000000015</v>
      </c>
      <c r="M102" s="33">
        <v>0</v>
      </c>
      <c r="N102" s="33">
        <v>0</v>
      </c>
      <c r="O102" s="33">
        <v>0</v>
      </c>
      <c r="P102" s="33">
        <v>0</v>
      </c>
      <c r="Q102" s="33">
        <v>0</v>
      </c>
      <c r="R102" s="33">
        <v>0</v>
      </c>
      <c r="S102" s="33">
        <v>5.455111111111111</v>
      </c>
      <c r="T102" s="33">
        <v>2.1539999999999999</v>
      </c>
      <c r="U102" s="33">
        <v>0</v>
      </c>
      <c r="V102" s="33">
        <v>0.1701416149068323</v>
      </c>
      <c r="W102" s="33">
        <v>1.5219999999999998</v>
      </c>
      <c r="X102" s="33">
        <v>8.8213333333333352</v>
      </c>
      <c r="Y102" s="33">
        <v>0</v>
      </c>
      <c r="Z102" s="33">
        <v>0.23127950310559012</v>
      </c>
      <c r="AA102" s="33">
        <v>0</v>
      </c>
      <c r="AB102" s="33">
        <v>0</v>
      </c>
      <c r="AC102" s="33">
        <v>0</v>
      </c>
      <c r="AD102" s="33">
        <v>0</v>
      </c>
      <c r="AE102" s="33">
        <v>0</v>
      </c>
      <c r="AF102" s="33">
        <v>0</v>
      </c>
      <c r="AG102" s="33">
        <v>0</v>
      </c>
      <c r="AH102" t="s">
        <v>117</v>
      </c>
      <c r="AI102" s="34">
        <v>4</v>
      </c>
    </row>
    <row r="103" spans="1:35" x14ac:dyDescent="0.25">
      <c r="A103" t="s">
        <v>616</v>
      </c>
      <c r="B103" t="s">
        <v>300</v>
      </c>
      <c r="C103" t="s">
        <v>435</v>
      </c>
      <c r="D103" t="s">
        <v>550</v>
      </c>
      <c r="E103" s="33">
        <v>44.866666666666667</v>
      </c>
      <c r="F103" s="33">
        <v>5.6888888888888891</v>
      </c>
      <c r="G103" s="33">
        <v>0.6333333333333333</v>
      </c>
      <c r="H103" s="33">
        <v>0</v>
      </c>
      <c r="I103" s="33">
        <v>0</v>
      </c>
      <c r="J103" s="33">
        <v>0</v>
      </c>
      <c r="K103" s="33">
        <v>0</v>
      </c>
      <c r="L103" s="33">
        <v>5.4938888888888897</v>
      </c>
      <c r="M103" s="33">
        <v>4.9335555555555555</v>
      </c>
      <c r="N103" s="33">
        <v>0</v>
      </c>
      <c r="O103" s="33">
        <v>0.10996037642397226</v>
      </c>
      <c r="P103" s="33">
        <v>5.361666666666669</v>
      </c>
      <c r="Q103" s="33">
        <v>0</v>
      </c>
      <c r="R103" s="33">
        <v>0.11950222882615161</v>
      </c>
      <c r="S103" s="33">
        <v>0</v>
      </c>
      <c r="T103" s="33">
        <v>4.623333333333334</v>
      </c>
      <c r="U103" s="33">
        <v>0</v>
      </c>
      <c r="V103" s="33">
        <v>0.10304606240713225</v>
      </c>
      <c r="W103" s="33">
        <v>0.79666666666666675</v>
      </c>
      <c r="X103" s="33">
        <v>9.9264444444444475</v>
      </c>
      <c r="Y103" s="33">
        <v>0</v>
      </c>
      <c r="Z103" s="33">
        <v>0.23899950470529974</v>
      </c>
      <c r="AA103" s="33">
        <v>0</v>
      </c>
      <c r="AB103" s="33">
        <v>0</v>
      </c>
      <c r="AC103" s="33">
        <v>0</v>
      </c>
      <c r="AD103" s="33">
        <v>0</v>
      </c>
      <c r="AE103" s="33">
        <v>0</v>
      </c>
      <c r="AF103" s="33">
        <v>0</v>
      </c>
      <c r="AG103" s="33">
        <v>0</v>
      </c>
      <c r="AH103" t="s">
        <v>99</v>
      </c>
      <c r="AI103" s="34">
        <v>4</v>
      </c>
    </row>
    <row r="104" spans="1:35" x14ac:dyDescent="0.25">
      <c r="A104" t="s">
        <v>616</v>
      </c>
      <c r="B104" t="s">
        <v>273</v>
      </c>
      <c r="C104" t="s">
        <v>409</v>
      </c>
      <c r="D104" t="s">
        <v>524</v>
      </c>
      <c r="E104" s="33">
        <v>46.888888888888886</v>
      </c>
      <c r="F104" s="33">
        <v>5.6888888888888891</v>
      </c>
      <c r="G104" s="33">
        <v>2.2222222222222223E-2</v>
      </c>
      <c r="H104" s="33">
        <v>0.21111111111111111</v>
      </c>
      <c r="I104" s="33">
        <v>0.34444444444444444</v>
      </c>
      <c r="J104" s="33">
        <v>0</v>
      </c>
      <c r="K104" s="33">
        <v>0</v>
      </c>
      <c r="L104" s="33">
        <v>4.7815555555555544</v>
      </c>
      <c r="M104" s="33">
        <v>0</v>
      </c>
      <c r="N104" s="33">
        <v>0</v>
      </c>
      <c r="O104" s="33">
        <v>0</v>
      </c>
      <c r="P104" s="33">
        <v>0</v>
      </c>
      <c r="Q104" s="33">
        <v>0</v>
      </c>
      <c r="R104" s="33">
        <v>0</v>
      </c>
      <c r="S104" s="33">
        <v>0.85777777777777786</v>
      </c>
      <c r="T104" s="33">
        <v>4.6754444444444436</v>
      </c>
      <c r="U104" s="33">
        <v>0</v>
      </c>
      <c r="V104" s="33">
        <v>0.11800710900473933</v>
      </c>
      <c r="W104" s="33">
        <v>0.56444444444444442</v>
      </c>
      <c r="X104" s="33">
        <v>5.4675555555555553</v>
      </c>
      <c r="Y104" s="33">
        <v>0</v>
      </c>
      <c r="Z104" s="33">
        <v>0.12864454976303319</v>
      </c>
      <c r="AA104" s="33">
        <v>0</v>
      </c>
      <c r="AB104" s="33">
        <v>0</v>
      </c>
      <c r="AC104" s="33">
        <v>0</v>
      </c>
      <c r="AD104" s="33">
        <v>0</v>
      </c>
      <c r="AE104" s="33">
        <v>0</v>
      </c>
      <c r="AF104" s="33">
        <v>0</v>
      </c>
      <c r="AG104" s="33">
        <v>0</v>
      </c>
      <c r="AH104" t="s">
        <v>72</v>
      </c>
      <c r="AI104" s="34">
        <v>4</v>
      </c>
    </row>
    <row r="105" spans="1:35" x14ac:dyDescent="0.25">
      <c r="A105" t="s">
        <v>616</v>
      </c>
      <c r="B105" t="s">
        <v>262</v>
      </c>
      <c r="C105" t="s">
        <v>469</v>
      </c>
      <c r="D105" t="s">
        <v>537</v>
      </c>
      <c r="E105" s="33">
        <v>49.466666666666669</v>
      </c>
      <c r="F105" s="33">
        <v>5.8666666666666663</v>
      </c>
      <c r="G105" s="33">
        <v>0</v>
      </c>
      <c r="H105" s="33">
        <v>0.18888888888888888</v>
      </c>
      <c r="I105" s="33">
        <v>0</v>
      </c>
      <c r="J105" s="33">
        <v>0</v>
      </c>
      <c r="K105" s="33">
        <v>0</v>
      </c>
      <c r="L105" s="33">
        <v>4.1708888888888875</v>
      </c>
      <c r="M105" s="33">
        <v>0</v>
      </c>
      <c r="N105" s="33">
        <v>9.155555555555555</v>
      </c>
      <c r="O105" s="33">
        <v>0.18508535489667563</v>
      </c>
      <c r="P105" s="33">
        <v>5.3712222222222215</v>
      </c>
      <c r="Q105" s="33">
        <v>12.197666666666663</v>
      </c>
      <c r="R105" s="33">
        <v>0.3551662174303683</v>
      </c>
      <c r="S105" s="33">
        <v>0.62</v>
      </c>
      <c r="T105" s="33">
        <v>3.971111111111111</v>
      </c>
      <c r="U105" s="33">
        <v>0</v>
      </c>
      <c r="V105" s="33">
        <v>9.2812219227313558E-2</v>
      </c>
      <c r="W105" s="33">
        <v>0.3624444444444444</v>
      </c>
      <c r="X105" s="33">
        <v>2.2943333333333338</v>
      </c>
      <c r="Y105" s="33">
        <v>0</v>
      </c>
      <c r="Z105" s="33">
        <v>5.3708445642407912E-2</v>
      </c>
      <c r="AA105" s="33">
        <v>0</v>
      </c>
      <c r="AB105" s="33">
        <v>0</v>
      </c>
      <c r="AC105" s="33">
        <v>0</v>
      </c>
      <c r="AD105" s="33">
        <v>0</v>
      </c>
      <c r="AE105" s="33">
        <v>0</v>
      </c>
      <c r="AF105" s="33">
        <v>0</v>
      </c>
      <c r="AG105" s="33">
        <v>0</v>
      </c>
      <c r="AH105" t="s">
        <v>61</v>
      </c>
      <c r="AI105" s="34">
        <v>4</v>
      </c>
    </row>
    <row r="106" spans="1:35" x14ac:dyDescent="0.25">
      <c r="A106" t="s">
        <v>616</v>
      </c>
      <c r="B106" t="s">
        <v>329</v>
      </c>
      <c r="C106" t="s">
        <v>406</v>
      </c>
      <c r="D106" t="s">
        <v>522</v>
      </c>
      <c r="E106" s="33">
        <v>47.488888888888887</v>
      </c>
      <c r="F106" s="33">
        <v>5.9555555555555557</v>
      </c>
      <c r="G106" s="33">
        <v>0</v>
      </c>
      <c r="H106" s="33">
        <v>0</v>
      </c>
      <c r="I106" s="33">
        <v>0</v>
      </c>
      <c r="J106" s="33">
        <v>0</v>
      </c>
      <c r="K106" s="33">
        <v>0</v>
      </c>
      <c r="L106" s="33">
        <v>2.621</v>
      </c>
      <c r="M106" s="33">
        <v>0</v>
      </c>
      <c r="N106" s="33">
        <v>0</v>
      </c>
      <c r="O106" s="33">
        <v>0</v>
      </c>
      <c r="P106" s="33">
        <v>0</v>
      </c>
      <c r="Q106" s="33">
        <v>0</v>
      </c>
      <c r="R106" s="33">
        <v>0</v>
      </c>
      <c r="S106" s="33">
        <v>3.7921111111111112</v>
      </c>
      <c r="T106" s="33">
        <v>0.31011111111111106</v>
      </c>
      <c r="U106" s="33">
        <v>0</v>
      </c>
      <c r="V106" s="33">
        <v>8.6382779597566683E-2</v>
      </c>
      <c r="W106" s="33">
        <v>0.40144444444444455</v>
      </c>
      <c r="X106" s="33">
        <v>4.5627777777777787</v>
      </c>
      <c r="Y106" s="33">
        <v>0.16666666666666666</v>
      </c>
      <c r="Z106" s="33">
        <v>0.10804398689751991</v>
      </c>
      <c r="AA106" s="33">
        <v>0</v>
      </c>
      <c r="AB106" s="33">
        <v>0</v>
      </c>
      <c r="AC106" s="33">
        <v>0</v>
      </c>
      <c r="AD106" s="33">
        <v>0</v>
      </c>
      <c r="AE106" s="33">
        <v>0</v>
      </c>
      <c r="AF106" s="33">
        <v>0</v>
      </c>
      <c r="AG106" s="33">
        <v>0</v>
      </c>
      <c r="AH106" t="s">
        <v>128</v>
      </c>
      <c r="AI106" s="34">
        <v>4</v>
      </c>
    </row>
    <row r="107" spans="1:35" x14ac:dyDescent="0.25">
      <c r="A107" t="s">
        <v>616</v>
      </c>
      <c r="B107" t="s">
        <v>203</v>
      </c>
      <c r="C107" t="s">
        <v>433</v>
      </c>
      <c r="D107" t="s">
        <v>545</v>
      </c>
      <c r="E107" s="33">
        <v>53.3</v>
      </c>
      <c r="F107" s="33">
        <v>5.0111111111111111</v>
      </c>
      <c r="G107" s="33">
        <v>0</v>
      </c>
      <c r="H107" s="33">
        <v>0</v>
      </c>
      <c r="I107" s="33">
        <v>0.1</v>
      </c>
      <c r="J107" s="33">
        <v>0</v>
      </c>
      <c r="K107" s="33">
        <v>0</v>
      </c>
      <c r="L107" s="33">
        <v>4.6776666666666671</v>
      </c>
      <c r="M107" s="33">
        <v>5.6367777777777786</v>
      </c>
      <c r="N107" s="33">
        <v>0</v>
      </c>
      <c r="O107" s="33">
        <v>0.10575568063372943</v>
      </c>
      <c r="P107" s="33">
        <v>5.451666666666668</v>
      </c>
      <c r="Q107" s="33">
        <v>0</v>
      </c>
      <c r="R107" s="33">
        <v>0.10228267667292061</v>
      </c>
      <c r="S107" s="33">
        <v>0.40766666666666673</v>
      </c>
      <c r="T107" s="33">
        <v>4.5605555555555544</v>
      </c>
      <c r="U107" s="33">
        <v>0</v>
      </c>
      <c r="V107" s="33">
        <v>9.3212424431936614E-2</v>
      </c>
      <c r="W107" s="33">
        <v>0.55000000000000004</v>
      </c>
      <c r="X107" s="33">
        <v>4.3499999999999996</v>
      </c>
      <c r="Y107" s="33">
        <v>0</v>
      </c>
      <c r="Z107" s="33">
        <v>9.193245778611632E-2</v>
      </c>
      <c r="AA107" s="33">
        <v>0</v>
      </c>
      <c r="AB107" s="33">
        <v>0</v>
      </c>
      <c r="AC107" s="33">
        <v>0</v>
      </c>
      <c r="AD107" s="33">
        <v>0</v>
      </c>
      <c r="AE107" s="33">
        <v>0</v>
      </c>
      <c r="AF107" s="33">
        <v>0</v>
      </c>
      <c r="AG107" s="33">
        <v>0</v>
      </c>
      <c r="AH107" t="s">
        <v>2</v>
      </c>
      <c r="AI107" s="34">
        <v>4</v>
      </c>
    </row>
    <row r="108" spans="1:35" x14ac:dyDescent="0.25">
      <c r="A108" t="s">
        <v>616</v>
      </c>
      <c r="B108" t="s">
        <v>308</v>
      </c>
      <c r="C108" t="s">
        <v>429</v>
      </c>
      <c r="D108" t="s">
        <v>586</v>
      </c>
      <c r="E108" s="33">
        <v>53.966666666666669</v>
      </c>
      <c r="F108" s="33">
        <v>11.2</v>
      </c>
      <c r="G108" s="33">
        <v>0.15555555555555556</v>
      </c>
      <c r="H108" s="33">
        <v>0</v>
      </c>
      <c r="I108" s="33">
        <v>0</v>
      </c>
      <c r="J108" s="33">
        <v>0</v>
      </c>
      <c r="K108" s="33">
        <v>0.88888888888888884</v>
      </c>
      <c r="L108" s="33">
        <v>2.5329999999999999</v>
      </c>
      <c r="M108" s="33">
        <v>0</v>
      </c>
      <c r="N108" s="33">
        <v>1.6273333333333335</v>
      </c>
      <c r="O108" s="33">
        <v>3.0154416306361953E-2</v>
      </c>
      <c r="P108" s="33">
        <v>2.2871111111111113</v>
      </c>
      <c r="Q108" s="33">
        <v>5.1217777777777789</v>
      </c>
      <c r="R108" s="33">
        <v>0.13728639077619934</v>
      </c>
      <c r="S108" s="33">
        <v>3.8598888888888898</v>
      </c>
      <c r="T108" s="33">
        <v>0</v>
      </c>
      <c r="U108" s="33">
        <v>0</v>
      </c>
      <c r="V108" s="33">
        <v>7.1523574222771266E-2</v>
      </c>
      <c r="W108" s="33">
        <v>1.0474444444444442</v>
      </c>
      <c r="X108" s="33">
        <v>8.851222222222221</v>
      </c>
      <c r="Y108" s="33">
        <v>0</v>
      </c>
      <c r="Z108" s="33">
        <v>0.18342186534898083</v>
      </c>
      <c r="AA108" s="33">
        <v>0</v>
      </c>
      <c r="AB108" s="33">
        <v>0</v>
      </c>
      <c r="AC108" s="33">
        <v>0</v>
      </c>
      <c r="AD108" s="33">
        <v>0</v>
      </c>
      <c r="AE108" s="33">
        <v>0</v>
      </c>
      <c r="AF108" s="33">
        <v>0</v>
      </c>
      <c r="AG108" s="33">
        <v>0</v>
      </c>
      <c r="AH108" t="s">
        <v>107</v>
      </c>
      <c r="AI108" s="34">
        <v>4</v>
      </c>
    </row>
    <row r="109" spans="1:35" x14ac:dyDescent="0.25">
      <c r="A109" t="s">
        <v>616</v>
      </c>
      <c r="B109" t="s">
        <v>301</v>
      </c>
      <c r="C109" t="s">
        <v>411</v>
      </c>
      <c r="D109" t="s">
        <v>583</v>
      </c>
      <c r="E109" s="33">
        <v>41.633333333333333</v>
      </c>
      <c r="F109" s="33">
        <v>4.4444444444444446</v>
      </c>
      <c r="G109" s="33">
        <v>0.27777777777777779</v>
      </c>
      <c r="H109" s="33">
        <v>0</v>
      </c>
      <c r="I109" s="33">
        <v>0</v>
      </c>
      <c r="J109" s="33">
        <v>0</v>
      </c>
      <c r="K109" s="33">
        <v>0.52222222222222225</v>
      </c>
      <c r="L109" s="33">
        <v>1.4551111111111108</v>
      </c>
      <c r="M109" s="33">
        <v>0</v>
      </c>
      <c r="N109" s="33">
        <v>0</v>
      </c>
      <c r="O109" s="33">
        <v>0</v>
      </c>
      <c r="P109" s="33">
        <v>5.7538888888888904</v>
      </c>
      <c r="Q109" s="33">
        <v>0</v>
      </c>
      <c r="R109" s="33">
        <v>0.13820389645049377</v>
      </c>
      <c r="S109" s="33">
        <v>0.59411111111111115</v>
      </c>
      <c r="T109" s="33">
        <v>3.7555555555555551</v>
      </c>
      <c r="U109" s="33">
        <v>0</v>
      </c>
      <c r="V109" s="33">
        <v>0.10447558046437148</v>
      </c>
      <c r="W109" s="33">
        <v>0.30988888888888888</v>
      </c>
      <c r="X109" s="33">
        <v>8.923333333333332</v>
      </c>
      <c r="Y109" s="33">
        <v>0</v>
      </c>
      <c r="Z109" s="33">
        <v>0.22177475313584197</v>
      </c>
      <c r="AA109" s="33">
        <v>0</v>
      </c>
      <c r="AB109" s="33">
        <v>0</v>
      </c>
      <c r="AC109" s="33">
        <v>0</v>
      </c>
      <c r="AD109" s="33">
        <v>0</v>
      </c>
      <c r="AE109" s="33">
        <v>0</v>
      </c>
      <c r="AF109" s="33">
        <v>0</v>
      </c>
      <c r="AG109" s="33">
        <v>0</v>
      </c>
      <c r="AH109" t="s">
        <v>100</v>
      </c>
      <c r="AI109" s="34">
        <v>4</v>
      </c>
    </row>
    <row r="110" spans="1:35" x14ac:dyDescent="0.25">
      <c r="A110" t="s">
        <v>616</v>
      </c>
      <c r="B110" t="s">
        <v>207</v>
      </c>
      <c r="C110" t="s">
        <v>415</v>
      </c>
      <c r="D110" t="s">
        <v>526</v>
      </c>
      <c r="E110" s="33">
        <v>52.177777777777777</v>
      </c>
      <c r="F110" s="33">
        <v>5.6888888888888891</v>
      </c>
      <c r="G110" s="33">
        <v>0.28888888888888886</v>
      </c>
      <c r="H110" s="33">
        <v>0.16666666666666666</v>
      </c>
      <c r="I110" s="33">
        <v>0.26666666666666666</v>
      </c>
      <c r="J110" s="33">
        <v>0</v>
      </c>
      <c r="K110" s="33">
        <v>0</v>
      </c>
      <c r="L110" s="33">
        <v>5.5462222222222222</v>
      </c>
      <c r="M110" s="33">
        <v>5.8777777777777782</v>
      </c>
      <c r="N110" s="33">
        <v>0</v>
      </c>
      <c r="O110" s="33">
        <v>0.11264906303236798</v>
      </c>
      <c r="P110" s="33">
        <v>4.8499999999999996</v>
      </c>
      <c r="Q110" s="33">
        <v>0</v>
      </c>
      <c r="R110" s="33">
        <v>9.2951448040885856E-2</v>
      </c>
      <c r="S110" s="33">
        <v>0.7195555555555555</v>
      </c>
      <c r="T110" s="33">
        <v>5.5138888888888893</v>
      </c>
      <c r="U110" s="33">
        <v>0</v>
      </c>
      <c r="V110" s="33">
        <v>0.11946550255536627</v>
      </c>
      <c r="W110" s="33">
        <v>0.67444444444444451</v>
      </c>
      <c r="X110" s="33">
        <v>5.083333333333333</v>
      </c>
      <c r="Y110" s="33">
        <v>0</v>
      </c>
      <c r="Z110" s="33">
        <v>0.11034923339011925</v>
      </c>
      <c r="AA110" s="33">
        <v>0</v>
      </c>
      <c r="AB110" s="33">
        <v>0</v>
      </c>
      <c r="AC110" s="33">
        <v>0</v>
      </c>
      <c r="AD110" s="33">
        <v>0</v>
      </c>
      <c r="AE110" s="33">
        <v>0</v>
      </c>
      <c r="AF110" s="33">
        <v>0</v>
      </c>
      <c r="AG110" s="33">
        <v>0</v>
      </c>
      <c r="AH110" t="s">
        <v>6</v>
      </c>
      <c r="AI110" s="34">
        <v>4</v>
      </c>
    </row>
    <row r="111" spans="1:35" x14ac:dyDescent="0.25">
      <c r="A111" t="s">
        <v>616</v>
      </c>
      <c r="B111" t="s">
        <v>362</v>
      </c>
      <c r="C111" t="s">
        <v>421</v>
      </c>
      <c r="D111" t="s">
        <v>520</v>
      </c>
      <c r="E111" s="33">
        <v>88.4</v>
      </c>
      <c r="F111" s="33">
        <v>0</v>
      </c>
      <c r="G111" s="33">
        <v>0.28888888888888886</v>
      </c>
      <c r="H111" s="33">
        <v>0.62</v>
      </c>
      <c r="I111" s="33">
        <v>0.35555555555555557</v>
      </c>
      <c r="J111" s="33">
        <v>0</v>
      </c>
      <c r="K111" s="33">
        <v>0.23333333333333334</v>
      </c>
      <c r="L111" s="33">
        <v>2.8214444444444431</v>
      </c>
      <c r="M111" s="33">
        <v>0</v>
      </c>
      <c r="N111" s="33">
        <v>0</v>
      </c>
      <c r="O111" s="33">
        <v>0</v>
      </c>
      <c r="P111" s="33">
        <v>5.1108888888888897</v>
      </c>
      <c r="Q111" s="33">
        <v>5.3201111111111121</v>
      </c>
      <c r="R111" s="33">
        <v>0.11799773755656109</v>
      </c>
      <c r="S111" s="33">
        <v>4.2555555555555546</v>
      </c>
      <c r="T111" s="33">
        <v>0.43199999999999994</v>
      </c>
      <c r="U111" s="33">
        <v>0</v>
      </c>
      <c r="V111" s="33">
        <v>5.3026646556058314E-2</v>
      </c>
      <c r="W111" s="33">
        <v>4.9504444444444422</v>
      </c>
      <c r="X111" s="33">
        <v>0</v>
      </c>
      <c r="Y111" s="33">
        <v>0</v>
      </c>
      <c r="Z111" s="33">
        <v>5.6000502765208619E-2</v>
      </c>
      <c r="AA111" s="33">
        <v>0</v>
      </c>
      <c r="AB111" s="33">
        <v>0.71111111111111114</v>
      </c>
      <c r="AC111" s="33">
        <v>0</v>
      </c>
      <c r="AD111" s="33">
        <v>0</v>
      </c>
      <c r="AE111" s="33">
        <v>0</v>
      </c>
      <c r="AF111" s="33">
        <v>0</v>
      </c>
      <c r="AG111" s="33">
        <v>0</v>
      </c>
      <c r="AH111" t="s">
        <v>162</v>
      </c>
      <c r="AI111" s="34">
        <v>4</v>
      </c>
    </row>
    <row r="112" spans="1:35" x14ac:dyDescent="0.25">
      <c r="A112" t="s">
        <v>616</v>
      </c>
      <c r="B112" t="s">
        <v>312</v>
      </c>
      <c r="C112" t="s">
        <v>405</v>
      </c>
      <c r="D112" t="s">
        <v>562</v>
      </c>
      <c r="E112" s="33">
        <v>46.588888888888889</v>
      </c>
      <c r="F112" s="33">
        <v>5.7111111111111112</v>
      </c>
      <c r="G112" s="33">
        <v>0.1</v>
      </c>
      <c r="H112" s="33">
        <v>0.16666666666666666</v>
      </c>
      <c r="I112" s="33">
        <v>0.53333333333333333</v>
      </c>
      <c r="J112" s="33">
        <v>0</v>
      </c>
      <c r="K112" s="33">
        <v>0</v>
      </c>
      <c r="L112" s="33">
        <v>3.5602222222222224</v>
      </c>
      <c r="M112" s="33">
        <v>2.5409999999999999</v>
      </c>
      <c r="N112" s="33">
        <v>0</v>
      </c>
      <c r="O112" s="33">
        <v>5.4540901502504173E-2</v>
      </c>
      <c r="P112" s="33">
        <v>5.0677777777777777</v>
      </c>
      <c r="Q112" s="33">
        <v>2.3250000000000002</v>
      </c>
      <c r="R112" s="33">
        <v>0.15868113522537564</v>
      </c>
      <c r="S112" s="33">
        <v>0.24722222222222223</v>
      </c>
      <c r="T112" s="33">
        <v>3.6517777777777787</v>
      </c>
      <c r="U112" s="33">
        <v>0</v>
      </c>
      <c r="V112" s="33">
        <v>8.3689482470784657E-2</v>
      </c>
      <c r="W112" s="33">
        <v>4.5915555555555541</v>
      </c>
      <c r="X112" s="33">
        <v>0.13133333333333333</v>
      </c>
      <c r="Y112" s="33">
        <v>0</v>
      </c>
      <c r="Z112" s="33">
        <v>0.10137371810159787</v>
      </c>
      <c r="AA112" s="33">
        <v>0</v>
      </c>
      <c r="AB112" s="33">
        <v>0</v>
      </c>
      <c r="AC112" s="33">
        <v>0</v>
      </c>
      <c r="AD112" s="33">
        <v>0</v>
      </c>
      <c r="AE112" s="33">
        <v>0</v>
      </c>
      <c r="AF112" s="33">
        <v>0</v>
      </c>
      <c r="AG112" s="33">
        <v>0</v>
      </c>
      <c r="AH112" t="s">
        <v>111</v>
      </c>
      <c r="AI112" s="34">
        <v>4</v>
      </c>
    </row>
    <row r="113" spans="1:35" x14ac:dyDescent="0.25">
      <c r="A113" t="s">
        <v>616</v>
      </c>
      <c r="B113" t="s">
        <v>223</v>
      </c>
      <c r="C113" t="s">
        <v>405</v>
      </c>
      <c r="D113" t="s">
        <v>562</v>
      </c>
      <c r="E113" s="33">
        <v>141.42222222222222</v>
      </c>
      <c r="F113" s="33">
        <v>7.7333333333333334</v>
      </c>
      <c r="G113" s="33">
        <v>0.2</v>
      </c>
      <c r="H113" s="33">
        <v>0.71111111111111114</v>
      </c>
      <c r="I113" s="33">
        <v>6.5444444444444443</v>
      </c>
      <c r="J113" s="33">
        <v>0</v>
      </c>
      <c r="K113" s="33">
        <v>0</v>
      </c>
      <c r="L113" s="33">
        <v>10.601333333333333</v>
      </c>
      <c r="M113" s="33">
        <v>5.6888888888888891</v>
      </c>
      <c r="N113" s="33">
        <v>5.8038888888888875</v>
      </c>
      <c r="O113" s="33">
        <v>8.1265713387806401E-2</v>
      </c>
      <c r="P113" s="33">
        <v>6.8046666666666686</v>
      </c>
      <c r="Q113" s="33">
        <v>2.1514444444444436</v>
      </c>
      <c r="R113" s="33">
        <v>6.3328881206788201E-2</v>
      </c>
      <c r="S113" s="33">
        <v>16.098111111111109</v>
      </c>
      <c r="T113" s="33">
        <v>15.670777777777779</v>
      </c>
      <c r="U113" s="33">
        <v>2.1222222222222222</v>
      </c>
      <c r="V113" s="33">
        <v>0.23964487743557511</v>
      </c>
      <c r="W113" s="33">
        <v>9.640555555555558</v>
      </c>
      <c r="X113" s="33">
        <v>16.702555555555552</v>
      </c>
      <c r="Y113" s="33">
        <v>1.8666666666666667</v>
      </c>
      <c r="Z113" s="33">
        <v>0.19947203016970458</v>
      </c>
      <c r="AA113" s="33">
        <v>0</v>
      </c>
      <c r="AB113" s="33">
        <v>0</v>
      </c>
      <c r="AC113" s="33">
        <v>0</v>
      </c>
      <c r="AD113" s="33">
        <v>57.41322222222221</v>
      </c>
      <c r="AE113" s="33">
        <v>0</v>
      </c>
      <c r="AF113" s="33">
        <v>0</v>
      </c>
      <c r="AG113" s="33">
        <v>0</v>
      </c>
      <c r="AH113" t="s">
        <v>22</v>
      </c>
      <c r="AI113" s="34">
        <v>4</v>
      </c>
    </row>
    <row r="114" spans="1:35" x14ac:dyDescent="0.25">
      <c r="A114" t="s">
        <v>616</v>
      </c>
      <c r="B114" t="s">
        <v>360</v>
      </c>
      <c r="C114" t="s">
        <v>458</v>
      </c>
      <c r="D114" t="s">
        <v>573</v>
      </c>
      <c r="E114" s="33">
        <v>53.922222222222224</v>
      </c>
      <c r="F114" s="33">
        <v>5.2888888888888888</v>
      </c>
      <c r="G114" s="33">
        <v>0.15555555555555556</v>
      </c>
      <c r="H114" s="33">
        <v>0.17333333333333334</v>
      </c>
      <c r="I114" s="33">
        <v>5.6888888888888891</v>
      </c>
      <c r="J114" s="33">
        <v>0</v>
      </c>
      <c r="K114" s="33">
        <v>0</v>
      </c>
      <c r="L114" s="33">
        <v>3.7918888888888906</v>
      </c>
      <c r="M114" s="33">
        <v>0</v>
      </c>
      <c r="N114" s="33">
        <v>5.6255555555555556</v>
      </c>
      <c r="O114" s="33">
        <v>0.10432722027611786</v>
      </c>
      <c r="P114" s="33">
        <v>5.532333333333332</v>
      </c>
      <c r="Q114" s="33">
        <v>0</v>
      </c>
      <c r="R114" s="33">
        <v>0.10259839274675456</v>
      </c>
      <c r="S114" s="33">
        <v>5.2003333333333348</v>
      </c>
      <c r="T114" s="33">
        <v>6.4372222222222222</v>
      </c>
      <c r="U114" s="33">
        <v>0</v>
      </c>
      <c r="V114" s="33">
        <v>0.2158211415619205</v>
      </c>
      <c r="W114" s="33">
        <v>5.4817777777777783</v>
      </c>
      <c r="X114" s="33">
        <v>4.2835555555555542</v>
      </c>
      <c r="Y114" s="33">
        <v>0</v>
      </c>
      <c r="Z114" s="33">
        <v>0.18110035029878424</v>
      </c>
      <c r="AA114" s="33">
        <v>0</v>
      </c>
      <c r="AB114" s="33">
        <v>0</v>
      </c>
      <c r="AC114" s="33">
        <v>0</v>
      </c>
      <c r="AD114" s="33">
        <v>0</v>
      </c>
      <c r="AE114" s="33">
        <v>0</v>
      </c>
      <c r="AF114" s="33">
        <v>0</v>
      </c>
      <c r="AG114" s="33">
        <v>0</v>
      </c>
      <c r="AH114" t="s">
        <v>160</v>
      </c>
      <c r="AI114" s="34">
        <v>4</v>
      </c>
    </row>
    <row r="115" spans="1:35" x14ac:dyDescent="0.25">
      <c r="A115" t="s">
        <v>616</v>
      </c>
      <c r="B115" t="s">
        <v>210</v>
      </c>
      <c r="C115" t="s">
        <v>442</v>
      </c>
      <c r="D115" t="s">
        <v>530</v>
      </c>
      <c r="E115" s="33">
        <v>118.13333333333334</v>
      </c>
      <c r="F115" s="33">
        <v>5.1555555555555559</v>
      </c>
      <c r="G115" s="33">
        <v>0.4</v>
      </c>
      <c r="H115" s="33">
        <v>0.44722222222222224</v>
      </c>
      <c r="I115" s="33">
        <v>0.3888888888888889</v>
      </c>
      <c r="J115" s="33">
        <v>0</v>
      </c>
      <c r="K115" s="33">
        <v>0</v>
      </c>
      <c r="L115" s="33">
        <v>9.4242222222222232</v>
      </c>
      <c r="M115" s="33">
        <v>5.2480000000000002</v>
      </c>
      <c r="N115" s="33">
        <v>1.7020000000000004</v>
      </c>
      <c r="O115" s="33">
        <v>5.8831828442437929E-2</v>
      </c>
      <c r="P115" s="33">
        <v>4.5327777777777776</v>
      </c>
      <c r="Q115" s="33">
        <v>4.8243333333333327</v>
      </c>
      <c r="R115" s="33">
        <v>7.9208051166290427E-2</v>
      </c>
      <c r="S115" s="33">
        <v>10.042</v>
      </c>
      <c r="T115" s="33">
        <v>0</v>
      </c>
      <c r="U115" s="33">
        <v>5</v>
      </c>
      <c r="V115" s="33">
        <v>0.12733069977426636</v>
      </c>
      <c r="W115" s="33">
        <v>4.7056666666666667</v>
      </c>
      <c r="X115" s="33">
        <v>9.0210000000000026</v>
      </c>
      <c r="Y115" s="33">
        <v>7.9222222222222225</v>
      </c>
      <c r="Z115" s="33">
        <v>0.18325808878856284</v>
      </c>
      <c r="AA115" s="33">
        <v>0</v>
      </c>
      <c r="AB115" s="33">
        <v>0</v>
      </c>
      <c r="AC115" s="33">
        <v>0</v>
      </c>
      <c r="AD115" s="33">
        <v>55.466666666666676</v>
      </c>
      <c r="AE115" s="33">
        <v>0</v>
      </c>
      <c r="AF115" s="33">
        <v>0</v>
      </c>
      <c r="AG115" s="33">
        <v>0</v>
      </c>
      <c r="AH115" t="s">
        <v>9</v>
      </c>
      <c r="AI115" s="34">
        <v>4</v>
      </c>
    </row>
    <row r="116" spans="1:35" x14ac:dyDescent="0.25">
      <c r="A116" t="s">
        <v>616</v>
      </c>
      <c r="B116" t="s">
        <v>272</v>
      </c>
      <c r="C116" t="s">
        <v>474</v>
      </c>
      <c r="D116" t="s">
        <v>513</v>
      </c>
      <c r="E116" s="33">
        <v>42.011111111111113</v>
      </c>
      <c r="F116" s="33">
        <v>5.6888888888888891</v>
      </c>
      <c r="G116" s="33">
        <v>8.8888888888888892E-2</v>
      </c>
      <c r="H116" s="33">
        <v>0.26666666666666666</v>
      </c>
      <c r="I116" s="33">
        <v>0.26666666666666666</v>
      </c>
      <c r="J116" s="33">
        <v>0</v>
      </c>
      <c r="K116" s="33">
        <v>0</v>
      </c>
      <c r="L116" s="33">
        <v>0</v>
      </c>
      <c r="M116" s="33">
        <v>0</v>
      </c>
      <c r="N116" s="33">
        <v>4.322222222222222</v>
      </c>
      <c r="O116" s="33">
        <v>0.10288283522877545</v>
      </c>
      <c r="P116" s="33">
        <v>0</v>
      </c>
      <c r="Q116" s="33">
        <v>5.6416666666666666</v>
      </c>
      <c r="R116" s="33">
        <v>0.13428987040465484</v>
      </c>
      <c r="S116" s="33">
        <v>0</v>
      </c>
      <c r="T116" s="33">
        <v>0</v>
      </c>
      <c r="U116" s="33">
        <v>0</v>
      </c>
      <c r="V116" s="33">
        <v>0</v>
      </c>
      <c r="W116" s="33">
        <v>0</v>
      </c>
      <c r="X116" s="33">
        <v>0</v>
      </c>
      <c r="Y116" s="33">
        <v>0</v>
      </c>
      <c r="Z116" s="33">
        <v>0</v>
      </c>
      <c r="AA116" s="33">
        <v>0</v>
      </c>
      <c r="AB116" s="33">
        <v>0</v>
      </c>
      <c r="AC116" s="33">
        <v>0</v>
      </c>
      <c r="AD116" s="33">
        <v>0</v>
      </c>
      <c r="AE116" s="33">
        <v>0</v>
      </c>
      <c r="AF116" s="33">
        <v>0</v>
      </c>
      <c r="AG116" s="33">
        <v>0</v>
      </c>
      <c r="AH116" t="s">
        <v>71</v>
      </c>
      <c r="AI116" s="34">
        <v>4</v>
      </c>
    </row>
    <row r="117" spans="1:35" x14ac:dyDescent="0.25">
      <c r="A117" t="s">
        <v>616</v>
      </c>
      <c r="B117" t="s">
        <v>252</v>
      </c>
      <c r="C117" t="s">
        <v>465</v>
      </c>
      <c r="D117" t="s">
        <v>547</v>
      </c>
      <c r="E117" s="33">
        <v>101.42222222222222</v>
      </c>
      <c r="F117" s="33">
        <v>4.8</v>
      </c>
      <c r="G117" s="33">
        <v>0</v>
      </c>
      <c r="H117" s="33">
        <v>0.53888888888888886</v>
      </c>
      <c r="I117" s="33">
        <v>0</v>
      </c>
      <c r="J117" s="33">
        <v>0</v>
      </c>
      <c r="K117" s="33">
        <v>0</v>
      </c>
      <c r="L117" s="33">
        <v>11.448555555555556</v>
      </c>
      <c r="M117" s="33">
        <v>4.8555555555555552</v>
      </c>
      <c r="N117" s="33">
        <v>0</v>
      </c>
      <c r="O117" s="33">
        <v>4.7874671340929008E-2</v>
      </c>
      <c r="P117" s="33">
        <v>0</v>
      </c>
      <c r="Q117" s="33">
        <v>34.783333333333331</v>
      </c>
      <c r="R117" s="33">
        <v>0.34295574057843997</v>
      </c>
      <c r="S117" s="33">
        <v>5.7221111111111114</v>
      </c>
      <c r="T117" s="33">
        <v>10.540222222222223</v>
      </c>
      <c r="U117" s="33">
        <v>0</v>
      </c>
      <c r="V117" s="33">
        <v>0.16034290096406661</v>
      </c>
      <c r="W117" s="33">
        <v>3.643000000000002</v>
      </c>
      <c r="X117" s="33">
        <v>10.481888888888889</v>
      </c>
      <c r="Y117" s="33">
        <v>0</v>
      </c>
      <c r="Z117" s="33">
        <v>0.13926818580192818</v>
      </c>
      <c r="AA117" s="33">
        <v>0</v>
      </c>
      <c r="AB117" s="33">
        <v>5.0666666666666664</v>
      </c>
      <c r="AC117" s="33">
        <v>0</v>
      </c>
      <c r="AD117" s="33">
        <v>0</v>
      </c>
      <c r="AE117" s="33">
        <v>11.266666666666667</v>
      </c>
      <c r="AF117" s="33">
        <v>0</v>
      </c>
      <c r="AG117" s="33">
        <v>0</v>
      </c>
      <c r="AH117" t="s">
        <v>51</v>
      </c>
      <c r="AI117" s="34">
        <v>4</v>
      </c>
    </row>
    <row r="118" spans="1:35" x14ac:dyDescent="0.25">
      <c r="A118" t="s">
        <v>616</v>
      </c>
      <c r="B118" t="s">
        <v>255</v>
      </c>
      <c r="C118" t="s">
        <v>461</v>
      </c>
      <c r="D118" t="s">
        <v>574</v>
      </c>
      <c r="E118" s="33">
        <v>18.433333333333334</v>
      </c>
      <c r="F118" s="33">
        <v>5.5777777777777775</v>
      </c>
      <c r="G118" s="33">
        <v>0</v>
      </c>
      <c r="H118" s="33">
        <v>0.95588888888888857</v>
      </c>
      <c r="I118" s="33">
        <v>1.9666666666666666</v>
      </c>
      <c r="J118" s="33">
        <v>0</v>
      </c>
      <c r="K118" s="33">
        <v>0</v>
      </c>
      <c r="L118" s="33">
        <v>2.8914444444444465</v>
      </c>
      <c r="M118" s="33">
        <v>5.5955555555555572</v>
      </c>
      <c r="N118" s="33">
        <v>0</v>
      </c>
      <c r="O118" s="33">
        <v>0.30355635925256186</v>
      </c>
      <c r="P118" s="33">
        <v>0</v>
      </c>
      <c r="Q118" s="33">
        <v>0</v>
      </c>
      <c r="R118" s="33">
        <v>0</v>
      </c>
      <c r="S118" s="33">
        <v>7.2444444444444436</v>
      </c>
      <c r="T118" s="33">
        <v>5.62777777777778</v>
      </c>
      <c r="U118" s="33">
        <v>0</v>
      </c>
      <c r="V118" s="33">
        <v>0.69831223628691985</v>
      </c>
      <c r="W118" s="33">
        <v>5.2844444444444463</v>
      </c>
      <c r="X118" s="33">
        <v>7.9677777777777772</v>
      </c>
      <c r="Y118" s="33">
        <v>0</v>
      </c>
      <c r="Z118" s="33">
        <v>0.71892706449668475</v>
      </c>
      <c r="AA118" s="33">
        <v>0</v>
      </c>
      <c r="AB118" s="33">
        <v>0</v>
      </c>
      <c r="AC118" s="33">
        <v>0.2</v>
      </c>
      <c r="AD118" s="33">
        <v>0</v>
      </c>
      <c r="AE118" s="33">
        <v>2.2888888888888888</v>
      </c>
      <c r="AF118" s="33">
        <v>0</v>
      </c>
      <c r="AG118" s="33">
        <v>0</v>
      </c>
      <c r="AH118" t="s">
        <v>54</v>
      </c>
      <c r="AI118" s="34">
        <v>4</v>
      </c>
    </row>
    <row r="119" spans="1:35" x14ac:dyDescent="0.25">
      <c r="A119" t="s">
        <v>616</v>
      </c>
      <c r="B119" t="s">
        <v>394</v>
      </c>
      <c r="C119" t="s">
        <v>511</v>
      </c>
      <c r="D119" t="s">
        <v>564</v>
      </c>
      <c r="E119" s="33">
        <v>56.81111111111111</v>
      </c>
      <c r="F119" s="33">
        <v>14.433333333333334</v>
      </c>
      <c r="G119" s="33">
        <v>0.43333333333333335</v>
      </c>
      <c r="H119" s="33">
        <v>0.23333333333333334</v>
      </c>
      <c r="I119" s="33">
        <v>0</v>
      </c>
      <c r="J119" s="33">
        <v>0</v>
      </c>
      <c r="K119" s="33">
        <v>0</v>
      </c>
      <c r="L119" s="33">
        <v>0</v>
      </c>
      <c r="M119" s="33">
        <v>0</v>
      </c>
      <c r="N119" s="33">
        <v>0</v>
      </c>
      <c r="O119" s="33">
        <v>0</v>
      </c>
      <c r="P119" s="33">
        <v>10.656888888888888</v>
      </c>
      <c r="Q119" s="33">
        <v>0</v>
      </c>
      <c r="R119" s="33">
        <v>0.18758458830432231</v>
      </c>
      <c r="S119" s="33">
        <v>0</v>
      </c>
      <c r="T119" s="33">
        <v>0</v>
      </c>
      <c r="U119" s="33">
        <v>0</v>
      </c>
      <c r="V119" s="33">
        <v>0</v>
      </c>
      <c r="W119" s="33">
        <v>5.3227777777777714</v>
      </c>
      <c r="X119" s="33">
        <v>0</v>
      </c>
      <c r="Y119" s="33">
        <v>0</v>
      </c>
      <c r="Z119" s="33">
        <v>9.3692548406023757E-2</v>
      </c>
      <c r="AA119" s="33">
        <v>0</v>
      </c>
      <c r="AB119" s="33">
        <v>5.0888888888888886</v>
      </c>
      <c r="AC119" s="33">
        <v>0</v>
      </c>
      <c r="AD119" s="33">
        <v>0</v>
      </c>
      <c r="AE119" s="33">
        <v>58.033333333333331</v>
      </c>
      <c r="AF119" s="33">
        <v>0</v>
      </c>
      <c r="AG119" s="33">
        <v>0</v>
      </c>
      <c r="AH119" t="s">
        <v>194</v>
      </c>
      <c r="AI119" s="34">
        <v>4</v>
      </c>
    </row>
    <row r="120" spans="1:35" x14ac:dyDescent="0.25">
      <c r="A120" t="s">
        <v>616</v>
      </c>
      <c r="B120" t="s">
        <v>218</v>
      </c>
      <c r="C120" t="s">
        <v>449</v>
      </c>
      <c r="D120" t="s">
        <v>566</v>
      </c>
      <c r="E120" s="33">
        <v>80.111111111111114</v>
      </c>
      <c r="F120" s="33">
        <v>51.111111111111114</v>
      </c>
      <c r="G120" s="33">
        <v>0</v>
      </c>
      <c r="H120" s="33">
        <v>0</v>
      </c>
      <c r="I120" s="33">
        <v>0</v>
      </c>
      <c r="J120" s="33">
        <v>0</v>
      </c>
      <c r="K120" s="33">
        <v>0</v>
      </c>
      <c r="L120" s="33">
        <v>6.6751111111111108</v>
      </c>
      <c r="M120" s="33">
        <v>0</v>
      </c>
      <c r="N120" s="33">
        <v>11.536111111111111</v>
      </c>
      <c r="O120" s="33">
        <v>0.14400138696255202</v>
      </c>
      <c r="P120" s="33">
        <v>0</v>
      </c>
      <c r="Q120" s="33">
        <v>2.3638888888888889</v>
      </c>
      <c r="R120" s="33">
        <v>2.950762829403606E-2</v>
      </c>
      <c r="S120" s="33">
        <v>3.9862222222222208</v>
      </c>
      <c r="T120" s="33">
        <v>8.3691111111111098</v>
      </c>
      <c r="U120" s="33">
        <v>0</v>
      </c>
      <c r="V120" s="33">
        <v>0.15422746185852979</v>
      </c>
      <c r="W120" s="33">
        <v>1.336111111111111</v>
      </c>
      <c r="X120" s="33">
        <v>12.765666666666668</v>
      </c>
      <c r="Y120" s="33">
        <v>1.4</v>
      </c>
      <c r="Z120" s="33">
        <v>0.19350346740638003</v>
      </c>
      <c r="AA120" s="33">
        <v>0</v>
      </c>
      <c r="AB120" s="33">
        <v>0</v>
      </c>
      <c r="AC120" s="33">
        <v>0</v>
      </c>
      <c r="AD120" s="33">
        <v>0</v>
      </c>
      <c r="AE120" s="33">
        <v>0</v>
      </c>
      <c r="AF120" s="33">
        <v>0</v>
      </c>
      <c r="AG120" s="33">
        <v>0</v>
      </c>
      <c r="AH120" t="s">
        <v>17</v>
      </c>
      <c r="AI120" s="34">
        <v>4</v>
      </c>
    </row>
    <row r="121" spans="1:35" x14ac:dyDescent="0.25">
      <c r="A121" t="s">
        <v>616</v>
      </c>
      <c r="B121" t="s">
        <v>293</v>
      </c>
      <c r="C121" t="s">
        <v>478</v>
      </c>
      <c r="D121" t="s">
        <v>581</v>
      </c>
      <c r="E121" s="33">
        <v>56.644444444444446</v>
      </c>
      <c r="F121" s="33">
        <v>21.288888888888888</v>
      </c>
      <c r="G121" s="33">
        <v>0.26666666666666666</v>
      </c>
      <c r="H121" s="33">
        <v>0</v>
      </c>
      <c r="I121" s="33">
        <v>0</v>
      </c>
      <c r="J121" s="33">
        <v>0</v>
      </c>
      <c r="K121" s="33">
        <v>0</v>
      </c>
      <c r="L121" s="33">
        <v>5.2666666666666667E-2</v>
      </c>
      <c r="M121" s="33">
        <v>5.6</v>
      </c>
      <c r="N121" s="33">
        <v>0</v>
      </c>
      <c r="O121" s="33">
        <v>9.8862298940761068E-2</v>
      </c>
      <c r="P121" s="33">
        <v>5.3245555555555546</v>
      </c>
      <c r="Q121" s="33">
        <v>0</v>
      </c>
      <c r="R121" s="33">
        <v>9.3999607689289902E-2</v>
      </c>
      <c r="S121" s="33">
        <v>5.0963333333333347</v>
      </c>
      <c r="T121" s="33">
        <v>0</v>
      </c>
      <c r="U121" s="33">
        <v>0</v>
      </c>
      <c r="V121" s="33">
        <v>8.997057669674384E-2</v>
      </c>
      <c r="W121" s="33">
        <v>0.62155555555555542</v>
      </c>
      <c r="X121" s="33">
        <v>4.7452222222222202</v>
      </c>
      <c r="Y121" s="33">
        <v>0</v>
      </c>
      <c r="Z121" s="33">
        <v>9.474499803844641E-2</v>
      </c>
      <c r="AA121" s="33">
        <v>0</v>
      </c>
      <c r="AB121" s="33">
        <v>0</v>
      </c>
      <c r="AC121" s="33">
        <v>0</v>
      </c>
      <c r="AD121" s="33">
        <v>0</v>
      </c>
      <c r="AE121" s="33">
        <v>0</v>
      </c>
      <c r="AF121" s="33">
        <v>0</v>
      </c>
      <c r="AG121" s="33">
        <v>0</v>
      </c>
      <c r="AH121" t="s">
        <v>92</v>
      </c>
      <c r="AI121" s="34">
        <v>4</v>
      </c>
    </row>
    <row r="122" spans="1:35" x14ac:dyDescent="0.25">
      <c r="A122" t="s">
        <v>616</v>
      </c>
      <c r="B122" t="s">
        <v>294</v>
      </c>
      <c r="C122" t="s">
        <v>406</v>
      </c>
      <c r="D122" t="s">
        <v>522</v>
      </c>
      <c r="E122" s="33">
        <v>77.688888888888883</v>
      </c>
      <c r="F122" s="33">
        <v>28</v>
      </c>
      <c r="G122" s="33">
        <v>0.57777777777777772</v>
      </c>
      <c r="H122" s="33">
        <v>0</v>
      </c>
      <c r="I122" s="33">
        <v>2.3111111111111109</v>
      </c>
      <c r="J122" s="33">
        <v>0</v>
      </c>
      <c r="K122" s="33">
        <v>0</v>
      </c>
      <c r="L122" s="33">
        <v>7.0653333333333341</v>
      </c>
      <c r="M122" s="33">
        <v>0</v>
      </c>
      <c r="N122" s="33">
        <v>0</v>
      </c>
      <c r="O122" s="33">
        <v>0</v>
      </c>
      <c r="P122" s="33">
        <v>0</v>
      </c>
      <c r="Q122" s="33">
        <v>0</v>
      </c>
      <c r="R122" s="33">
        <v>0</v>
      </c>
      <c r="S122" s="33">
        <v>4.3883333333333336</v>
      </c>
      <c r="T122" s="33">
        <v>5.5906666666666673</v>
      </c>
      <c r="U122" s="33">
        <v>0</v>
      </c>
      <c r="V122" s="33">
        <v>0.12844822654462246</v>
      </c>
      <c r="W122" s="33">
        <v>4.5777777777777757</v>
      </c>
      <c r="X122" s="33">
        <v>9.5222222222222222E-2</v>
      </c>
      <c r="Y122" s="33">
        <v>0</v>
      </c>
      <c r="Z122" s="33">
        <v>6.0150171624713943E-2</v>
      </c>
      <c r="AA122" s="33">
        <v>0</v>
      </c>
      <c r="AB122" s="33">
        <v>0</v>
      </c>
      <c r="AC122" s="33">
        <v>0</v>
      </c>
      <c r="AD122" s="33">
        <v>0</v>
      </c>
      <c r="AE122" s="33">
        <v>0</v>
      </c>
      <c r="AF122" s="33">
        <v>0</v>
      </c>
      <c r="AG122" s="33">
        <v>0</v>
      </c>
      <c r="AH122" t="s">
        <v>93</v>
      </c>
      <c r="AI122" s="34">
        <v>4</v>
      </c>
    </row>
    <row r="123" spans="1:35" x14ac:dyDescent="0.25">
      <c r="A123" t="s">
        <v>616</v>
      </c>
      <c r="B123" t="s">
        <v>292</v>
      </c>
      <c r="C123" t="s">
        <v>425</v>
      </c>
      <c r="D123" t="s">
        <v>542</v>
      </c>
      <c r="E123" s="33">
        <v>96.355555555555554</v>
      </c>
      <c r="F123" s="33">
        <v>5.6888888888888891</v>
      </c>
      <c r="G123" s="33">
        <v>6.6666666666666666E-2</v>
      </c>
      <c r="H123" s="33">
        <v>0.4777777777777778</v>
      </c>
      <c r="I123" s="33">
        <v>8.5555555555555554</v>
      </c>
      <c r="J123" s="33">
        <v>0</v>
      </c>
      <c r="K123" s="33">
        <v>0</v>
      </c>
      <c r="L123" s="33">
        <v>4.8855555555555554</v>
      </c>
      <c r="M123" s="33">
        <v>5.2861111111111114</v>
      </c>
      <c r="N123" s="33">
        <v>9.4416666666666664</v>
      </c>
      <c r="O123" s="33">
        <v>0.15284824723247234</v>
      </c>
      <c r="P123" s="33">
        <v>0</v>
      </c>
      <c r="Q123" s="33">
        <v>10.994444444444444</v>
      </c>
      <c r="R123" s="33">
        <v>0.11410285977859778</v>
      </c>
      <c r="S123" s="33">
        <v>6.4322222222222205</v>
      </c>
      <c r="T123" s="33">
        <v>2.2628888888888889</v>
      </c>
      <c r="U123" s="33">
        <v>0</v>
      </c>
      <c r="V123" s="33">
        <v>9.0239852398523973E-2</v>
      </c>
      <c r="W123" s="33">
        <v>0.91455555555555523</v>
      </c>
      <c r="X123" s="33">
        <v>8.8038888888888884</v>
      </c>
      <c r="Y123" s="33">
        <v>0</v>
      </c>
      <c r="Z123" s="33">
        <v>0.10086023985239852</v>
      </c>
      <c r="AA123" s="33">
        <v>0</v>
      </c>
      <c r="AB123" s="33">
        <v>0</v>
      </c>
      <c r="AC123" s="33">
        <v>0</v>
      </c>
      <c r="AD123" s="33">
        <v>0</v>
      </c>
      <c r="AE123" s="33">
        <v>0</v>
      </c>
      <c r="AF123" s="33">
        <v>0</v>
      </c>
      <c r="AG123" s="33">
        <v>0</v>
      </c>
      <c r="AH123" t="s">
        <v>91</v>
      </c>
      <c r="AI123" s="34">
        <v>4</v>
      </c>
    </row>
    <row r="124" spans="1:35" x14ac:dyDescent="0.25">
      <c r="A124" t="s">
        <v>616</v>
      </c>
      <c r="B124" t="s">
        <v>373</v>
      </c>
      <c r="C124" t="s">
        <v>502</v>
      </c>
      <c r="D124" t="s">
        <v>555</v>
      </c>
      <c r="E124" s="33">
        <v>95.75555555555556</v>
      </c>
      <c r="F124" s="33">
        <v>35.211111111111109</v>
      </c>
      <c r="G124" s="33">
        <v>0.26666666666666666</v>
      </c>
      <c r="H124" s="33">
        <v>0.17777777777777778</v>
      </c>
      <c r="I124" s="33">
        <v>0.58888888888888891</v>
      </c>
      <c r="J124" s="33">
        <v>0</v>
      </c>
      <c r="K124" s="33">
        <v>4.2666666666666666</v>
      </c>
      <c r="L124" s="33">
        <v>3.3814444444444445</v>
      </c>
      <c r="M124" s="33">
        <v>5.1194444444444445</v>
      </c>
      <c r="N124" s="33">
        <v>4.8888888888888893</v>
      </c>
      <c r="O124" s="33">
        <v>0.10451961011835692</v>
      </c>
      <c r="P124" s="33">
        <v>6.6666666666666666E-2</v>
      </c>
      <c r="Q124" s="33">
        <v>32.369444444444447</v>
      </c>
      <c r="R124" s="33">
        <v>0.33873868647017874</v>
      </c>
      <c r="S124" s="33">
        <v>2.5827777777777778</v>
      </c>
      <c r="T124" s="33">
        <v>4.6521111111111129</v>
      </c>
      <c r="U124" s="33">
        <v>0</v>
      </c>
      <c r="V124" s="33">
        <v>7.5555813413785117E-2</v>
      </c>
      <c r="W124" s="33">
        <v>1.5886666666666669</v>
      </c>
      <c r="X124" s="33">
        <v>4.4138888888888879</v>
      </c>
      <c r="Y124" s="33">
        <v>0</v>
      </c>
      <c r="Z124" s="33">
        <v>6.2686238106289149E-2</v>
      </c>
      <c r="AA124" s="33">
        <v>0.23333333333333334</v>
      </c>
      <c r="AB124" s="33">
        <v>0</v>
      </c>
      <c r="AC124" s="33">
        <v>0</v>
      </c>
      <c r="AD124" s="33">
        <v>0</v>
      </c>
      <c r="AE124" s="33">
        <v>0</v>
      </c>
      <c r="AF124" s="33">
        <v>0</v>
      </c>
      <c r="AG124" s="33">
        <v>0</v>
      </c>
      <c r="AH124" t="s">
        <v>173</v>
      </c>
      <c r="AI124" s="34">
        <v>4</v>
      </c>
    </row>
    <row r="125" spans="1:35" x14ac:dyDescent="0.25">
      <c r="A125" t="s">
        <v>616</v>
      </c>
      <c r="B125" t="s">
        <v>309</v>
      </c>
      <c r="C125" t="s">
        <v>426</v>
      </c>
      <c r="D125" t="s">
        <v>525</v>
      </c>
      <c r="E125" s="33">
        <v>78.37777777777778</v>
      </c>
      <c r="F125" s="33">
        <v>5.6888888888888891</v>
      </c>
      <c r="G125" s="33">
        <v>0</v>
      </c>
      <c r="H125" s="33">
        <v>0</v>
      </c>
      <c r="I125" s="33">
        <v>0</v>
      </c>
      <c r="J125" s="33">
        <v>0</v>
      </c>
      <c r="K125" s="33">
        <v>0</v>
      </c>
      <c r="L125" s="33">
        <v>4.7955555555555573</v>
      </c>
      <c r="M125" s="33">
        <v>0</v>
      </c>
      <c r="N125" s="33">
        <v>0</v>
      </c>
      <c r="O125" s="33">
        <v>0</v>
      </c>
      <c r="P125" s="33">
        <v>0</v>
      </c>
      <c r="Q125" s="33">
        <v>0</v>
      </c>
      <c r="R125" s="33">
        <v>0</v>
      </c>
      <c r="S125" s="33">
        <v>0.95777777777777751</v>
      </c>
      <c r="T125" s="33">
        <v>10.33277777777778</v>
      </c>
      <c r="U125" s="33">
        <v>0</v>
      </c>
      <c r="V125" s="33">
        <v>0.14405301956336833</v>
      </c>
      <c r="W125" s="33">
        <v>2.4244444444444446</v>
      </c>
      <c r="X125" s="33">
        <v>5.3324444444444445</v>
      </c>
      <c r="Y125" s="33">
        <v>0</v>
      </c>
      <c r="Z125" s="33">
        <v>9.8967961440317553E-2</v>
      </c>
      <c r="AA125" s="33">
        <v>0</v>
      </c>
      <c r="AB125" s="33">
        <v>0</v>
      </c>
      <c r="AC125" s="33">
        <v>0</v>
      </c>
      <c r="AD125" s="33">
        <v>0</v>
      </c>
      <c r="AE125" s="33">
        <v>0</v>
      </c>
      <c r="AF125" s="33">
        <v>0</v>
      </c>
      <c r="AG125" s="33">
        <v>0</v>
      </c>
      <c r="AH125" t="s">
        <v>108</v>
      </c>
      <c r="AI125" s="34">
        <v>4</v>
      </c>
    </row>
    <row r="126" spans="1:35" x14ac:dyDescent="0.25">
      <c r="A126" t="s">
        <v>616</v>
      </c>
      <c r="B126" t="s">
        <v>281</v>
      </c>
      <c r="C126" t="s">
        <v>466</v>
      </c>
      <c r="D126" t="s">
        <v>544</v>
      </c>
      <c r="E126" s="33">
        <v>43.522222222222226</v>
      </c>
      <c r="F126" s="33">
        <v>5.6888888888888891</v>
      </c>
      <c r="G126" s="33">
        <v>0.26666666666666666</v>
      </c>
      <c r="H126" s="33">
        <v>0.13333333333333333</v>
      </c>
      <c r="I126" s="33">
        <v>0</v>
      </c>
      <c r="J126" s="33">
        <v>0</v>
      </c>
      <c r="K126" s="33">
        <v>0</v>
      </c>
      <c r="L126" s="33">
        <v>9.3911111111111119</v>
      </c>
      <c r="M126" s="33">
        <v>5.6226666666666665</v>
      </c>
      <c r="N126" s="33">
        <v>0</v>
      </c>
      <c r="O126" s="33">
        <v>0.12919070717385753</v>
      </c>
      <c r="P126" s="33">
        <v>4.7839999999999998</v>
      </c>
      <c r="Q126" s="33">
        <v>0</v>
      </c>
      <c r="R126" s="33">
        <v>0.10992085779933622</v>
      </c>
      <c r="S126" s="33">
        <v>1.2538888888888891</v>
      </c>
      <c r="T126" s="33">
        <v>8.0246666666666702</v>
      </c>
      <c r="U126" s="33">
        <v>0</v>
      </c>
      <c r="V126" s="33">
        <v>0.21319121776870062</v>
      </c>
      <c r="W126" s="33">
        <v>1.4167777777777779</v>
      </c>
      <c r="X126" s="33">
        <v>6.9985555555555585</v>
      </c>
      <c r="Y126" s="33">
        <v>0</v>
      </c>
      <c r="Z126" s="33">
        <v>0.19335716109267301</v>
      </c>
      <c r="AA126" s="33">
        <v>0</v>
      </c>
      <c r="AB126" s="33">
        <v>0</v>
      </c>
      <c r="AC126" s="33">
        <v>0</v>
      </c>
      <c r="AD126" s="33">
        <v>0</v>
      </c>
      <c r="AE126" s="33">
        <v>0</v>
      </c>
      <c r="AF126" s="33">
        <v>0</v>
      </c>
      <c r="AG126" s="33">
        <v>0</v>
      </c>
      <c r="AH126" t="s">
        <v>80</v>
      </c>
      <c r="AI126" s="34">
        <v>4</v>
      </c>
    </row>
    <row r="127" spans="1:35" x14ac:dyDescent="0.25">
      <c r="A127" t="s">
        <v>616</v>
      </c>
      <c r="B127" t="s">
        <v>233</v>
      </c>
      <c r="C127" t="s">
        <v>454</v>
      </c>
      <c r="D127" t="s">
        <v>570</v>
      </c>
      <c r="E127" s="33">
        <v>118.03333333333333</v>
      </c>
      <c r="F127" s="33">
        <v>0</v>
      </c>
      <c r="G127" s="33">
        <v>0</v>
      </c>
      <c r="H127" s="33">
        <v>0</v>
      </c>
      <c r="I127" s="33">
        <v>0</v>
      </c>
      <c r="J127" s="33">
        <v>0</v>
      </c>
      <c r="K127" s="33">
        <v>0</v>
      </c>
      <c r="L127" s="33">
        <v>3.4224444444444448</v>
      </c>
      <c r="M127" s="33">
        <v>0</v>
      </c>
      <c r="N127" s="33">
        <v>0</v>
      </c>
      <c r="O127" s="33">
        <v>0</v>
      </c>
      <c r="P127" s="33">
        <v>0</v>
      </c>
      <c r="Q127" s="33">
        <v>0</v>
      </c>
      <c r="R127" s="33">
        <v>0</v>
      </c>
      <c r="S127" s="33">
        <v>4.1312222222222221</v>
      </c>
      <c r="T127" s="33">
        <v>3.0234444444444444</v>
      </c>
      <c r="U127" s="33">
        <v>0</v>
      </c>
      <c r="V127" s="33">
        <v>6.0615645297938434E-2</v>
      </c>
      <c r="W127" s="33">
        <v>4.2121111111111098</v>
      </c>
      <c r="X127" s="33">
        <v>8.4036666666666644</v>
      </c>
      <c r="Y127" s="33">
        <v>0</v>
      </c>
      <c r="Z127" s="33">
        <v>0.10688317800997832</v>
      </c>
      <c r="AA127" s="33">
        <v>0</v>
      </c>
      <c r="AB127" s="33">
        <v>0</v>
      </c>
      <c r="AC127" s="33">
        <v>0</v>
      </c>
      <c r="AD127" s="33">
        <v>0</v>
      </c>
      <c r="AE127" s="33">
        <v>0</v>
      </c>
      <c r="AF127" s="33">
        <v>0</v>
      </c>
      <c r="AG127" s="33">
        <v>0</v>
      </c>
      <c r="AH127" t="s">
        <v>32</v>
      </c>
      <c r="AI127" s="34">
        <v>4</v>
      </c>
    </row>
    <row r="128" spans="1:35" x14ac:dyDescent="0.25">
      <c r="A128" t="s">
        <v>616</v>
      </c>
      <c r="B128" t="s">
        <v>305</v>
      </c>
      <c r="C128" t="s">
        <v>428</v>
      </c>
      <c r="D128" t="s">
        <v>538</v>
      </c>
      <c r="E128" s="33">
        <v>82.722222222222229</v>
      </c>
      <c r="F128" s="33">
        <v>5.6888888888888891</v>
      </c>
      <c r="G128" s="33">
        <v>1.1111111111111112E-2</v>
      </c>
      <c r="H128" s="33">
        <v>0.3</v>
      </c>
      <c r="I128" s="33">
        <v>0.48888888888888887</v>
      </c>
      <c r="J128" s="33">
        <v>1.1111111111111112E-2</v>
      </c>
      <c r="K128" s="33">
        <v>0</v>
      </c>
      <c r="L128" s="33">
        <v>8.0851111111111091</v>
      </c>
      <c r="M128" s="33">
        <v>10.194444444444445</v>
      </c>
      <c r="N128" s="33">
        <v>0</v>
      </c>
      <c r="O128" s="33">
        <v>0.12323707186030892</v>
      </c>
      <c r="P128" s="33">
        <v>0</v>
      </c>
      <c r="Q128" s="33">
        <v>6.0055555555555555</v>
      </c>
      <c r="R128" s="33">
        <v>7.2599059771658828E-2</v>
      </c>
      <c r="S128" s="33">
        <v>5.3851111111111116</v>
      </c>
      <c r="T128" s="33">
        <v>5.2636666666666665</v>
      </c>
      <c r="U128" s="33">
        <v>0</v>
      </c>
      <c r="V128" s="33">
        <v>0.1287293485560779</v>
      </c>
      <c r="W128" s="33">
        <v>2.7963333333333327</v>
      </c>
      <c r="X128" s="33">
        <v>8.6485555555555589</v>
      </c>
      <c r="Y128" s="33">
        <v>0.26666666666666666</v>
      </c>
      <c r="Z128" s="33">
        <v>0.14157689724647418</v>
      </c>
      <c r="AA128" s="33">
        <v>0</v>
      </c>
      <c r="AB128" s="33">
        <v>0</v>
      </c>
      <c r="AC128" s="33">
        <v>0</v>
      </c>
      <c r="AD128" s="33">
        <v>0</v>
      </c>
      <c r="AE128" s="33">
        <v>0</v>
      </c>
      <c r="AF128" s="33">
        <v>0</v>
      </c>
      <c r="AG128" s="33">
        <v>0</v>
      </c>
      <c r="AH128" t="s">
        <v>104</v>
      </c>
      <c r="AI128" s="34">
        <v>4</v>
      </c>
    </row>
    <row r="129" spans="1:35" x14ac:dyDescent="0.25">
      <c r="A129" t="s">
        <v>616</v>
      </c>
      <c r="B129" t="s">
        <v>250</v>
      </c>
      <c r="C129" t="s">
        <v>463</v>
      </c>
      <c r="D129" t="s">
        <v>529</v>
      </c>
      <c r="E129" s="33">
        <v>96.488888888888894</v>
      </c>
      <c r="F129" s="33">
        <v>7.9111111111111114</v>
      </c>
      <c r="G129" s="33">
        <v>0.51111111111111107</v>
      </c>
      <c r="H129" s="33">
        <v>0</v>
      </c>
      <c r="I129" s="33">
        <v>5.0222222222222221</v>
      </c>
      <c r="J129" s="33">
        <v>0</v>
      </c>
      <c r="K129" s="33">
        <v>4.2666666666666666</v>
      </c>
      <c r="L129" s="33">
        <v>5.2750000000000004</v>
      </c>
      <c r="M129" s="33">
        <v>5.1555555555555559</v>
      </c>
      <c r="N129" s="33">
        <v>0</v>
      </c>
      <c r="O129" s="33">
        <v>5.3431598341777985E-2</v>
      </c>
      <c r="P129" s="33">
        <v>5.6194444444444445</v>
      </c>
      <c r="Q129" s="33">
        <v>4.0672222222222221</v>
      </c>
      <c r="R129" s="33">
        <v>0.10039152464302165</v>
      </c>
      <c r="S129" s="33">
        <v>5.2055555555555557</v>
      </c>
      <c r="T129" s="33">
        <v>3.6111111111111112</v>
      </c>
      <c r="U129" s="33">
        <v>0</v>
      </c>
      <c r="V129" s="33">
        <v>9.1374942422846606E-2</v>
      </c>
      <c r="W129" s="33">
        <v>3.7066666666666652</v>
      </c>
      <c r="X129" s="33">
        <v>4.9361111111111109</v>
      </c>
      <c r="Y129" s="33">
        <v>0</v>
      </c>
      <c r="Z129" s="33">
        <v>8.957277752187931E-2</v>
      </c>
      <c r="AA129" s="33">
        <v>0</v>
      </c>
      <c r="AB129" s="33">
        <v>0</v>
      </c>
      <c r="AC129" s="33">
        <v>0</v>
      </c>
      <c r="AD129" s="33">
        <v>0</v>
      </c>
      <c r="AE129" s="33">
        <v>49.744444444444447</v>
      </c>
      <c r="AF129" s="33">
        <v>0</v>
      </c>
      <c r="AG129" s="33">
        <v>0</v>
      </c>
      <c r="AH129" t="s">
        <v>49</v>
      </c>
      <c r="AI129" s="34">
        <v>4</v>
      </c>
    </row>
    <row r="130" spans="1:35" x14ac:dyDescent="0.25">
      <c r="A130" t="s">
        <v>616</v>
      </c>
      <c r="B130" t="s">
        <v>371</v>
      </c>
      <c r="C130" t="s">
        <v>424</v>
      </c>
      <c r="D130" t="s">
        <v>516</v>
      </c>
      <c r="E130" s="33">
        <v>54.277777777777779</v>
      </c>
      <c r="F130" s="33">
        <v>10.088888888888889</v>
      </c>
      <c r="G130" s="33">
        <v>0.28888888888888886</v>
      </c>
      <c r="H130" s="33">
        <v>0.16666666666666666</v>
      </c>
      <c r="I130" s="33">
        <v>0.33333333333333331</v>
      </c>
      <c r="J130" s="33">
        <v>0</v>
      </c>
      <c r="K130" s="33">
        <v>0</v>
      </c>
      <c r="L130" s="33">
        <v>11.669777777777778</v>
      </c>
      <c r="M130" s="33">
        <v>9.6833333333333336</v>
      </c>
      <c r="N130" s="33">
        <v>0</v>
      </c>
      <c r="O130" s="33">
        <v>0.17840327533265096</v>
      </c>
      <c r="P130" s="33">
        <v>0</v>
      </c>
      <c r="Q130" s="33">
        <v>4.6277777777777782</v>
      </c>
      <c r="R130" s="33">
        <v>8.5261003070624369E-2</v>
      </c>
      <c r="S130" s="33">
        <v>6.2861111111111114</v>
      </c>
      <c r="T130" s="33">
        <v>11.871777777777778</v>
      </c>
      <c r="U130" s="33">
        <v>0</v>
      </c>
      <c r="V130" s="33">
        <v>0.33453633572159674</v>
      </c>
      <c r="W130" s="33">
        <v>13.631666666666671</v>
      </c>
      <c r="X130" s="33">
        <v>10.128333333333332</v>
      </c>
      <c r="Y130" s="33">
        <v>0</v>
      </c>
      <c r="Z130" s="33">
        <v>0.43774820880245657</v>
      </c>
      <c r="AA130" s="33">
        <v>0</v>
      </c>
      <c r="AB130" s="33">
        <v>0</v>
      </c>
      <c r="AC130" s="33">
        <v>0</v>
      </c>
      <c r="AD130" s="33">
        <v>0</v>
      </c>
      <c r="AE130" s="33">
        <v>0</v>
      </c>
      <c r="AF130" s="33">
        <v>0</v>
      </c>
      <c r="AG130" s="33">
        <v>0</v>
      </c>
      <c r="AH130" t="s">
        <v>171</v>
      </c>
      <c r="AI130" s="34">
        <v>4</v>
      </c>
    </row>
    <row r="131" spans="1:35" x14ac:dyDescent="0.25">
      <c r="A131" t="s">
        <v>616</v>
      </c>
      <c r="B131" t="s">
        <v>399</v>
      </c>
      <c r="C131" t="s">
        <v>512</v>
      </c>
      <c r="D131" t="s">
        <v>568</v>
      </c>
      <c r="E131" s="33">
        <v>58.5</v>
      </c>
      <c r="F131" s="33">
        <v>5.6888888888888891</v>
      </c>
      <c r="G131" s="33">
        <v>6.6666666666666666E-2</v>
      </c>
      <c r="H131" s="33">
        <v>0.26666666666666666</v>
      </c>
      <c r="I131" s="33">
        <v>1.1555555555555554</v>
      </c>
      <c r="J131" s="33">
        <v>0</v>
      </c>
      <c r="K131" s="33">
        <v>0</v>
      </c>
      <c r="L131" s="33">
        <v>6.512555555555557</v>
      </c>
      <c r="M131" s="33">
        <v>6.677777777777778</v>
      </c>
      <c r="N131" s="33">
        <v>0.45277777777777778</v>
      </c>
      <c r="O131" s="33">
        <v>0.12188983855650522</v>
      </c>
      <c r="P131" s="33">
        <v>0</v>
      </c>
      <c r="Q131" s="33">
        <v>5.6027777777777779</v>
      </c>
      <c r="R131" s="33">
        <v>9.5773979107312446E-2</v>
      </c>
      <c r="S131" s="33">
        <v>0.93933333333333324</v>
      </c>
      <c r="T131" s="33">
        <v>1.7565555555555552</v>
      </c>
      <c r="U131" s="33">
        <v>0</v>
      </c>
      <c r="V131" s="33">
        <v>4.6083570750237404E-2</v>
      </c>
      <c r="W131" s="33">
        <v>1.606222222222222</v>
      </c>
      <c r="X131" s="33">
        <v>2.6886666666666676</v>
      </c>
      <c r="Y131" s="33">
        <v>0</v>
      </c>
      <c r="Z131" s="33">
        <v>7.3416904083570766E-2</v>
      </c>
      <c r="AA131" s="33">
        <v>0</v>
      </c>
      <c r="AB131" s="33">
        <v>0</v>
      </c>
      <c r="AC131" s="33">
        <v>0</v>
      </c>
      <c r="AD131" s="33">
        <v>0</v>
      </c>
      <c r="AE131" s="33">
        <v>0</v>
      </c>
      <c r="AF131" s="33">
        <v>0</v>
      </c>
      <c r="AG131" s="33">
        <v>6.6666666666666666E-2</v>
      </c>
      <c r="AH131" t="s">
        <v>199</v>
      </c>
      <c r="AI131" s="34">
        <v>4</v>
      </c>
    </row>
    <row r="132" spans="1:35" x14ac:dyDescent="0.25">
      <c r="A132" t="s">
        <v>616</v>
      </c>
      <c r="B132" t="s">
        <v>238</v>
      </c>
      <c r="C132" t="s">
        <v>457</v>
      </c>
      <c r="D132" t="s">
        <v>514</v>
      </c>
      <c r="E132" s="33">
        <v>83.977777777777774</v>
      </c>
      <c r="F132" s="33">
        <v>5.8111111111111109</v>
      </c>
      <c r="G132" s="33">
        <v>0</v>
      </c>
      <c r="H132" s="33">
        <v>0.5424444444444444</v>
      </c>
      <c r="I132" s="33">
        <v>0.48888888888888887</v>
      </c>
      <c r="J132" s="33">
        <v>0</v>
      </c>
      <c r="K132" s="33">
        <v>0</v>
      </c>
      <c r="L132" s="33">
        <v>4.3894444444444458</v>
      </c>
      <c r="M132" s="33">
        <v>4.6222222222222218</v>
      </c>
      <c r="N132" s="33">
        <v>0</v>
      </c>
      <c r="O132" s="33">
        <v>5.5041016141836464E-2</v>
      </c>
      <c r="P132" s="33">
        <v>5.3777777777777782</v>
      </c>
      <c r="Q132" s="33">
        <v>4.6277777777777782</v>
      </c>
      <c r="R132" s="33">
        <v>0.11914527652818208</v>
      </c>
      <c r="S132" s="33">
        <v>4.2151111111111126</v>
      </c>
      <c r="T132" s="33">
        <v>7.3528888888888888</v>
      </c>
      <c r="U132" s="33">
        <v>0</v>
      </c>
      <c r="V132" s="33">
        <v>0.13775072770574229</v>
      </c>
      <c r="W132" s="33">
        <v>3.553666666666667</v>
      </c>
      <c r="X132" s="33">
        <v>12.470222222222224</v>
      </c>
      <c r="Y132" s="33">
        <v>0</v>
      </c>
      <c r="Z132" s="33">
        <v>0.19081106112728238</v>
      </c>
      <c r="AA132" s="33">
        <v>0</v>
      </c>
      <c r="AB132" s="33">
        <v>0</v>
      </c>
      <c r="AC132" s="33">
        <v>0</v>
      </c>
      <c r="AD132" s="33">
        <v>0</v>
      </c>
      <c r="AE132" s="33">
        <v>0</v>
      </c>
      <c r="AF132" s="33">
        <v>0</v>
      </c>
      <c r="AG132" s="33">
        <v>0</v>
      </c>
      <c r="AH132" t="s">
        <v>37</v>
      </c>
      <c r="AI132" s="34">
        <v>4</v>
      </c>
    </row>
    <row r="133" spans="1:35" x14ac:dyDescent="0.25">
      <c r="A133" t="s">
        <v>616</v>
      </c>
      <c r="B133" t="s">
        <v>306</v>
      </c>
      <c r="C133" t="s">
        <v>403</v>
      </c>
      <c r="D133" t="s">
        <v>539</v>
      </c>
      <c r="E133" s="33">
        <v>108.83333333333333</v>
      </c>
      <c r="F133" s="33">
        <v>2.1333333333333333</v>
      </c>
      <c r="G133" s="33">
        <v>0</v>
      </c>
      <c r="H133" s="33">
        <v>0</v>
      </c>
      <c r="I133" s="33">
        <v>1.1555555555555554</v>
      </c>
      <c r="J133" s="33">
        <v>0</v>
      </c>
      <c r="K133" s="33">
        <v>0</v>
      </c>
      <c r="L133" s="33">
        <v>15.70788888888889</v>
      </c>
      <c r="M133" s="33">
        <v>4.8722222222222218</v>
      </c>
      <c r="N133" s="33">
        <v>4.4083333333333332</v>
      </c>
      <c r="O133" s="33">
        <v>8.5273098519652882E-2</v>
      </c>
      <c r="P133" s="33">
        <v>5.1805555555555554</v>
      </c>
      <c r="Q133" s="33">
        <v>10.188888888888888</v>
      </c>
      <c r="R133" s="33">
        <v>0.14122001020929045</v>
      </c>
      <c r="S133" s="33">
        <v>6.172555555555558</v>
      </c>
      <c r="T133" s="33">
        <v>10.672888888888886</v>
      </c>
      <c r="U133" s="33">
        <v>0</v>
      </c>
      <c r="V133" s="33">
        <v>0.15478203164880044</v>
      </c>
      <c r="W133" s="33">
        <v>4.5007777777777793</v>
      </c>
      <c r="X133" s="33">
        <v>9.678333333333331</v>
      </c>
      <c r="Y133" s="33">
        <v>5.3</v>
      </c>
      <c r="Z133" s="33">
        <v>0.17898111281265952</v>
      </c>
      <c r="AA133" s="33">
        <v>0</v>
      </c>
      <c r="AB133" s="33">
        <v>0</v>
      </c>
      <c r="AC133" s="33">
        <v>0</v>
      </c>
      <c r="AD133" s="33">
        <v>0</v>
      </c>
      <c r="AE133" s="33">
        <v>24.077777777777779</v>
      </c>
      <c r="AF133" s="33">
        <v>0</v>
      </c>
      <c r="AG133" s="33">
        <v>0</v>
      </c>
      <c r="AH133" t="s">
        <v>105</v>
      </c>
      <c r="AI133" s="34">
        <v>4</v>
      </c>
    </row>
    <row r="134" spans="1:35" x14ac:dyDescent="0.25">
      <c r="A134" t="s">
        <v>616</v>
      </c>
      <c r="B134" t="s">
        <v>324</v>
      </c>
      <c r="C134" t="s">
        <v>487</v>
      </c>
      <c r="D134" t="s">
        <v>552</v>
      </c>
      <c r="E134" s="33">
        <v>51.777777777777779</v>
      </c>
      <c r="F134" s="33">
        <v>5.0666666666666664</v>
      </c>
      <c r="G134" s="33">
        <v>0</v>
      </c>
      <c r="H134" s="33">
        <v>0.27333333333333337</v>
      </c>
      <c r="I134" s="33">
        <v>0</v>
      </c>
      <c r="J134" s="33">
        <v>0</v>
      </c>
      <c r="K134" s="33">
        <v>0</v>
      </c>
      <c r="L134" s="33">
        <v>5.124888888888889</v>
      </c>
      <c r="M134" s="33">
        <v>4.8888888888888893</v>
      </c>
      <c r="N134" s="33">
        <v>0</v>
      </c>
      <c r="O134" s="33">
        <v>9.4420600858369105E-2</v>
      </c>
      <c r="P134" s="33">
        <v>5.8555555555555552</v>
      </c>
      <c r="Q134" s="33">
        <v>1.95</v>
      </c>
      <c r="R134" s="33">
        <v>0.15075107296137338</v>
      </c>
      <c r="S134" s="33">
        <v>1.0272222222222223</v>
      </c>
      <c r="T134" s="33">
        <v>5.7798888888888866</v>
      </c>
      <c r="U134" s="33">
        <v>0</v>
      </c>
      <c r="V134" s="33">
        <v>0.13146781115879824</v>
      </c>
      <c r="W134" s="33">
        <v>1.219888888888889</v>
      </c>
      <c r="X134" s="33">
        <v>7.5738888888888871</v>
      </c>
      <c r="Y134" s="33">
        <v>0</v>
      </c>
      <c r="Z134" s="33">
        <v>0.16983690987124461</v>
      </c>
      <c r="AA134" s="33">
        <v>0</v>
      </c>
      <c r="AB134" s="33">
        <v>0</v>
      </c>
      <c r="AC134" s="33">
        <v>0</v>
      </c>
      <c r="AD134" s="33">
        <v>0</v>
      </c>
      <c r="AE134" s="33">
        <v>0</v>
      </c>
      <c r="AF134" s="33">
        <v>0</v>
      </c>
      <c r="AG134" s="33">
        <v>0</v>
      </c>
      <c r="AH134" t="s">
        <v>123</v>
      </c>
      <c r="AI134" s="34">
        <v>4</v>
      </c>
    </row>
    <row r="135" spans="1:35" x14ac:dyDescent="0.25">
      <c r="A135" t="s">
        <v>616</v>
      </c>
      <c r="B135" t="s">
        <v>379</v>
      </c>
      <c r="C135" t="s">
        <v>505</v>
      </c>
      <c r="D135" t="s">
        <v>572</v>
      </c>
      <c r="E135" s="33">
        <v>82.733333333333334</v>
      </c>
      <c r="F135" s="33">
        <v>0</v>
      </c>
      <c r="G135" s="33">
        <v>0.57777777777777772</v>
      </c>
      <c r="H135" s="33">
        <v>0.57777777777777772</v>
      </c>
      <c r="I135" s="33">
        <v>1.5888888888888888</v>
      </c>
      <c r="J135" s="33">
        <v>0</v>
      </c>
      <c r="K135" s="33">
        <v>0</v>
      </c>
      <c r="L135" s="33">
        <v>3.0057777777777783</v>
      </c>
      <c r="M135" s="33">
        <v>5.3583333333333334</v>
      </c>
      <c r="N135" s="33">
        <v>0</v>
      </c>
      <c r="O135" s="33">
        <v>6.4766317485898464E-2</v>
      </c>
      <c r="P135" s="33">
        <v>5.1555555555555559</v>
      </c>
      <c r="Q135" s="33">
        <v>9.6694444444444443</v>
      </c>
      <c r="R135" s="33">
        <v>0.17919016921837227</v>
      </c>
      <c r="S135" s="33">
        <v>1.356222222222222</v>
      </c>
      <c r="T135" s="33">
        <v>3.685777777777778</v>
      </c>
      <c r="U135" s="33">
        <v>0</v>
      </c>
      <c r="V135" s="33">
        <v>6.0942788074133759E-2</v>
      </c>
      <c r="W135" s="33">
        <v>0.98811111111111138</v>
      </c>
      <c r="X135" s="33">
        <v>2.4075555555555561</v>
      </c>
      <c r="Y135" s="33">
        <v>3.9</v>
      </c>
      <c r="Z135" s="33">
        <v>8.8182917002417413E-2</v>
      </c>
      <c r="AA135" s="33">
        <v>4.7111111111111112</v>
      </c>
      <c r="AB135" s="33">
        <v>0</v>
      </c>
      <c r="AC135" s="33">
        <v>0</v>
      </c>
      <c r="AD135" s="33">
        <v>0</v>
      </c>
      <c r="AE135" s="33">
        <v>0</v>
      </c>
      <c r="AF135" s="33">
        <v>0</v>
      </c>
      <c r="AG135" s="33">
        <v>0</v>
      </c>
      <c r="AH135" t="s">
        <v>179</v>
      </c>
      <c r="AI135" s="34">
        <v>4</v>
      </c>
    </row>
    <row r="136" spans="1:35" x14ac:dyDescent="0.25">
      <c r="A136" t="s">
        <v>616</v>
      </c>
      <c r="B136" t="s">
        <v>248</v>
      </c>
      <c r="C136" t="s">
        <v>462</v>
      </c>
      <c r="D136" t="s">
        <v>519</v>
      </c>
      <c r="E136" s="33">
        <v>44.711111111111109</v>
      </c>
      <c r="F136" s="33">
        <v>5.6888888888888891</v>
      </c>
      <c r="G136" s="33">
        <v>0</v>
      </c>
      <c r="H136" s="33">
        <v>0</v>
      </c>
      <c r="I136" s="33">
        <v>0</v>
      </c>
      <c r="J136" s="33">
        <v>0</v>
      </c>
      <c r="K136" s="33">
        <v>0</v>
      </c>
      <c r="L136" s="33">
        <v>2.6504444444444442</v>
      </c>
      <c r="M136" s="33">
        <v>0</v>
      </c>
      <c r="N136" s="33">
        <v>0</v>
      </c>
      <c r="O136" s="33">
        <v>0</v>
      </c>
      <c r="P136" s="33">
        <v>0</v>
      </c>
      <c r="Q136" s="33">
        <v>0</v>
      </c>
      <c r="R136" s="33">
        <v>0</v>
      </c>
      <c r="S136" s="33">
        <v>0.57033333333333336</v>
      </c>
      <c r="T136" s="33">
        <v>4.1637777777777769</v>
      </c>
      <c r="U136" s="33">
        <v>0</v>
      </c>
      <c r="V136" s="33">
        <v>0.10588220675944332</v>
      </c>
      <c r="W136" s="33">
        <v>2.203444444444445</v>
      </c>
      <c r="X136" s="33">
        <v>4.004666666666667</v>
      </c>
      <c r="Y136" s="33">
        <v>4.2666666666666666</v>
      </c>
      <c r="Z136" s="33">
        <v>0.2342768389662028</v>
      </c>
      <c r="AA136" s="33">
        <v>0</v>
      </c>
      <c r="AB136" s="33">
        <v>0</v>
      </c>
      <c r="AC136" s="33">
        <v>0</v>
      </c>
      <c r="AD136" s="33">
        <v>0</v>
      </c>
      <c r="AE136" s="33">
        <v>0</v>
      </c>
      <c r="AF136" s="33">
        <v>0</v>
      </c>
      <c r="AG136" s="33">
        <v>0</v>
      </c>
      <c r="AH136" t="s">
        <v>47</v>
      </c>
      <c r="AI136" s="34">
        <v>4</v>
      </c>
    </row>
    <row r="137" spans="1:35" x14ac:dyDescent="0.25">
      <c r="A137" t="s">
        <v>616</v>
      </c>
      <c r="B137" t="s">
        <v>237</v>
      </c>
      <c r="C137" t="s">
        <v>456</v>
      </c>
      <c r="D137" t="s">
        <v>572</v>
      </c>
      <c r="E137" s="33">
        <v>103.92222222222222</v>
      </c>
      <c r="F137" s="33">
        <v>5.2444444444444445</v>
      </c>
      <c r="G137" s="33">
        <v>0.53333333333333333</v>
      </c>
      <c r="H137" s="33">
        <v>0.28888888888888886</v>
      </c>
      <c r="I137" s="33">
        <v>0</v>
      </c>
      <c r="J137" s="33">
        <v>0</v>
      </c>
      <c r="K137" s="33">
        <v>0</v>
      </c>
      <c r="L137" s="33">
        <v>5.1354444444444445</v>
      </c>
      <c r="M137" s="33">
        <v>10.55488888888889</v>
      </c>
      <c r="N137" s="33">
        <v>0</v>
      </c>
      <c r="O137" s="33">
        <v>0.10156527317438256</v>
      </c>
      <c r="P137" s="33">
        <v>10.41422222222222</v>
      </c>
      <c r="Q137" s="33">
        <v>0</v>
      </c>
      <c r="R137" s="33">
        <v>0.10021169678178123</v>
      </c>
      <c r="S137" s="33">
        <v>4.4749999999999996</v>
      </c>
      <c r="T137" s="33">
        <v>4.2383333333333333</v>
      </c>
      <c r="U137" s="33">
        <v>0</v>
      </c>
      <c r="V137" s="33">
        <v>8.3844755693360418E-2</v>
      </c>
      <c r="W137" s="33">
        <v>1.3314444444444447</v>
      </c>
      <c r="X137" s="33">
        <v>5.6555555555555559</v>
      </c>
      <c r="Y137" s="33">
        <v>0</v>
      </c>
      <c r="Z137" s="33">
        <v>6.7232973377525929E-2</v>
      </c>
      <c r="AA137" s="33">
        <v>0</v>
      </c>
      <c r="AB137" s="33">
        <v>0</v>
      </c>
      <c r="AC137" s="33">
        <v>0</v>
      </c>
      <c r="AD137" s="33">
        <v>0</v>
      </c>
      <c r="AE137" s="33">
        <v>0</v>
      </c>
      <c r="AF137" s="33">
        <v>0</v>
      </c>
      <c r="AG137" s="33">
        <v>0</v>
      </c>
      <c r="AH137" t="s">
        <v>36</v>
      </c>
      <c r="AI137" s="34">
        <v>4</v>
      </c>
    </row>
    <row r="138" spans="1:35" x14ac:dyDescent="0.25">
      <c r="A138" t="s">
        <v>616</v>
      </c>
      <c r="B138" t="s">
        <v>270</v>
      </c>
      <c r="C138" t="s">
        <v>423</v>
      </c>
      <c r="D138" t="s">
        <v>580</v>
      </c>
      <c r="E138" s="33">
        <v>36.422222222222224</v>
      </c>
      <c r="F138" s="33">
        <v>5.6</v>
      </c>
      <c r="G138" s="33">
        <v>0.28888888888888886</v>
      </c>
      <c r="H138" s="33">
        <v>0.26666666666666666</v>
      </c>
      <c r="I138" s="33">
        <v>0.26666666666666666</v>
      </c>
      <c r="J138" s="33">
        <v>0</v>
      </c>
      <c r="K138" s="33">
        <v>0</v>
      </c>
      <c r="L138" s="33">
        <v>0.94899999999999962</v>
      </c>
      <c r="M138" s="33">
        <v>0</v>
      </c>
      <c r="N138" s="33">
        <v>0</v>
      </c>
      <c r="O138" s="33">
        <v>0</v>
      </c>
      <c r="P138" s="33">
        <v>6.0444444444444443</v>
      </c>
      <c r="Q138" s="33">
        <v>0</v>
      </c>
      <c r="R138" s="33">
        <v>0.16595485051860889</v>
      </c>
      <c r="S138" s="33">
        <v>3.5295555555555551</v>
      </c>
      <c r="T138" s="33">
        <v>1.0997777777777777</v>
      </c>
      <c r="U138" s="33">
        <v>4.2</v>
      </c>
      <c r="V138" s="33">
        <v>0.24241610738255034</v>
      </c>
      <c r="W138" s="33">
        <v>1.7277777777777779</v>
      </c>
      <c r="X138" s="33">
        <v>0</v>
      </c>
      <c r="Y138" s="33">
        <v>0.23333333333333334</v>
      </c>
      <c r="Z138" s="33">
        <v>5.3843807199511901E-2</v>
      </c>
      <c r="AA138" s="33">
        <v>0</v>
      </c>
      <c r="AB138" s="33">
        <v>0</v>
      </c>
      <c r="AC138" s="33">
        <v>0</v>
      </c>
      <c r="AD138" s="33">
        <v>0</v>
      </c>
      <c r="AE138" s="33">
        <v>3.8555555555555556</v>
      </c>
      <c r="AF138" s="33">
        <v>0.1111111111111111</v>
      </c>
      <c r="AG138" s="33">
        <v>0</v>
      </c>
      <c r="AH138" t="s">
        <v>69</v>
      </c>
      <c r="AI138" s="34">
        <v>4</v>
      </c>
    </row>
    <row r="139" spans="1:35" x14ac:dyDescent="0.25">
      <c r="A139" t="s">
        <v>616</v>
      </c>
      <c r="B139" t="s">
        <v>359</v>
      </c>
      <c r="C139" t="s">
        <v>405</v>
      </c>
      <c r="D139" t="s">
        <v>562</v>
      </c>
      <c r="E139" s="33">
        <v>60.133333333333333</v>
      </c>
      <c r="F139" s="33">
        <v>5.6888888888888891</v>
      </c>
      <c r="G139" s="33">
        <v>0.57777777777777772</v>
      </c>
      <c r="H139" s="33">
        <v>0.53333333333333333</v>
      </c>
      <c r="I139" s="33">
        <v>0.71111111111111114</v>
      </c>
      <c r="J139" s="33">
        <v>0</v>
      </c>
      <c r="K139" s="33">
        <v>0</v>
      </c>
      <c r="L139" s="33">
        <v>0.886777777777778</v>
      </c>
      <c r="M139" s="33">
        <v>0</v>
      </c>
      <c r="N139" s="33">
        <v>3.6427777777777779</v>
      </c>
      <c r="O139" s="33">
        <v>6.0578344419807834E-2</v>
      </c>
      <c r="P139" s="33">
        <v>0</v>
      </c>
      <c r="Q139" s="33">
        <v>4.3471111111111123</v>
      </c>
      <c r="R139" s="33">
        <v>7.2291204730229139E-2</v>
      </c>
      <c r="S139" s="33">
        <v>0.97600000000000009</v>
      </c>
      <c r="T139" s="33">
        <v>5.0038888888888904</v>
      </c>
      <c r="U139" s="33">
        <v>0</v>
      </c>
      <c r="V139" s="33">
        <v>9.9443828529194409E-2</v>
      </c>
      <c r="W139" s="33">
        <v>3.0435555555555558</v>
      </c>
      <c r="X139" s="33">
        <v>3.0006666666666666</v>
      </c>
      <c r="Y139" s="33">
        <v>0</v>
      </c>
      <c r="Z139" s="33">
        <v>0.10051367331855138</v>
      </c>
      <c r="AA139" s="33">
        <v>0</v>
      </c>
      <c r="AB139" s="33">
        <v>0</v>
      </c>
      <c r="AC139" s="33">
        <v>0</v>
      </c>
      <c r="AD139" s="33">
        <v>0</v>
      </c>
      <c r="AE139" s="33">
        <v>0</v>
      </c>
      <c r="AF139" s="33">
        <v>0</v>
      </c>
      <c r="AG139" s="33">
        <v>0</v>
      </c>
      <c r="AH139" t="s">
        <v>159</v>
      </c>
      <c r="AI139" s="34">
        <v>4</v>
      </c>
    </row>
    <row r="140" spans="1:35" x14ac:dyDescent="0.25">
      <c r="A140" t="s">
        <v>616</v>
      </c>
      <c r="B140" t="s">
        <v>323</v>
      </c>
      <c r="C140" t="s">
        <v>419</v>
      </c>
      <c r="D140" t="s">
        <v>548</v>
      </c>
      <c r="E140" s="33">
        <v>75.62222222222222</v>
      </c>
      <c r="F140" s="33">
        <v>5.4222222222222225</v>
      </c>
      <c r="G140" s="33">
        <v>6.6666666666666666E-2</v>
      </c>
      <c r="H140" s="33">
        <v>0.37422222222222212</v>
      </c>
      <c r="I140" s="33">
        <v>0</v>
      </c>
      <c r="J140" s="33">
        <v>0</v>
      </c>
      <c r="K140" s="33">
        <v>0</v>
      </c>
      <c r="L140" s="33">
        <v>4.7795555555555556</v>
      </c>
      <c r="M140" s="33">
        <v>5.2444444444444445</v>
      </c>
      <c r="N140" s="33">
        <v>0</v>
      </c>
      <c r="O140" s="33">
        <v>6.9350573023802528E-2</v>
      </c>
      <c r="P140" s="33">
        <v>4.8166666666666664</v>
      </c>
      <c r="Q140" s="33">
        <v>5.9388888888888891</v>
      </c>
      <c r="R140" s="33">
        <v>0.14222744637084928</v>
      </c>
      <c r="S140" s="33">
        <v>4.6292222222222232</v>
      </c>
      <c r="T140" s="33">
        <v>2.4557777777777781</v>
      </c>
      <c r="U140" s="33">
        <v>0</v>
      </c>
      <c r="V140" s="33">
        <v>9.3689391713194251E-2</v>
      </c>
      <c r="W140" s="33">
        <v>4.9156666666666649</v>
      </c>
      <c r="X140" s="33">
        <v>10.349333333333332</v>
      </c>
      <c r="Y140" s="33">
        <v>0</v>
      </c>
      <c r="Z140" s="33">
        <v>0.20185865412870993</v>
      </c>
      <c r="AA140" s="33">
        <v>0</v>
      </c>
      <c r="AB140" s="33">
        <v>0</v>
      </c>
      <c r="AC140" s="33">
        <v>0</v>
      </c>
      <c r="AD140" s="33">
        <v>0</v>
      </c>
      <c r="AE140" s="33">
        <v>0</v>
      </c>
      <c r="AF140" s="33">
        <v>0</v>
      </c>
      <c r="AG140" s="33">
        <v>0</v>
      </c>
      <c r="AH140" t="s">
        <v>122</v>
      </c>
      <c r="AI140" s="34">
        <v>4</v>
      </c>
    </row>
    <row r="141" spans="1:35" x14ac:dyDescent="0.25">
      <c r="A141" t="s">
        <v>616</v>
      </c>
      <c r="B141" t="s">
        <v>269</v>
      </c>
      <c r="C141" t="s">
        <v>473</v>
      </c>
      <c r="D141" t="s">
        <v>514</v>
      </c>
      <c r="E141" s="33">
        <v>77.233333333333334</v>
      </c>
      <c r="F141" s="33">
        <v>2.1333333333333333</v>
      </c>
      <c r="G141" s="33">
        <v>0.84444444444444444</v>
      </c>
      <c r="H141" s="33">
        <v>0</v>
      </c>
      <c r="I141" s="33">
        <v>0</v>
      </c>
      <c r="J141" s="33">
        <v>0</v>
      </c>
      <c r="K141" s="33">
        <v>0.9555555555555556</v>
      </c>
      <c r="L141" s="33">
        <v>4.2829999999999995</v>
      </c>
      <c r="M141" s="33">
        <v>5.3599999999999994</v>
      </c>
      <c r="N141" s="33">
        <v>7.8943333333333321</v>
      </c>
      <c r="O141" s="33">
        <v>0.17161415623651272</v>
      </c>
      <c r="P141" s="33">
        <v>6.3270000000000017</v>
      </c>
      <c r="Q141" s="33">
        <v>0</v>
      </c>
      <c r="R141" s="33">
        <v>8.1920586965904207E-2</v>
      </c>
      <c r="S141" s="33">
        <v>0.12622222222222221</v>
      </c>
      <c r="T141" s="33">
        <v>4.4243333333333323</v>
      </c>
      <c r="U141" s="33">
        <v>0</v>
      </c>
      <c r="V141" s="33">
        <v>5.8919579916558752E-2</v>
      </c>
      <c r="W141" s="33">
        <v>8.480777777777778</v>
      </c>
      <c r="X141" s="33">
        <v>8.9377777777777752</v>
      </c>
      <c r="Y141" s="33">
        <v>0</v>
      </c>
      <c r="Z141" s="33">
        <v>0.22553157819018843</v>
      </c>
      <c r="AA141" s="33">
        <v>0</v>
      </c>
      <c r="AB141" s="33">
        <v>0</v>
      </c>
      <c r="AC141" s="33">
        <v>0</v>
      </c>
      <c r="AD141" s="33">
        <v>0</v>
      </c>
      <c r="AE141" s="33">
        <v>0</v>
      </c>
      <c r="AF141" s="33">
        <v>0</v>
      </c>
      <c r="AG141" s="33">
        <v>0</v>
      </c>
      <c r="AH141" t="s">
        <v>68</v>
      </c>
      <c r="AI141" s="34">
        <v>4</v>
      </c>
    </row>
    <row r="142" spans="1:35" x14ac:dyDescent="0.25">
      <c r="A142" t="s">
        <v>616</v>
      </c>
      <c r="B142" t="s">
        <v>220</v>
      </c>
      <c r="C142" t="s">
        <v>405</v>
      </c>
      <c r="D142" t="s">
        <v>562</v>
      </c>
      <c r="E142" s="33">
        <v>74.422222222222217</v>
      </c>
      <c r="F142" s="33">
        <v>5.7777777777777777</v>
      </c>
      <c r="G142" s="33">
        <v>0.33333333333333331</v>
      </c>
      <c r="H142" s="33">
        <v>0</v>
      </c>
      <c r="I142" s="33">
        <v>0</v>
      </c>
      <c r="J142" s="33">
        <v>0</v>
      </c>
      <c r="K142" s="33">
        <v>1.1111111111111112</v>
      </c>
      <c r="L142" s="33">
        <v>5.4666666666666668</v>
      </c>
      <c r="M142" s="33">
        <v>0</v>
      </c>
      <c r="N142" s="33">
        <v>11.648666666666667</v>
      </c>
      <c r="O142" s="33">
        <v>0.15652134965661393</v>
      </c>
      <c r="P142" s="33">
        <v>5.7437777777777788</v>
      </c>
      <c r="Q142" s="33">
        <v>4.8260000000000014</v>
      </c>
      <c r="R142" s="33">
        <v>0.14202448492087194</v>
      </c>
      <c r="S142" s="33">
        <v>1.1100000000000003</v>
      </c>
      <c r="T142" s="33">
        <v>4.7520000000000016</v>
      </c>
      <c r="U142" s="33">
        <v>0</v>
      </c>
      <c r="V142" s="33">
        <v>7.8766796058524963E-2</v>
      </c>
      <c r="W142" s="33">
        <v>1.1990000000000003</v>
      </c>
      <c r="X142" s="33">
        <v>4.7896666666666645</v>
      </c>
      <c r="Y142" s="33">
        <v>0</v>
      </c>
      <c r="Z142" s="33">
        <v>8.0468796655718114E-2</v>
      </c>
      <c r="AA142" s="33">
        <v>0</v>
      </c>
      <c r="AB142" s="33">
        <v>0</v>
      </c>
      <c r="AC142" s="33">
        <v>0</v>
      </c>
      <c r="AD142" s="33">
        <v>0</v>
      </c>
      <c r="AE142" s="33">
        <v>0</v>
      </c>
      <c r="AF142" s="33">
        <v>0</v>
      </c>
      <c r="AG142" s="33">
        <v>0</v>
      </c>
      <c r="AH142" t="s">
        <v>19</v>
      </c>
      <c r="AI142" s="34">
        <v>4</v>
      </c>
    </row>
    <row r="143" spans="1:35" x14ac:dyDescent="0.25">
      <c r="A143" t="s">
        <v>616</v>
      </c>
      <c r="B143" t="s">
        <v>307</v>
      </c>
      <c r="C143" t="s">
        <v>481</v>
      </c>
      <c r="D143" t="s">
        <v>585</v>
      </c>
      <c r="E143" s="33">
        <v>43.31111111111111</v>
      </c>
      <c r="F143" s="33">
        <v>5.6111111111111107</v>
      </c>
      <c r="G143" s="33">
        <v>3.3333333333333333E-2</v>
      </c>
      <c r="H143" s="33">
        <v>0.26666666666666666</v>
      </c>
      <c r="I143" s="33">
        <v>0.4777777777777778</v>
      </c>
      <c r="J143" s="33">
        <v>0</v>
      </c>
      <c r="K143" s="33">
        <v>0</v>
      </c>
      <c r="L143" s="33">
        <v>4.0126666666666662</v>
      </c>
      <c r="M143" s="33">
        <v>0</v>
      </c>
      <c r="N143" s="33">
        <v>4.6194444444444445</v>
      </c>
      <c r="O143" s="33">
        <v>0.10665726013340175</v>
      </c>
      <c r="P143" s="33">
        <v>5.7888888888888888</v>
      </c>
      <c r="Q143" s="33">
        <v>0</v>
      </c>
      <c r="R143" s="33">
        <v>0.13365828630066701</v>
      </c>
      <c r="S143" s="33">
        <v>3.9900000000000011</v>
      </c>
      <c r="T143" s="33">
        <v>5.3718888888888863</v>
      </c>
      <c r="U143" s="33">
        <v>0</v>
      </c>
      <c r="V143" s="33">
        <v>0.21615443817342225</v>
      </c>
      <c r="W143" s="33">
        <v>1.1986666666666665</v>
      </c>
      <c r="X143" s="33">
        <v>7.486444444444448</v>
      </c>
      <c r="Y143" s="33">
        <v>0.25555555555555554</v>
      </c>
      <c r="Z143" s="33">
        <v>0.20642893791688049</v>
      </c>
      <c r="AA143" s="33">
        <v>0</v>
      </c>
      <c r="AB143" s="33">
        <v>0</v>
      </c>
      <c r="AC143" s="33">
        <v>0</v>
      </c>
      <c r="AD143" s="33">
        <v>0</v>
      </c>
      <c r="AE143" s="33">
        <v>0</v>
      </c>
      <c r="AF143" s="33">
        <v>0</v>
      </c>
      <c r="AG143" s="33">
        <v>0</v>
      </c>
      <c r="AH143" t="s">
        <v>106</v>
      </c>
      <c r="AI143" s="34">
        <v>4</v>
      </c>
    </row>
    <row r="144" spans="1:35" x14ac:dyDescent="0.25">
      <c r="A144" t="s">
        <v>616</v>
      </c>
      <c r="B144" t="s">
        <v>349</v>
      </c>
      <c r="C144" t="s">
        <v>424</v>
      </c>
      <c r="D144" t="s">
        <v>516</v>
      </c>
      <c r="E144" s="33">
        <v>80.511111111111106</v>
      </c>
      <c r="F144" s="33">
        <v>9.4222222222222225</v>
      </c>
      <c r="G144" s="33">
        <v>0.28888888888888886</v>
      </c>
      <c r="H144" s="33">
        <v>0.26666666666666666</v>
      </c>
      <c r="I144" s="33">
        <v>0.27777777777777779</v>
      </c>
      <c r="J144" s="33">
        <v>0</v>
      </c>
      <c r="K144" s="33">
        <v>0</v>
      </c>
      <c r="L144" s="33">
        <v>7.3611111111111107</v>
      </c>
      <c r="M144" s="33">
        <v>5.1749999999999998</v>
      </c>
      <c r="N144" s="33">
        <v>0</v>
      </c>
      <c r="O144" s="33">
        <v>6.4276842395804584E-2</v>
      </c>
      <c r="P144" s="33">
        <v>5.6055555555555552</v>
      </c>
      <c r="Q144" s="33">
        <v>0</v>
      </c>
      <c r="R144" s="33">
        <v>6.9624620480264979E-2</v>
      </c>
      <c r="S144" s="33">
        <v>7.8777777777777738</v>
      </c>
      <c r="T144" s="33">
        <v>8.2305555555555561</v>
      </c>
      <c r="U144" s="33">
        <v>0</v>
      </c>
      <c r="V144" s="33">
        <v>0.20007590394700522</v>
      </c>
      <c r="W144" s="33">
        <v>1.5602222222222224</v>
      </c>
      <c r="X144" s="33">
        <v>13.283333333333333</v>
      </c>
      <c r="Y144" s="33">
        <v>0</v>
      </c>
      <c r="Z144" s="33">
        <v>0.18436654706044717</v>
      </c>
      <c r="AA144" s="33">
        <v>0</v>
      </c>
      <c r="AB144" s="33">
        <v>0</v>
      </c>
      <c r="AC144" s="33">
        <v>0</v>
      </c>
      <c r="AD144" s="33">
        <v>0</v>
      </c>
      <c r="AE144" s="33">
        <v>0</v>
      </c>
      <c r="AF144" s="33">
        <v>0</v>
      </c>
      <c r="AG144" s="33">
        <v>0</v>
      </c>
      <c r="AH144" t="s">
        <v>149</v>
      </c>
      <c r="AI144" s="34">
        <v>4</v>
      </c>
    </row>
    <row r="145" spans="1:35" x14ac:dyDescent="0.25">
      <c r="A145" t="s">
        <v>616</v>
      </c>
      <c r="B145" t="s">
        <v>254</v>
      </c>
      <c r="C145" t="s">
        <v>424</v>
      </c>
      <c r="D145" t="s">
        <v>516</v>
      </c>
      <c r="E145" s="33">
        <v>55.355555555555554</v>
      </c>
      <c r="F145" s="33">
        <v>0</v>
      </c>
      <c r="G145" s="33">
        <v>0.66666666666666663</v>
      </c>
      <c r="H145" s="33">
        <v>8.8888888888888892E-2</v>
      </c>
      <c r="I145" s="33">
        <v>5.1444444444444448</v>
      </c>
      <c r="J145" s="33">
        <v>0</v>
      </c>
      <c r="K145" s="33">
        <v>0</v>
      </c>
      <c r="L145" s="33">
        <v>3.0998888888888891</v>
      </c>
      <c r="M145" s="33">
        <v>4.6835555555555564</v>
      </c>
      <c r="N145" s="33">
        <v>0</v>
      </c>
      <c r="O145" s="33">
        <v>8.460859092733844E-2</v>
      </c>
      <c r="P145" s="33">
        <v>4.8987777777777772</v>
      </c>
      <c r="Q145" s="33">
        <v>5.1835555555555555</v>
      </c>
      <c r="R145" s="33">
        <v>0.18213769570453633</v>
      </c>
      <c r="S145" s="33">
        <v>0.44277777777777777</v>
      </c>
      <c r="T145" s="33">
        <v>8.1836666666666673</v>
      </c>
      <c r="U145" s="33">
        <v>0</v>
      </c>
      <c r="V145" s="33">
        <v>0.1558370132476917</v>
      </c>
      <c r="W145" s="33">
        <v>0.6601111111111112</v>
      </c>
      <c r="X145" s="33">
        <v>9.0103333333333335</v>
      </c>
      <c r="Y145" s="33">
        <v>0</v>
      </c>
      <c r="Z145" s="33">
        <v>0.17469690887193901</v>
      </c>
      <c r="AA145" s="33">
        <v>0</v>
      </c>
      <c r="AB145" s="33">
        <v>0</v>
      </c>
      <c r="AC145" s="33">
        <v>0</v>
      </c>
      <c r="AD145" s="33">
        <v>0</v>
      </c>
      <c r="AE145" s="33">
        <v>0</v>
      </c>
      <c r="AF145" s="33">
        <v>0</v>
      </c>
      <c r="AG145" s="33">
        <v>0</v>
      </c>
      <c r="AH145" t="s">
        <v>53</v>
      </c>
      <c r="AI145" s="34">
        <v>4</v>
      </c>
    </row>
    <row r="146" spans="1:35" x14ac:dyDescent="0.25">
      <c r="A146" t="s">
        <v>616</v>
      </c>
      <c r="B146" t="s">
        <v>375</v>
      </c>
      <c r="C146" t="s">
        <v>503</v>
      </c>
      <c r="D146" t="s">
        <v>589</v>
      </c>
      <c r="E146" s="33">
        <v>38.022222222222226</v>
      </c>
      <c r="F146" s="33">
        <v>16.044444444444444</v>
      </c>
      <c r="G146" s="33">
        <v>0.34444444444444444</v>
      </c>
      <c r="H146" s="33">
        <v>0.53333333333333333</v>
      </c>
      <c r="I146" s="33">
        <v>0.4</v>
      </c>
      <c r="J146" s="33">
        <v>0</v>
      </c>
      <c r="K146" s="33">
        <v>0</v>
      </c>
      <c r="L146" s="33">
        <v>1.5228888888888885</v>
      </c>
      <c r="M146" s="33">
        <v>8.8888888888888892E-2</v>
      </c>
      <c r="N146" s="33">
        <v>5.2944444444444443</v>
      </c>
      <c r="O146" s="33">
        <v>0.14158386908240791</v>
      </c>
      <c r="P146" s="33">
        <v>6.0222222222222221</v>
      </c>
      <c r="Q146" s="33">
        <v>0</v>
      </c>
      <c r="R146" s="33">
        <v>0.15838690824079485</v>
      </c>
      <c r="S146" s="33">
        <v>1.5293333333333332</v>
      </c>
      <c r="T146" s="33">
        <v>2.7141111111111114</v>
      </c>
      <c r="U146" s="33">
        <v>0</v>
      </c>
      <c r="V146" s="33">
        <v>0.11160432495616597</v>
      </c>
      <c r="W146" s="33">
        <v>0.40200000000000002</v>
      </c>
      <c r="X146" s="33">
        <v>1.9560000000000002</v>
      </c>
      <c r="Y146" s="33">
        <v>0</v>
      </c>
      <c r="Z146" s="33">
        <v>6.2016364699006427E-2</v>
      </c>
      <c r="AA146" s="33">
        <v>0</v>
      </c>
      <c r="AB146" s="33">
        <v>0</v>
      </c>
      <c r="AC146" s="33">
        <v>0</v>
      </c>
      <c r="AD146" s="33">
        <v>0</v>
      </c>
      <c r="AE146" s="33">
        <v>0</v>
      </c>
      <c r="AF146" s="33">
        <v>0</v>
      </c>
      <c r="AG146" s="33">
        <v>0</v>
      </c>
      <c r="AH146" t="s">
        <v>175</v>
      </c>
      <c r="AI146" s="34">
        <v>4</v>
      </c>
    </row>
    <row r="147" spans="1:35" x14ac:dyDescent="0.25">
      <c r="A147" t="s">
        <v>616</v>
      </c>
      <c r="B147" t="s">
        <v>382</v>
      </c>
      <c r="C147" t="s">
        <v>424</v>
      </c>
      <c r="D147" t="s">
        <v>516</v>
      </c>
      <c r="E147" s="33">
        <v>50.588888888888889</v>
      </c>
      <c r="F147" s="33">
        <v>3.1777777777777776</v>
      </c>
      <c r="G147" s="33">
        <v>0</v>
      </c>
      <c r="H147" s="33">
        <v>0</v>
      </c>
      <c r="I147" s="33">
        <v>0</v>
      </c>
      <c r="J147" s="33">
        <v>0</v>
      </c>
      <c r="K147" s="33">
        <v>5.0222222222222221</v>
      </c>
      <c r="L147" s="33">
        <v>4.0888888888888877E-2</v>
      </c>
      <c r="M147" s="33">
        <v>5.2833333333333332</v>
      </c>
      <c r="N147" s="33">
        <v>0</v>
      </c>
      <c r="O147" s="33">
        <v>0.10443663518559192</v>
      </c>
      <c r="P147" s="33">
        <v>0</v>
      </c>
      <c r="Q147" s="33">
        <v>23.457000000000001</v>
      </c>
      <c r="R147" s="33">
        <v>0.46367889303755766</v>
      </c>
      <c r="S147" s="33">
        <v>0.25777777777777777</v>
      </c>
      <c r="T147" s="33">
        <v>5.2222222222222225E-2</v>
      </c>
      <c r="U147" s="33">
        <v>0</v>
      </c>
      <c r="V147" s="33">
        <v>6.1278278058423015E-3</v>
      </c>
      <c r="W147" s="33">
        <v>6.1555555555555558E-2</v>
      </c>
      <c r="X147" s="33">
        <v>0.68655555555555559</v>
      </c>
      <c r="Y147" s="33">
        <v>0</v>
      </c>
      <c r="Z147" s="33">
        <v>1.4788051833955635E-2</v>
      </c>
      <c r="AA147" s="33">
        <v>3.6333333333333333</v>
      </c>
      <c r="AB147" s="33">
        <v>0</v>
      </c>
      <c r="AC147" s="33">
        <v>0</v>
      </c>
      <c r="AD147" s="33">
        <v>0</v>
      </c>
      <c r="AE147" s="33">
        <v>0</v>
      </c>
      <c r="AF147" s="33">
        <v>0</v>
      </c>
      <c r="AG147" s="33">
        <v>0</v>
      </c>
      <c r="AH147" t="s">
        <v>182</v>
      </c>
      <c r="AI147" s="34">
        <v>4</v>
      </c>
    </row>
    <row r="148" spans="1:35" x14ac:dyDescent="0.25">
      <c r="A148" t="s">
        <v>616</v>
      </c>
      <c r="B148" t="s">
        <v>290</v>
      </c>
      <c r="C148" t="s">
        <v>443</v>
      </c>
      <c r="D148" t="s">
        <v>561</v>
      </c>
      <c r="E148" s="33">
        <v>37.166666666666664</v>
      </c>
      <c r="F148" s="33">
        <v>4.5333333333333332</v>
      </c>
      <c r="G148" s="33">
        <v>0.4</v>
      </c>
      <c r="H148" s="33">
        <v>0.17777777777777778</v>
      </c>
      <c r="I148" s="33">
        <v>0.53333333333333333</v>
      </c>
      <c r="J148" s="33">
        <v>0</v>
      </c>
      <c r="K148" s="33">
        <v>0.53333333333333333</v>
      </c>
      <c r="L148" s="33">
        <v>5.5574444444444451</v>
      </c>
      <c r="M148" s="33">
        <v>0</v>
      </c>
      <c r="N148" s="33">
        <v>0</v>
      </c>
      <c r="O148" s="33">
        <v>0</v>
      </c>
      <c r="P148" s="33">
        <v>0</v>
      </c>
      <c r="Q148" s="33">
        <v>0</v>
      </c>
      <c r="R148" s="33">
        <v>0</v>
      </c>
      <c r="S148" s="33">
        <v>0.63811111111111107</v>
      </c>
      <c r="T148" s="33">
        <v>5.6173333333333337</v>
      </c>
      <c r="U148" s="33">
        <v>0</v>
      </c>
      <c r="V148" s="33">
        <v>0.16830792227204786</v>
      </c>
      <c r="W148" s="33">
        <v>0.64677777777777778</v>
      </c>
      <c r="X148" s="33">
        <v>5.2587777777777784</v>
      </c>
      <c r="Y148" s="33">
        <v>0</v>
      </c>
      <c r="Z148" s="33">
        <v>0.15889387144992528</v>
      </c>
      <c r="AA148" s="33">
        <v>6.6666666666666666E-2</v>
      </c>
      <c r="AB148" s="33">
        <v>0</v>
      </c>
      <c r="AC148" s="33">
        <v>0</v>
      </c>
      <c r="AD148" s="33">
        <v>0</v>
      </c>
      <c r="AE148" s="33">
        <v>0</v>
      </c>
      <c r="AF148" s="33">
        <v>0</v>
      </c>
      <c r="AG148" s="33">
        <v>0</v>
      </c>
      <c r="AH148" t="s">
        <v>89</v>
      </c>
      <c r="AI148" s="34">
        <v>4</v>
      </c>
    </row>
    <row r="149" spans="1:35" x14ac:dyDescent="0.25">
      <c r="A149" t="s">
        <v>616</v>
      </c>
      <c r="B149" t="s">
        <v>326</v>
      </c>
      <c r="C149" t="s">
        <v>488</v>
      </c>
      <c r="D149" t="s">
        <v>514</v>
      </c>
      <c r="E149" s="33">
        <v>46.244444444444447</v>
      </c>
      <c r="F149" s="33">
        <v>11.244444444444444</v>
      </c>
      <c r="G149" s="33">
        <v>0.55555555555555558</v>
      </c>
      <c r="H149" s="33">
        <v>0.16666666666666666</v>
      </c>
      <c r="I149" s="33">
        <v>0.2</v>
      </c>
      <c r="J149" s="33">
        <v>0</v>
      </c>
      <c r="K149" s="33">
        <v>2.2222222222222223</v>
      </c>
      <c r="L149" s="33">
        <v>0.3507777777777778</v>
      </c>
      <c r="M149" s="33">
        <v>0</v>
      </c>
      <c r="N149" s="33">
        <v>5.6888888888888891</v>
      </c>
      <c r="O149" s="33">
        <v>0.12301777991350311</v>
      </c>
      <c r="P149" s="33">
        <v>0</v>
      </c>
      <c r="Q149" s="33">
        <v>5.8572222222222221</v>
      </c>
      <c r="R149" s="33">
        <v>0.12665785679961555</v>
      </c>
      <c r="S149" s="33">
        <v>2.4535555555555555</v>
      </c>
      <c r="T149" s="33">
        <v>5.3374444444444427</v>
      </c>
      <c r="U149" s="33">
        <v>0</v>
      </c>
      <c r="V149" s="33">
        <v>0.16847429120615084</v>
      </c>
      <c r="W149" s="33">
        <v>0.33099999999999996</v>
      </c>
      <c r="X149" s="33">
        <v>2.6603333333333339</v>
      </c>
      <c r="Y149" s="33">
        <v>0</v>
      </c>
      <c r="Z149" s="33">
        <v>6.468524747717444E-2</v>
      </c>
      <c r="AA149" s="33">
        <v>0</v>
      </c>
      <c r="AB149" s="33">
        <v>0</v>
      </c>
      <c r="AC149" s="33">
        <v>0</v>
      </c>
      <c r="AD149" s="33">
        <v>0</v>
      </c>
      <c r="AE149" s="33">
        <v>0</v>
      </c>
      <c r="AF149" s="33">
        <v>0</v>
      </c>
      <c r="AG149" s="33">
        <v>0</v>
      </c>
      <c r="AH149" t="s">
        <v>125</v>
      </c>
      <c r="AI149" s="34">
        <v>4</v>
      </c>
    </row>
    <row r="150" spans="1:35" x14ac:dyDescent="0.25">
      <c r="A150" t="s">
        <v>616</v>
      </c>
      <c r="B150" t="s">
        <v>276</v>
      </c>
      <c r="C150" t="s">
        <v>406</v>
      </c>
      <c r="D150" t="s">
        <v>522</v>
      </c>
      <c r="E150" s="33">
        <v>38.388888888888886</v>
      </c>
      <c r="F150" s="33">
        <v>0</v>
      </c>
      <c r="G150" s="33">
        <v>0</v>
      </c>
      <c r="H150" s="33">
        <v>0</v>
      </c>
      <c r="I150" s="33">
        <v>0</v>
      </c>
      <c r="J150" s="33">
        <v>0</v>
      </c>
      <c r="K150" s="33">
        <v>0</v>
      </c>
      <c r="L150" s="33">
        <v>0</v>
      </c>
      <c r="M150" s="33">
        <v>3.3805555555555555</v>
      </c>
      <c r="N150" s="33">
        <v>0</v>
      </c>
      <c r="O150" s="33">
        <v>8.8060781476121563E-2</v>
      </c>
      <c r="P150" s="33">
        <v>4.9861111111111107</v>
      </c>
      <c r="Q150" s="33">
        <v>4.0861111111111112</v>
      </c>
      <c r="R150" s="33">
        <v>0.23632416787264837</v>
      </c>
      <c r="S150" s="33">
        <v>0</v>
      </c>
      <c r="T150" s="33">
        <v>0</v>
      </c>
      <c r="U150" s="33">
        <v>0</v>
      </c>
      <c r="V150" s="33">
        <v>0</v>
      </c>
      <c r="W150" s="33">
        <v>0</v>
      </c>
      <c r="X150" s="33">
        <v>0</v>
      </c>
      <c r="Y150" s="33">
        <v>0</v>
      </c>
      <c r="Z150" s="33">
        <v>0</v>
      </c>
      <c r="AA150" s="33">
        <v>0</v>
      </c>
      <c r="AB150" s="33">
        <v>0</v>
      </c>
      <c r="AC150" s="33">
        <v>0</v>
      </c>
      <c r="AD150" s="33">
        <v>0</v>
      </c>
      <c r="AE150" s="33">
        <v>0</v>
      </c>
      <c r="AF150" s="33">
        <v>0</v>
      </c>
      <c r="AG150" s="33">
        <v>0</v>
      </c>
      <c r="AH150" t="s">
        <v>75</v>
      </c>
      <c r="AI150" s="34">
        <v>4</v>
      </c>
    </row>
    <row r="151" spans="1:35" x14ac:dyDescent="0.25">
      <c r="A151" t="s">
        <v>616</v>
      </c>
      <c r="B151" t="s">
        <v>339</v>
      </c>
      <c r="C151" t="s">
        <v>452</v>
      </c>
      <c r="D151" t="s">
        <v>532</v>
      </c>
      <c r="E151" s="33">
        <v>55.011111111111113</v>
      </c>
      <c r="F151" s="33">
        <v>5.3777777777777782</v>
      </c>
      <c r="G151" s="33">
        <v>0</v>
      </c>
      <c r="H151" s="33">
        <v>0.11444444444444445</v>
      </c>
      <c r="I151" s="33">
        <v>0</v>
      </c>
      <c r="J151" s="33">
        <v>0</v>
      </c>
      <c r="K151" s="33">
        <v>0</v>
      </c>
      <c r="L151" s="33">
        <v>3.9333333333333331</v>
      </c>
      <c r="M151" s="33">
        <v>0</v>
      </c>
      <c r="N151" s="33">
        <v>5.2328888888888896</v>
      </c>
      <c r="O151" s="33">
        <v>9.5124217329832367E-2</v>
      </c>
      <c r="P151" s="33">
        <v>0</v>
      </c>
      <c r="Q151" s="33">
        <v>0</v>
      </c>
      <c r="R151" s="33">
        <v>0</v>
      </c>
      <c r="S151" s="33">
        <v>4.5611111111111109</v>
      </c>
      <c r="T151" s="33">
        <v>6.0555555555555554</v>
      </c>
      <c r="U151" s="33">
        <v>0</v>
      </c>
      <c r="V151" s="33">
        <v>0.19299131488588164</v>
      </c>
      <c r="W151" s="33">
        <v>1.1000000000000001</v>
      </c>
      <c r="X151" s="33">
        <v>10.783333333333333</v>
      </c>
      <c r="Y151" s="33">
        <v>0</v>
      </c>
      <c r="Z151" s="33">
        <v>0.2160169662694405</v>
      </c>
      <c r="AA151" s="33">
        <v>0</v>
      </c>
      <c r="AB151" s="33">
        <v>0</v>
      </c>
      <c r="AC151" s="33">
        <v>0</v>
      </c>
      <c r="AD151" s="33">
        <v>0</v>
      </c>
      <c r="AE151" s="33">
        <v>0</v>
      </c>
      <c r="AF151" s="33">
        <v>0</v>
      </c>
      <c r="AG151" s="33">
        <v>0</v>
      </c>
      <c r="AH151" t="s">
        <v>139</v>
      </c>
      <c r="AI151" s="34">
        <v>4</v>
      </c>
    </row>
    <row r="152" spans="1:35" x14ac:dyDescent="0.25">
      <c r="A152" t="s">
        <v>616</v>
      </c>
      <c r="B152" t="s">
        <v>275</v>
      </c>
      <c r="C152" t="s">
        <v>414</v>
      </c>
      <c r="D152" t="s">
        <v>575</v>
      </c>
      <c r="E152" s="33">
        <v>50.822222222222223</v>
      </c>
      <c r="F152" s="33">
        <v>0</v>
      </c>
      <c r="G152" s="33">
        <v>0</v>
      </c>
      <c r="H152" s="33">
        <v>0</v>
      </c>
      <c r="I152" s="33">
        <v>0</v>
      </c>
      <c r="J152" s="33">
        <v>0</v>
      </c>
      <c r="K152" s="33">
        <v>0</v>
      </c>
      <c r="L152" s="33">
        <v>0</v>
      </c>
      <c r="M152" s="33">
        <v>0</v>
      </c>
      <c r="N152" s="33">
        <v>0</v>
      </c>
      <c r="O152" s="33">
        <v>0</v>
      </c>
      <c r="P152" s="33">
        <v>5.3194444444444446</v>
      </c>
      <c r="Q152" s="33">
        <v>0</v>
      </c>
      <c r="R152" s="33">
        <v>0.10466768692610406</v>
      </c>
      <c r="S152" s="33">
        <v>0</v>
      </c>
      <c r="T152" s="33">
        <v>0</v>
      </c>
      <c r="U152" s="33">
        <v>0</v>
      </c>
      <c r="V152" s="33">
        <v>0</v>
      </c>
      <c r="W152" s="33">
        <v>0</v>
      </c>
      <c r="X152" s="33">
        <v>0</v>
      </c>
      <c r="Y152" s="33">
        <v>0</v>
      </c>
      <c r="Z152" s="33">
        <v>0</v>
      </c>
      <c r="AA152" s="33">
        <v>0</v>
      </c>
      <c r="AB152" s="33">
        <v>0</v>
      </c>
      <c r="AC152" s="33">
        <v>0</v>
      </c>
      <c r="AD152" s="33">
        <v>0</v>
      </c>
      <c r="AE152" s="33">
        <v>0</v>
      </c>
      <c r="AF152" s="33">
        <v>0</v>
      </c>
      <c r="AG152" s="33">
        <v>0</v>
      </c>
      <c r="AH152" t="s">
        <v>74</v>
      </c>
      <c r="AI152" s="34">
        <v>4</v>
      </c>
    </row>
    <row r="153" spans="1:35" x14ac:dyDescent="0.25">
      <c r="A153" t="s">
        <v>616</v>
      </c>
      <c r="B153" t="s">
        <v>221</v>
      </c>
      <c r="C153" t="s">
        <v>450</v>
      </c>
      <c r="D153" t="s">
        <v>567</v>
      </c>
      <c r="E153" s="33">
        <v>105.18888888888888</v>
      </c>
      <c r="F153" s="33">
        <v>5.6</v>
      </c>
      <c r="G153" s="33">
        <v>0.44444444444444442</v>
      </c>
      <c r="H153" s="33">
        <v>0.26666666666666666</v>
      </c>
      <c r="I153" s="33">
        <v>0</v>
      </c>
      <c r="J153" s="33">
        <v>0</v>
      </c>
      <c r="K153" s="33">
        <v>0</v>
      </c>
      <c r="L153" s="33">
        <v>11.235222222222221</v>
      </c>
      <c r="M153" s="33">
        <v>5.2377777777777785</v>
      </c>
      <c r="N153" s="33">
        <v>5.8475555555555552</v>
      </c>
      <c r="O153" s="33">
        <v>0.10538502165416712</v>
      </c>
      <c r="P153" s="33">
        <v>5.1473333333333322</v>
      </c>
      <c r="Q153" s="33">
        <v>5.0098888888888888</v>
      </c>
      <c r="R153" s="33">
        <v>9.6561740783775205E-2</v>
      </c>
      <c r="S153" s="33">
        <v>2.6813333333333338</v>
      </c>
      <c r="T153" s="33">
        <v>4.7996666666666687</v>
      </c>
      <c r="U153" s="33">
        <v>0</v>
      </c>
      <c r="V153" s="33">
        <v>7.1119678884546345E-2</v>
      </c>
      <c r="W153" s="33">
        <v>0.99977777777777765</v>
      </c>
      <c r="X153" s="33">
        <v>5.325555555555554</v>
      </c>
      <c r="Y153" s="33">
        <v>2.5222222222222221</v>
      </c>
      <c r="Z153" s="33">
        <v>8.4111122847787032E-2</v>
      </c>
      <c r="AA153" s="33">
        <v>0</v>
      </c>
      <c r="AB153" s="33">
        <v>0</v>
      </c>
      <c r="AC153" s="33">
        <v>0</v>
      </c>
      <c r="AD153" s="33">
        <v>51.489222222222217</v>
      </c>
      <c r="AE153" s="33">
        <v>0</v>
      </c>
      <c r="AF153" s="33">
        <v>0</v>
      </c>
      <c r="AG153" s="33">
        <v>0</v>
      </c>
      <c r="AH153" t="s">
        <v>20</v>
      </c>
      <c r="AI153" s="34">
        <v>4</v>
      </c>
    </row>
    <row r="154" spans="1:35" x14ac:dyDescent="0.25">
      <c r="A154" t="s">
        <v>616</v>
      </c>
      <c r="B154" t="s">
        <v>316</v>
      </c>
      <c r="C154" t="s">
        <v>484</v>
      </c>
      <c r="D154" t="s">
        <v>571</v>
      </c>
      <c r="E154" s="33">
        <v>42.944444444444443</v>
      </c>
      <c r="F154" s="33">
        <v>5.6888888888888891</v>
      </c>
      <c r="G154" s="33">
        <v>0</v>
      </c>
      <c r="H154" s="33">
        <v>0</v>
      </c>
      <c r="I154" s="33">
        <v>0.31111111111111112</v>
      </c>
      <c r="J154" s="33">
        <v>0</v>
      </c>
      <c r="K154" s="33">
        <v>0</v>
      </c>
      <c r="L154" s="33">
        <v>4.3762222222222231</v>
      </c>
      <c r="M154" s="33">
        <v>0</v>
      </c>
      <c r="N154" s="33">
        <v>0</v>
      </c>
      <c r="O154" s="33">
        <v>0</v>
      </c>
      <c r="P154" s="33">
        <v>0</v>
      </c>
      <c r="Q154" s="33">
        <v>0</v>
      </c>
      <c r="R154" s="33">
        <v>0</v>
      </c>
      <c r="S154" s="33">
        <v>0.40211111111111109</v>
      </c>
      <c r="T154" s="33">
        <v>4.1367777777777768</v>
      </c>
      <c r="U154" s="33">
        <v>0</v>
      </c>
      <c r="V154" s="33">
        <v>0.10569210866752908</v>
      </c>
      <c r="W154" s="33">
        <v>0.81944444444444464</v>
      </c>
      <c r="X154" s="33">
        <v>3.8561111111111113</v>
      </c>
      <c r="Y154" s="33">
        <v>0.71111111111111114</v>
      </c>
      <c r="Z154" s="33">
        <v>0.12543337645536873</v>
      </c>
      <c r="AA154" s="33">
        <v>0</v>
      </c>
      <c r="AB154" s="33">
        <v>0</v>
      </c>
      <c r="AC154" s="33">
        <v>0</v>
      </c>
      <c r="AD154" s="33">
        <v>0</v>
      </c>
      <c r="AE154" s="33">
        <v>0</v>
      </c>
      <c r="AF154" s="33">
        <v>0</v>
      </c>
      <c r="AG154" s="33">
        <v>0</v>
      </c>
      <c r="AH154" t="s">
        <v>115</v>
      </c>
      <c r="AI154" s="34">
        <v>4</v>
      </c>
    </row>
    <row r="155" spans="1:35" x14ac:dyDescent="0.25">
      <c r="A155" t="s">
        <v>616</v>
      </c>
      <c r="B155" t="s">
        <v>336</v>
      </c>
      <c r="C155" t="s">
        <v>491</v>
      </c>
      <c r="D155" t="s">
        <v>587</v>
      </c>
      <c r="E155" s="33">
        <v>74.87777777777778</v>
      </c>
      <c r="F155" s="33">
        <v>47.266666666666666</v>
      </c>
      <c r="G155" s="33">
        <v>1.5555555555555556</v>
      </c>
      <c r="H155" s="33">
        <v>0.66666666666666663</v>
      </c>
      <c r="I155" s="33">
        <v>1.4666666666666666</v>
      </c>
      <c r="J155" s="33">
        <v>0</v>
      </c>
      <c r="K155" s="33">
        <v>0</v>
      </c>
      <c r="L155" s="33">
        <v>7.3422222222222215</v>
      </c>
      <c r="M155" s="33">
        <v>0</v>
      </c>
      <c r="N155" s="33">
        <v>0</v>
      </c>
      <c r="O155" s="33">
        <v>0</v>
      </c>
      <c r="P155" s="33">
        <v>0</v>
      </c>
      <c r="Q155" s="33">
        <v>9.4305555555555554</v>
      </c>
      <c r="R155" s="33">
        <v>0.12594598605134291</v>
      </c>
      <c r="S155" s="33">
        <v>4.3841111111111122</v>
      </c>
      <c r="T155" s="33">
        <v>12.19033333333333</v>
      </c>
      <c r="U155" s="33">
        <v>0</v>
      </c>
      <c r="V155" s="33">
        <v>0.22135331651580348</v>
      </c>
      <c r="W155" s="33">
        <v>5.520888888888889</v>
      </c>
      <c r="X155" s="33">
        <v>9.7625555555555561</v>
      </c>
      <c r="Y155" s="33">
        <v>7.7666666666666666</v>
      </c>
      <c r="Z155" s="33">
        <v>0.30783647425434041</v>
      </c>
      <c r="AA155" s="33">
        <v>0</v>
      </c>
      <c r="AB155" s="33">
        <v>0</v>
      </c>
      <c r="AC155" s="33">
        <v>0</v>
      </c>
      <c r="AD155" s="33">
        <v>0</v>
      </c>
      <c r="AE155" s="33">
        <v>0</v>
      </c>
      <c r="AF155" s="33">
        <v>0</v>
      </c>
      <c r="AG155" s="33">
        <v>0</v>
      </c>
      <c r="AH155" t="s">
        <v>136</v>
      </c>
      <c r="AI155" s="34">
        <v>4</v>
      </c>
    </row>
    <row r="156" spans="1:35" x14ac:dyDescent="0.25">
      <c r="A156" t="s">
        <v>616</v>
      </c>
      <c r="B156" t="s">
        <v>287</v>
      </c>
      <c r="C156" t="s">
        <v>455</v>
      </c>
      <c r="D156" t="s">
        <v>546</v>
      </c>
      <c r="E156" s="33">
        <v>63.31111111111111</v>
      </c>
      <c r="F156" s="33">
        <v>5.2444444444444445</v>
      </c>
      <c r="G156" s="33">
        <v>0.33333333333333331</v>
      </c>
      <c r="H156" s="33">
        <v>0.6</v>
      </c>
      <c r="I156" s="33">
        <v>0.4</v>
      </c>
      <c r="J156" s="33">
        <v>0</v>
      </c>
      <c r="K156" s="33">
        <v>0</v>
      </c>
      <c r="L156" s="33">
        <v>0.90855555555555556</v>
      </c>
      <c r="M156" s="33">
        <v>0</v>
      </c>
      <c r="N156" s="33">
        <v>4.2686666666666655</v>
      </c>
      <c r="O156" s="33">
        <v>6.7423657423657413E-2</v>
      </c>
      <c r="P156" s="33">
        <v>0</v>
      </c>
      <c r="Q156" s="33">
        <v>6.1983333333333324</v>
      </c>
      <c r="R156" s="33">
        <v>9.7902772902772883E-2</v>
      </c>
      <c r="S156" s="33">
        <v>2.3634444444444447</v>
      </c>
      <c r="T156" s="33">
        <v>8.702</v>
      </c>
      <c r="U156" s="33">
        <v>0</v>
      </c>
      <c r="V156" s="33">
        <v>0.17477886977886981</v>
      </c>
      <c r="W156" s="33">
        <v>0.80811111111111089</v>
      </c>
      <c r="X156" s="33">
        <v>6.0315555555555562</v>
      </c>
      <c r="Y156" s="33">
        <v>0</v>
      </c>
      <c r="Z156" s="33">
        <v>0.10803264303264304</v>
      </c>
      <c r="AA156" s="33">
        <v>0</v>
      </c>
      <c r="AB156" s="33">
        <v>0</v>
      </c>
      <c r="AC156" s="33">
        <v>0</v>
      </c>
      <c r="AD156" s="33">
        <v>0</v>
      </c>
      <c r="AE156" s="33">
        <v>0</v>
      </c>
      <c r="AF156" s="33">
        <v>0</v>
      </c>
      <c r="AG156" s="33">
        <v>0</v>
      </c>
      <c r="AH156" t="s">
        <v>86</v>
      </c>
      <c r="AI156" s="34">
        <v>4</v>
      </c>
    </row>
    <row r="157" spans="1:35" x14ac:dyDescent="0.25">
      <c r="A157" t="s">
        <v>616</v>
      </c>
      <c r="B157" t="s">
        <v>383</v>
      </c>
      <c r="C157" t="s">
        <v>506</v>
      </c>
      <c r="D157" t="s">
        <v>554</v>
      </c>
      <c r="E157" s="33">
        <v>69.822222222222223</v>
      </c>
      <c r="F157" s="33">
        <v>0</v>
      </c>
      <c r="G157" s="33">
        <v>0.26666666666666666</v>
      </c>
      <c r="H157" s="33">
        <v>0.26666666666666666</v>
      </c>
      <c r="I157" s="33">
        <v>0.44444444444444442</v>
      </c>
      <c r="J157" s="33">
        <v>0</v>
      </c>
      <c r="K157" s="33">
        <v>0.37777777777777777</v>
      </c>
      <c r="L157" s="33">
        <v>4.2298888888888895</v>
      </c>
      <c r="M157" s="33">
        <v>0</v>
      </c>
      <c r="N157" s="33">
        <v>0</v>
      </c>
      <c r="O157" s="33">
        <v>0</v>
      </c>
      <c r="P157" s="33">
        <v>14.208888888888886</v>
      </c>
      <c r="Q157" s="33">
        <v>0</v>
      </c>
      <c r="R157" s="33">
        <v>0.20350095480585609</v>
      </c>
      <c r="S157" s="33">
        <v>0.88611111111111096</v>
      </c>
      <c r="T157" s="33">
        <v>5.1259999999999994</v>
      </c>
      <c r="U157" s="33">
        <v>0</v>
      </c>
      <c r="V157" s="33">
        <v>8.6105983450031814E-2</v>
      </c>
      <c r="W157" s="33">
        <v>2.8701111111111111</v>
      </c>
      <c r="X157" s="33">
        <v>3.7792222222222236</v>
      </c>
      <c r="Y157" s="33">
        <v>4.833333333333333</v>
      </c>
      <c r="Z157" s="33">
        <v>0.16445576066199874</v>
      </c>
      <c r="AA157" s="33">
        <v>0</v>
      </c>
      <c r="AB157" s="33">
        <v>0</v>
      </c>
      <c r="AC157" s="33">
        <v>0.51111111111111107</v>
      </c>
      <c r="AD157" s="33">
        <v>0</v>
      </c>
      <c r="AE157" s="33">
        <v>0</v>
      </c>
      <c r="AF157" s="33">
        <v>0</v>
      </c>
      <c r="AG157" s="33">
        <v>0.35555555555555557</v>
      </c>
      <c r="AH157" t="s">
        <v>183</v>
      </c>
      <c r="AI157" s="34">
        <v>4</v>
      </c>
    </row>
    <row r="158" spans="1:35" x14ac:dyDescent="0.25">
      <c r="A158" t="s">
        <v>616</v>
      </c>
      <c r="B158" t="s">
        <v>200</v>
      </c>
      <c r="C158" t="s">
        <v>490</v>
      </c>
      <c r="D158" t="s">
        <v>568</v>
      </c>
      <c r="E158" s="33">
        <v>37.444444444444443</v>
      </c>
      <c r="F158" s="33">
        <v>4.0444444444444443</v>
      </c>
      <c r="G158" s="33">
        <v>0</v>
      </c>
      <c r="H158" s="33">
        <v>0.15022222222222223</v>
      </c>
      <c r="I158" s="33">
        <v>0.24444444444444444</v>
      </c>
      <c r="J158" s="33">
        <v>0</v>
      </c>
      <c r="K158" s="33">
        <v>0</v>
      </c>
      <c r="L158" s="33">
        <v>2.0975555555555561</v>
      </c>
      <c r="M158" s="33">
        <v>5.2</v>
      </c>
      <c r="N158" s="33">
        <v>0</v>
      </c>
      <c r="O158" s="33">
        <v>0.13887240356083086</v>
      </c>
      <c r="P158" s="33">
        <v>5.2750000000000004</v>
      </c>
      <c r="Q158" s="33">
        <v>4.2111111111111112</v>
      </c>
      <c r="R158" s="33">
        <v>0.25333827893175076</v>
      </c>
      <c r="S158" s="33">
        <v>0.58444444444444443</v>
      </c>
      <c r="T158" s="33">
        <v>5.152000000000001</v>
      </c>
      <c r="U158" s="33">
        <v>0</v>
      </c>
      <c r="V158" s="33">
        <v>0.15319881305637986</v>
      </c>
      <c r="W158" s="33">
        <v>1.2151111111111108</v>
      </c>
      <c r="X158" s="33">
        <v>2.9551111111111124</v>
      </c>
      <c r="Y158" s="33">
        <v>0</v>
      </c>
      <c r="Z158" s="33">
        <v>0.11137091988130568</v>
      </c>
      <c r="AA158" s="33">
        <v>0</v>
      </c>
      <c r="AB158" s="33">
        <v>0</v>
      </c>
      <c r="AC158" s="33">
        <v>0</v>
      </c>
      <c r="AD158" s="33">
        <v>0</v>
      </c>
      <c r="AE158" s="33">
        <v>0</v>
      </c>
      <c r="AF158" s="33">
        <v>0</v>
      </c>
      <c r="AG158" s="33">
        <v>0</v>
      </c>
      <c r="AH158" t="s">
        <v>129</v>
      </c>
      <c r="AI158" s="34">
        <v>4</v>
      </c>
    </row>
    <row r="159" spans="1:35" x14ac:dyDescent="0.25">
      <c r="A159" t="s">
        <v>616</v>
      </c>
      <c r="B159" t="s">
        <v>344</v>
      </c>
      <c r="C159" t="s">
        <v>464</v>
      </c>
      <c r="D159" t="s">
        <v>541</v>
      </c>
      <c r="E159" s="33">
        <v>42.4</v>
      </c>
      <c r="F159" s="33">
        <v>5.6888888888888891</v>
      </c>
      <c r="G159" s="33">
        <v>0.28888888888888886</v>
      </c>
      <c r="H159" s="33">
        <v>0.26666666666666666</v>
      </c>
      <c r="I159" s="33">
        <v>0.26666666666666666</v>
      </c>
      <c r="J159" s="33">
        <v>0</v>
      </c>
      <c r="K159" s="33">
        <v>0</v>
      </c>
      <c r="L159" s="33">
        <v>1.9326666666666663</v>
      </c>
      <c r="M159" s="33">
        <v>5.4555555555555557</v>
      </c>
      <c r="N159" s="33">
        <v>0</v>
      </c>
      <c r="O159" s="33">
        <v>0.12866876310272538</v>
      </c>
      <c r="P159" s="33">
        <v>5.2666666666666666</v>
      </c>
      <c r="Q159" s="33">
        <v>0</v>
      </c>
      <c r="R159" s="33">
        <v>0.12421383647798742</v>
      </c>
      <c r="S159" s="33">
        <v>3.9004444444444433</v>
      </c>
      <c r="T159" s="33">
        <v>7.8060000000000009</v>
      </c>
      <c r="U159" s="33">
        <v>0</v>
      </c>
      <c r="V159" s="33">
        <v>0.27609538784067084</v>
      </c>
      <c r="W159" s="33">
        <v>1.0463333333333333</v>
      </c>
      <c r="X159" s="33">
        <v>8.9423333333333357</v>
      </c>
      <c r="Y159" s="33">
        <v>4.4555555555555557</v>
      </c>
      <c r="Z159" s="33">
        <v>0.34066561844863741</v>
      </c>
      <c r="AA159" s="33">
        <v>0</v>
      </c>
      <c r="AB159" s="33">
        <v>0</v>
      </c>
      <c r="AC159" s="33">
        <v>0</v>
      </c>
      <c r="AD159" s="33">
        <v>0</v>
      </c>
      <c r="AE159" s="33">
        <v>0</v>
      </c>
      <c r="AF159" s="33">
        <v>0</v>
      </c>
      <c r="AG159" s="33">
        <v>0</v>
      </c>
      <c r="AH159" t="s">
        <v>144</v>
      </c>
      <c r="AI159" s="34">
        <v>4</v>
      </c>
    </row>
    <row r="160" spans="1:35" x14ac:dyDescent="0.25">
      <c r="A160" t="s">
        <v>616</v>
      </c>
      <c r="B160" t="s">
        <v>380</v>
      </c>
      <c r="C160" t="s">
        <v>416</v>
      </c>
      <c r="D160" t="s">
        <v>552</v>
      </c>
      <c r="E160" s="33">
        <v>27.922222222222221</v>
      </c>
      <c r="F160" s="33">
        <v>0</v>
      </c>
      <c r="G160" s="33">
        <v>0.33333333333333331</v>
      </c>
      <c r="H160" s="33">
        <v>0.26666666666666666</v>
      </c>
      <c r="I160" s="33">
        <v>2.4888888888888889</v>
      </c>
      <c r="J160" s="33">
        <v>0</v>
      </c>
      <c r="K160" s="33">
        <v>0</v>
      </c>
      <c r="L160" s="33">
        <v>10.164999999999999</v>
      </c>
      <c r="M160" s="33">
        <v>0</v>
      </c>
      <c r="N160" s="33">
        <v>0</v>
      </c>
      <c r="O160" s="33">
        <v>0</v>
      </c>
      <c r="P160" s="33">
        <v>4.6482222222222207</v>
      </c>
      <c r="Q160" s="33">
        <v>0</v>
      </c>
      <c r="R160" s="33">
        <v>0.16647035415837641</v>
      </c>
      <c r="S160" s="33">
        <v>16.457111111111111</v>
      </c>
      <c r="T160" s="33">
        <v>0.30333333333333329</v>
      </c>
      <c r="U160" s="33">
        <v>0</v>
      </c>
      <c r="V160" s="33">
        <v>0.60025467568643065</v>
      </c>
      <c r="W160" s="33">
        <v>5.9611111111111112</v>
      </c>
      <c r="X160" s="33">
        <v>10.071555555555557</v>
      </c>
      <c r="Y160" s="33">
        <v>0</v>
      </c>
      <c r="Z160" s="33">
        <v>0.57419021090330291</v>
      </c>
      <c r="AA160" s="33">
        <v>0</v>
      </c>
      <c r="AB160" s="33">
        <v>0</v>
      </c>
      <c r="AC160" s="33">
        <v>0</v>
      </c>
      <c r="AD160" s="33">
        <v>0</v>
      </c>
      <c r="AE160" s="33">
        <v>0</v>
      </c>
      <c r="AF160" s="33">
        <v>0</v>
      </c>
      <c r="AG160" s="33">
        <v>0</v>
      </c>
      <c r="AH160" t="s">
        <v>180</v>
      </c>
      <c r="AI160" s="34">
        <v>4</v>
      </c>
    </row>
    <row r="161" spans="1:35" x14ac:dyDescent="0.25">
      <c r="A161" t="s">
        <v>616</v>
      </c>
      <c r="B161" t="s">
        <v>260</v>
      </c>
      <c r="C161" t="s">
        <v>468</v>
      </c>
      <c r="D161" t="s">
        <v>514</v>
      </c>
      <c r="E161" s="33">
        <v>96.233333333333334</v>
      </c>
      <c r="F161" s="33">
        <v>5.6888888888888891</v>
      </c>
      <c r="G161" s="33">
        <v>0</v>
      </c>
      <c r="H161" s="33">
        <v>0.48533333333333339</v>
      </c>
      <c r="I161" s="33">
        <v>8.0444444444444443</v>
      </c>
      <c r="J161" s="33">
        <v>0</v>
      </c>
      <c r="K161" s="33">
        <v>0</v>
      </c>
      <c r="L161" s="33">
        <v>4.4303333333333326</v>
      </c>
      <c r="M161" s="33">
        <v>5.6888888888888891</v>
      </c>
      <c r="N161" s="33">
        <v>0</v>
      </c>
      <c r="O161" s="33">
        <v>5.9115575568641034E-2</v>
      </c>
      <c r="P161" s="33">
        <v>6.291666666666667</v>
      </c>
      <c r="Q161" s="33">
        <v>6.9194444444444443</v>
      </c>
      <c r="R161" s="33">
        <v>0.13728206904514492</v>
      </c>
      <c r="S161" s="33">
        <v>2.2335555555555562</v>
      </c>
      <c r="T161" s="33">
        <v>4.1055555555555552</v>
      </c>
      <c r="U161" s="33">
        <v>0</v>
      </c>
      <c r="V161" s="33">
        <v>6.5872301119963061E-2</v>
      </c>
      <c r="W161" s="33">
        <v>1.1361111111111111</v>
      </c>
      <c r="X161" s="33">
        <v>5.7572222222222216</v>
      </c>
      <c r="Y161" s="33">
        <v>0</v>
      </c>
      <c r="Z161" s="33">
        <v>7.1631451333564244E-2</v>
      </c>
      <c r="AA161" s="33">
        <v>0</v>
      </c>
      <c r="AB161" s="33">
        <v>0</v>
      </c>
      <c r="AC161" s="33">
        <v>0</v>
      </c>
      <c r="AD161" s="33">
        <v>0</v>
      </c>
      <c r="AE161" s="33">
        <v>22.644444444444446</v>
      </c>
      <c r="AF161" s="33">
        <v>0</v>
      </c>
      <c r="AG161" s="33">
        <v>0</v>
      </c>
      <c r="AH161" t="s">
        <v>59</v>
      </c>
      <c r="AI161" s="34">
        <v>4</v>
      </c>
    </row>
    <row r="162" spans="1:35" x14ac:dyDescent="0.25">
      <c r="A162" t="s">
        <v>616</v>
      </c>
      <c r="B162" t="s">
        <v>376</v>
      </c>
      <c r="C162" t="s">
        <v>473</v>
      </c>
      <c r="D162" t="s">
        <v>514</v>
      </c>
      <c r="E162" s="33">
        <v>26.81111111111111</v>
      </c>
      <c r="F162" s="33">
        <v>0</v>
      </c>
      <c r="G162" s="33">
        <v>0.14444444444444443</v>
      </c>
      <c r="H162" s="33">
        <v>0.29444444444444445</v>
      </c>
      <c r="I162" s="33">
        <v>2.2000000000000002</v>
      </c>
      <c r="J162" s="33">
        <v>0</v>
      </c>
      <c r="K162" s="33">
        <v>0</v>
      </c>
      <c r="L162" s="33">
        <v>8.8276666666666674</v>
      </c>
      <c r="M162" s="33">
        <v>0</v>
      </c>
      <c r="N162" s="33">
        <v>4.3224444444444439</v>
      </c>
      <c r="O162" s="33">
        <v>0.1612184003315375</v>
      </c>
      <c r="P162" s="33">
        <v>0</v>
      </c>
      <c r="Q162" s="33">
        <v>0</v>
      </c>
      <c r="R162" s="33">
        <v>0</v>
      </c>
      <c r="S162" s="33">
        <v>6.6344444444444433</v>
      </c>
      <c r="T162" s="33">
        <v>7.5348888888888901</v>
      </c>
      <c r="U162" s="33">
        <v>0</v>
      </c>
      <c r="V162" s="33">
        <v>0.5284873601326151</v>
      </c>
      <c r="W162" s="33">
        <v>5.3951111111111105</v>
      </c>
      <c r="X162" s="33">
        <v>9.1450000000000014</v>
      </c>
      <c r="Y162" s="33">
        <v>0</v>
      </c>
      <c r="Z162" s="33">
        <v>0.54231661831744726</v>
      </c>
      <c r="AA162" s="33">
        <v>0</v>
      </c>
      <c r="AB162" s="33">
        <v>0</v>
      </c>
      <c r="AC162" s="33">
        <v>0</v>
      </c>
      <c r="AD162" s="33">
        <v>0</v>
      </c>
      <c r="AE162" s="33">
        <v>0</v>
      </c>
      <c r="AF162" s="33">
        <v>0</v>
      </c>
      <c r="AG162" s="33">
        <v>0</v>
      </c>
      <c r="AH162" t="s">
        <v>176</v>
      </c>
      <c r="AI162" s="34">
        <v>4</v>
      </c>
    </row>
    <row r="163" spans="1:35" x14ac:dyDescent="0.25">
      <c r="A163" t="s">
        <v>616</v>
      </c>
      <c r="B163" t="s">
        <v>258</v>
      </c>
      <c r="C163" t="s">
        <v>467</v>
      </c>
      <c r="D163" t="s">
        <v>577</v>
      </c>
      <c r="E163" s="33">
        <v>109.2</v>
      </c>
      <c r="F163" s="33">
        <v>7.1111111111111107</v>
      </c>
      <c r="G163" s="33">
        <v>0.35555555555555557</v>
      </c>
      <c r="H163" s="33">
        <v>0.3875555555555556</v>
      </c>
      <c r="I163" s="33">
        <v>0.8666666666666667</v>
      </c>
      <c r="J163" s="33">
        <v>0</v>
      </c>
      <c r="K163" s="33">
        <v>0</v>
      </c>
      <c r="L163" s="33">
        <v>5.7667777777777776</v>
      </c>
      <c r="M163" s="33">
        <v>6.1053333333333333</v>
      </c>
      <c r="N163" s="33">
        <v>0</v>
      </c>
      <c r="O163" s="33">
        <v>5.5909645909645908E-2</v>
      </c>
      <c r="P163" s="33">
        <v>0.91055555555555556</v>
      </c>
      <c r="Q163" s="33">
        <v>0.55166666666666675</v>
      </c>
      <c r="R163" s="33">
        <v>1.339031339031339E-2</v>
      </c>
      <c r="S163" s="33">
        <v>4.1767777777777768</v>
      </c>
      <c r="T163" s="33">
        <v>2.5919999999999996</v>
      </c>
      <c r="U163" s="33">
        <v>0</v>
      </c>
      <c r="V163" s="33">
        <v>6.1985144485144472E-2</v>
      </c>
      <c r="W163" s="33">
        <v>5.418444444444444</v>
      </c>
      <c r="X163" s="33">
        <v>4.6492222222222219</v>
      </c>
      <c r="Y163" s="33">
        <v>0</v>
      </c>
      <c r="Z163" s="33">
        <v>9.2194749694749681E-2</v>
      </c>
      <c r="AA163" s="33">
        <v>0</v>
      </c>
      <c r="AB163" s="33">
        <v>0</v>
      </c>
      <c r="AC163" s="33">
        <v>0</v>
      </c>
      <c r="AD163" s="33">
        <v>0</v>
      </c>
      <c r="AE163" s="33">
        <v>0</v>
      </c>
      <c r="AF163" s="33">
        <v>0</v>
      </c>
      <c r="AG163" s="33">
        <v>0</v>
      </c>
      <c r="AH163" t="s">
        <v>57</v>
      </c>
      <c r="AI163" s="34">
        <v>4</v>
      </c>
    </row>
    <row r="164" spans="1:35" x14ac:dyDescent="0.25">
      <c r="A164" t="s">
        <v>616</v>
      </c>
      <c r="B164" t="s">
        <v>342</v>
      </c>
      <c r="C164" t="s">
        <v>477</v>
      </c>
      <c r="D164" t="s">
        <v>536</v>
      </c>
      <c r="E164" s="33">
        <v>49.68888888888889</v>
      </c>
      <c r="F164" s="33">
        <v>5.6888888888888891</v>
      </c>
      <c r="G164" s="33">
        <v>0</v>
      </c>
      <c r="H164" s="33">
        <v>0.2</v>
      </c>
      <c r="I164" s="33">
        <v>0</v>
      </c>
      <c r="J164" s="33">
        <v>0</v>
      </c>
      <c r="K164" s="33">
        <v>0</v>
      </c>
      <c r="L164" s="33">
        <v>4.5373333333333337</v>
      </c>
      <c r="M164" s="33">
        <v>5.5188888888888901</v>
      </c>
      <c r="N164" s="33">
        <v>1.9333333333333333</v>
      </c>
      <c r="O164" s="33">
        <v>0.14997763864042937</v>
      </c>
      <c r="P164" s="33">
        <v>0</v>
      </c>
      <c r="Q164" s="33">
        <v>14.420777777777779</v>
      </c>
      <c r="R164" s="33">
        <v>0.29022137745974957</v>
      </c>
      <c r="S164" s="33">
        <v>2.6422222222222222</v>
      </c>
      <c r="T164" s="33">
        <v>8.276888888888891</v>
      </c>
      <c r="U164" s="33">
        <v>0</v>
      </c>
      <c r="V164" s="33">
        <v>0.21974955277280864</v>
      </c>
      <c r="W164" s="33">
        <v>2.035333333333333</v>
      </c>
      <c r="X164" s="33">
        <v>7.5582222222222226</v>
      </c>
      <c r="Y164" s="33">
        <v>0</v>
      </c>
      <c r="Z164" s="33">
        <v>0.19307245080500895</v>
      </c>
      <c r="AA164" s="33">
        <v>0</v>
      </c>
      <c r="AB164" s="33">
        <v>0</v>
      </c>
      <c r="AC164" s="33">
        <v>0</v>
      </c>
      <c r="AD164" s="33">
        <v>0</v>
      </c>
      <c r="AE164" s="33">
        <v>0</v>
      </c>
      <c r="AF164" s="33">
        <v>0</v>
      </c>
      <c r="AG164" s="33">
        <v>0</v>
      </c>
      <c r="AH164" t="s">
        <v>142</v>
      </c>
      <c r="AI164" s="34">
        <v>4</v>
      </c>
    </row>
    <row r="165" spans="1:35" x14ac:dyDescent="0.25">
      <c r="A165" t="s">
        <v>616</v>
      </c>
      <c r="B165" t="s">
        <v>289</v>
      </c>
      <c r="C165" t="s">
        <v>457</v>
      </c>
      <c r="D165" t="s">
        <v>514</v>
      </c>
      <c r="E165" s="33">
        <v>48.333333333333336</v>
      </c>
      <c r="F165" s="33">
        <v>5.6888888888888891</v>
      </c>
      <c r="G165" s="33">
        <v>0.76666666666666672</v>
      </c>
      <c r="H165" s="33">
        <v>0</v>
      </c>
      <c r="I165" s="33">
        <v>0</v>
      </c>
      <c r="J165" s="33">
        <v>0</v>
      </c>
      <c r="K165" s="33">
        <v>0</v>
      </c>
      <c r="L165" s="33">
        <v>0</v>
      </c>
      <c r="M165" s="33">
        <v>0</v>
      </c>
      <c r="N165" s="33">
        <v>6.0782222222222222</v>
      </c>
      <c r="O165" s="33">
        <v>0.12575632183908045</v>
      </c>
      <c r="P165" s="33">
        <v>4.8364444444444432</v>
      </c>
      <c r="Q165" s="33">
        <v>0</v>
      </c>
      <c r="R165" s="33">
        <v>0.10006436781609192</v>
      </c>
      <c r="S165" s="33">
        <v>5.6888888888888891</v>
      </c>
      <c r="T165" s="33">
        <v>5.0438888888888886</v>
      </c>
      <c r="U165" s="33">
        <v>0</v>
      </c>
      <c r="V165" s="33">
        <v>0.22205747126436778</v>
      </c>
      <c r="W165" s="33">
        <v>0</v>
      </c>
      <c r="X165" s="33">
        <v>1.1005555555555555</v>
      </c>
      <c r="Y165" s="33">
        <v>0</v>
      </c>
      <c r="Z165" s="33">
        <v>2.2770114942528733E-2</v>
      </c>
      <c r="AA165" s="33">
        <v>0</v>
      </c>
      <c r="AB165" s="33">
        <v>0</v>
      </c>
      <c r="AC165" s="33">
        <v>0</v>
      </c>
      <c r="AD165" s="33">
        <v>0</v>
      </c>
      <c r="AE165" s="33">
        <v>0</v>
      </c>
      <c r="AF165" s="33">
        <v>0</v>
      </c>
      <c r="AG165" s="33">
        <v>0</v>
      </c>
      <c r="AH165" t="s">
        <v>88</v>
      </c>
      <c r="AI165" s="34">
        <v>4</v>
      </c>
    </row>
    <row r="166" spans="1:35" x14ac:dyDescent="0.25">
      <c r="A166" t="s">
        <v>616</v>
      </c>
      <c r="B166" t="s">
        <v>352</v>
      </c>
      <c r="C166" t="s">
        <v>481</v>
      </c>
      <c r="D166" t="s">
        <v>585</v>
      </c>
      <c r="E166" s="33">
        <v>52.12222222222222</v>
      </c>
      <c r="F166" s="33">
        <v>1.0666666666666667</v>
      </c>
      <c r="G166" s="33">
        <v>0.26666666666666666</v>
      </c>
      <c r="H166" s="33">
        <v>0.35555555555555557</v>
      </c>
      <c r="I166" s="33">
        <v>0.26666666666666666</v>
      </c>
      <c r="J166" s="33">
        <v>0</v>
      </c>
      <c r="K166" s="33">
        <v>0</v>
      </c>
      <c r="L166" s="33">
        <v>8.1213333333333342</v>
      </c>
      <c r="M166" s="33">
        <v>0</v>
      </c>
      <c r="N166" s="33">
        <v>5.4249999999999998</v>
      </c>
      <c r="O166" s="33">
        <v>0.10408228522703049</v>
      </c>
      <c r="P166" s="33">
        <v>6.0583333333333336</v>
      </c>
      <c r="Q166" s="33">
        <v>5.3777777777777782</v>
      </c>
      <c r="R166" s="33">
        <v>0.21940950756768282</v>
      </c>
      <c r="S166" s="33">
        <v>1.5932222222222223</v>
      </c>
      <c r="T166" s="33">
        <v>8.2633333333333336</v>
      </c>
      <c r="U166" s="33">
        <v>0</v>
      </c>
      <c r="V166" s="33">
        <v>0.18910466851417609</v>
      </c>
      <c r="W166" s="33">
        <v>1.0079999999999998</v>
      </c>
      <c r="X166" s="33">
        <v>6.9537777777777769</v>
      </c>
      <c r="Y166" s="33">
        <v>0</v>
      </c>
      <c r="Z166" s="33">
        <v>0.15275207844809208</v>
      </c>
      <c r="AA166" s="33">
        <v>0</v>
      </c>
      <c r="AB166" s="33">
        <v>0</v>
      </c>
      <c r="AC166" s="33">
        <v>0</v>
      </c>
      <c r="AD166" s="33">
        <v>0</v>
      </c>
      <c r="AE166" s="33">
        <v>0</v>
      </c>
      <c r="AF166" s="33">
        <v>0</v>
      </c>
      <c r="AG166" s="33">
        <v>0</v>
      </c>
      <c r="AH166" t="s">
        <v>152</v>
      </c>
      <c r="AI166" s="34">
        <v>4</v>
      </c>
    </row>
    <row r="167" spans="1:35" x14ac:dyDescent="0.25">
      <c r="A167" t="s">
        <v>616</v>
      </c>
      <c r="B167" t="s">
        <v>387</v>
      </c>
      <c r="C167" t="s">
        <v>413</v>
      </c>
      <c r="D167" t="s">
        <v>591</v>
      </c>
      <c r="E167" s="33">
        <v>75.12222222222222</v>
      </c>
      <c r="F167" s="33">
        <v>5.4222222222222225</v>
      </c>
      <c r="G167" s="33">
        <v>0</v>
      </c>
      <c r="H167" s="33">
        <v>0.49444444444444446</v>
      </c>
      <c r="I167" s="33">
        <v>0.53333333333333333</v>
      </c>
      <c r="J167" s="33">
        <v>0</v>
      </c>
      <c r="K167" s="33">
        <v>0</v>
      </c>
      <c r="L167" s="33">
        <v>0.49700000000000005</v>
      </c>
      <c r="M167" s="33">
        <v>5.2444444444444445</v>
      </c>
      <c r="N167" s="33">
        <v>0</v>
      </c>
      <c r="O167" s="33">
        <v>6.9812157964798102E-2</v>
      </c>
      <c r="P167" s="33">
        <v>0</v>
      </c>
      <c r="Q167" s="33">
        <v>15.262222222222221</v>
      </c>
      <c r="R167" s="33">
        <v>0.20316521224670905</v>
      </c>
      <c r="S167" s="33">
        <v>1.2085555555555556</v>
      </c>
      <c r="T167" s="33">
        <v>0</v>
      </c>
      <c r="U167" s="33">
        <v>0</v>
      </c>
      <c r="V167" s="33">
        <v>1.6087856825913328E-2</v>
      </c>
      <c r="W167" s="33">
        <v>0.27077777777777778</v>
      </c>
      <c r="X167" s="33">
        <v>1.642333333333333</v>
      </c>
      <c r="Y167" s="33">
        <v>0</v>
      </c>
      <c r="Z167" s="33">
        <v>2.5466646945718086E-2</v>
      </c>
      <c r="AA167" s="33">
        <v>0</v>
      </c>
      <c r="AB167" s="33">
        <v>0</v>
      </c>
      <c r="AC167" s="33">
        <v>0</v>
      </c>
      <c r="AD167" s="33">
        <v>0</v>
      </c>
      <c r="AE167" s="33">
        <v>0</v>
      </c>
      <c r="AF167" s="33">
        <v>0</v>
      </c>
      <c r="AG167" s="33">
        <v>0</v>
      </c>
      <c r="AH167" t="s">
        <v>187</v>
      </c>
      <c r="AI167" s="34">
        <v>4</v>
      </c>
    </row>
    <row r="168" spans="1:35" x14ac:dyDescent="0.25">
      <c r="A168" t="s">
        <v>616</v>
      </c>
      <c r="B168" t="s">
        <v>236</v>
      </c>
      <c r="C168" t="s">
        <v>455</v>
      </c>
      <c r="D168" t="s">
        <v>546</v>
      </c>
      <c r="E168" s="33">
        <v>79.444444444444443</v>
      </c>
      <c r="F168" s="33">
        <v>4.7666666666666666</v>
      </c>
      <c r="G168" s="33">
        <v>0.4</v>
      </c>
      <c r="H168" s="33">
        <v>0.22222222222222221</v>
      </c>
      <c r="I168" s="33">
        <v>1.2555555555555555</v>
      </c>
      <c r="J168" s="33">
        <v>0</v>
      </c>
      <c r="K168" s="33">
        <v>0</v>
      </c>
      <c r="L168" s="33">
        <v>0.80544444444444419</v>
      </c>
      <c r="M168" s="33">
        <v>4.056</v>
      </c>
      <c r="N168" s="33">
        <v>0</v>
      </c>
      <c r="O168" s="33">
        <v>5.1054545454545457E-2</v>
      </c>
      <c r="P168" s="33">
        <v>5.7855555555555558</v>
      </c>
      <c r="Q168" s="33">
        <v>0</v>
      </c>
      <c r="R168" s="33">
        <v>7.2825174825174824E-2</v>
      </c>
      <c r="S168" s="33">
        <v>0.59111111111111114</v>
      </c>
      <c r="T168" s="33">
        <v>2.8421111111111119</v>
      </c>
      <c r="U168" s="33">
        <v>0</v>
      </c>
      <c r="V168" s="33">
        <v>4.3215384615384628E-2</v>
      </c>
      <c r="W168" s="33">
        <v>0.79866666666666675</v>
      </c>
      <c r="X168" s="33">
        <v>5.6029999999999998</v>
      </c>
      <c r="Y168" s="33">
        <v>0</v>
      </c>
      <c r="Z168" s="33">
        <v>8.0580419580419574E-2</v>
      </c>
      <c r="AA168" s="33">
        <v>0</v>
      </c>
      <c r="AB168" s="33">
        <v>0</v>
      </c>
      <c r="AC168" s="33">
        <v>0</v>
      </c>
      <c r="AD168" s="33">
        <v>0</v>
      </c>
      <c r="AE168" s="33">
        <v>0</v>
      </c>
      <c r="AF168" s="33">
        <v>23.666666666666668</v>
      </c>
      <c r="AG168" s="33">
        <v>0</v>
      </c>
      <c r="AH168" t="s">
        <v>35</v>
      </c>
      <c r="AI168" s="34">
        <v>4</v>
      </c>
    </row>
    <row r="169" spans="1:35" x14ac:dyDescent="0.25">
      <c r="A169" t="s">
        <v>616</v>
      </c>
      <c r="B169" t="s">
        <v>350</v>
      </c>
      <c r="C169" t="s">
        <v>426</v>
      </c>
      <c r="D169" t="s">
        <v>525</v>
      </c>
      <c r="E169" s="33">
        <v>77.333333333333329</v>
      </c>
      <c r="F169" s="33">
        <v>0</v>
      </c>
      <c r="G169" s="33">
        <v>0</v>
      </c>
      <c r="H169" s="33">
        <v>0</v>
      </c>
      <c r="I169" s="33">
        <v>0</v>
      </c>
      <c r="J169" s="33">
        <v>0</v>
      </c>
      <c r="K169" s="33">
        <v>0</v>
      </c>
      <c r="L169" s="33">
        <v>0</v>
      </c>
      <c r="M169" s="33">
        <v>0</v>
      </c>
      <c r="N169" s="33">
        <v>0</v>
      </c>
      <c r="O169" s="33">
        <v>0</v>
      </c>
      <c r="P169" s="33">
        <v>4.4194444444444443</v>
      </c>
      <c r="Q169" s="33">
        <v>7.8166666666666664</v>
      </c>
      <c r="R169" s="33">
        <v>0.15822557471264367</v>
      </c>
      <c r="S169" s="33">
        <v>0</v>
      </c>
      <c r="T169" s="33">
        <v>0</v>
      </c>
      <c r="U169" s="33">
        <v>0</v>
      </c>
      <c r="V169" s="33">
        <v>0</v>
      </c>
      <c r="W169" s="33">
        <v>0</v>
      </c>
      <c r="X169" s="33">
        <v>0</v>
      </c>
      <c r="Y169" s="33">
        <v>0</v>
      </c>
      <c r="Z169" s="33">
        <v>0</v>
      </c>
      <c r="AA169" s="33">
        <v>0</v>
      </c>
      <c r="AB169" s="33">
        <v>0</v>
      </c>
      <c r="AC169" s="33">
        <v>0</v>
      </c>
      <c r="AD169" s="33">
        <v>0</v>
      </c>
      <c r="AE169" s="33">
        <v>0</v>
      </c>
      <c r="AF169" s="33">
        <v>0</v>
      </c>
      <c r="AG169" s="33">
        <v>0</v>
      </c>
      <c r="AH169" t="s">
        <v>150</v>
      </c>
      <c r="AI169" s="34">
        <v>4</v>
      </c>
    </row>
    <row r="170" spans="1:35" x14ac:dyDescent="0.25">
      <c r="A170" t="s">
        <v>616</v>
      </c>
      <c r="B170" t="s">
        <v>313</v>
      </c>
      <c r="C170" t="s">
        <v>407</v>
      </c>
      <c r="D170" t="s">
        <v>520</v>
      </c>
      <c r="E170" s="33">
        <v>44.666666666666664</v>
      </c>
      <c r="F170" s="33">
        <v>5.4222222222222225</v>
      </c>
      <c r="G170" s="33">
        <v>0.28888888888888886</v>
      </c>
      <c r="H170" s="33">
        <v>0.13333333333333333</v>
      </c>
      <c r="I170" s="33">
        <v>0.26666666666666666</v>
      </c>
      <c r="J170" s="33">
        <v>0</v>
      </c>
      <c r="K170" s="33">
        <v>0</v>
      </c>
      <c r="L170" s="33">
        <v>6.4372222222222213</v>
      </c>
      <c r="M170" s="33">
        <v>6.1083333333333334</v>
      </c>
      <c r="N170" s="33">
        <v>0</v>
      </c>
      <c r="O170" s="33">
        <v>0.13675373134328359</v>
      </c>
      <c r="P170" s="33">
        <v>5.6944444444444446</v>
      </c>
      <c r="Q170" s="33">
        <v>0</v>
      </c>
      <c r="R170" s="33">
        <v>0.12748756218905474</v>
      </c>
      <c r="S170" s="33">
        <v>10.561111111111112</v>
      </c>
      <c r="T170" s="33">
        <v>0.2227777777777778</v>
      </c>
      <c r="U170" s="33">
        <v>0</v>
      </c>
      <c r="V170" s="33">
        <v>0.24143034825870649</v>
      </c>
      <c r="W170" s="33">
        <v>9.4638888888888886</v>
      </c>
      <c r="X170" s="33">
        <v>1.4934444444444444</v>
      </c>
      <c r="Y170" s="33">
        <v>0</v>
      </c>
      <c r="Z170" s="33">
        <v>0.24531343283582088</v>
      </c>
      <c r="AA170" s="33">
        <v>0</v>
      </c>
      <c r="AB170" s="33">
        <v>0</v>
      </c>
      <c r="AC170" s="33">
        <v>0</v>
      </c>
      <c r="AD170" s="33">
        <v>0</v>
      </c>
      <c r="AE170" s="33">
        <v>0</v>
      </c>
      <c r="AF170" s="33">
        <v>0</v>
      </c>
      <c r="AG170" s="33">
        <v>0</v>
      </c>
      <c r="AH170" t="s">
        <v>112</v>
      </c>
      <c r="AI170" s="34">
        <v>4</v>
      </c>
    </row>
    <row r="171" spans="1:35" x14ac:dyDescent="0.25">
      <c r="A171" t="s">
        <v>616</v>
      </c>
      <c r="B171" t="s">
        <v>338</v>
      </c>
      <c r="C171" t="s">
        <v>407</v>
      </c>
      <c r="D171" t="s">
        <v>520</v>
      </c>
      <c r="E171" s="33">
        <v>47.077777777777776</v>
      </c>
      <c r="F171" s="33">
        <v>4.9777777777777779</v>
      </c>
      <c r="G171" s="33">
        <v>0</v>
      </c>
      <c r="H171" s="33">
        <v>0</v>
      </c>
      <c r="I171" s="33">
        <v>0</v>
      </c>
      <c r="J171" s="33">
        <v>0</v>
      </c>
      <c r="K171" s="33">
        <v>0</v>
      </c>
      <c r="L171" s="33">
        <v>4.9011111111111116</v>
      </c>
      <c r="M171" s="33">
        <v>0</v>
      </c>
      <c r="N171" s="33">
        <v>0</v>
      </c>
      <c r="O171" s="33">
        <v>0</v>
      </c>
      <c r="P171" s="33">
        <v>0</v>
      </c>
      <c r="Q171" s="33">
        <v>2.5911111111111111</v>
      </c>
      <c r="R171" s="33">
        <v>5.5038942648100074E-2</v>
      </c>
      <c r="S171" s="33">
        <v>5.1222222222222218</v>
      </c>
      <c r="T171" s="33">
        <v>5.9416666666666664</v>
      </c>
      <c r="U171" s="33">
        <v>0</v>
      </c>
      <c r="V171" s="33">
        <v>0.23501298088270001</v>
      </c>
      <c r="W171" s="33">
        <v>1.1094444444444445</v>
      </c>
      <c r="X171" s="33">
        <v>10.022222222222222</v>
      </c>
      <c r="Y171" s="33">
        <v>0</v>
      </c>
      <c r="Z171" s="33">
        <v>0.23645267878215717</v>
      </c>
      <c r="AA171" s="33">
        <v>0</v>
      </c>
      <c r="AB171" s="33">
        <v>0</v>
      </c>
      <c r="AC171" s="33">
        <v>0</v>
      </c>
      <c r="AD171" s="33">
        <v>0</v>
      </c>
      <c r="AE171" s="33">
        <v>0</v>
      </c>
      <c r="AF171" s="33">
        <v>0</v>
      </c>
      <c r="AG171" s="33">
        <v>0</v>
      </c>
      <c r="AH171" t="s">
        <v>138</v>
      </c>
      <c r="AI171" s="34">
        <v>4</v>
      </c>
    </row>
    <row r="172" spans="1:35" x14ac:dyDescent="0.25">
      <c r="A172" t="s">
        <v>616</v>
      </c>
      <c r="B172" t="s">
        <v>299</v>
      </c>
      <c r="C172" t="s">
        <v>424</v>
      </c>
      <c r="D172" t="s">
        <v>516</v>
      </c>
      <c r="E172" s="33">
        <v>64.855555555555554</v>
      </c>
      <c r="F172" s="33">
        <v>5.2444444444444445</v>
      </c>
      <c r="G172" s="33">
        <v>0</v>
      </c>
      <c r="H172" s="33">
        <v>0.26288888888888884</v>
      </c>
      <c r="I172" s="33">
        <v>0.75555555555555554</v>
      </c>
      <c r="J172" s="33">
        <v>0</v>
      </c>
      <c r="K172" s="33">
        <v>0</v>
      </c>
      <c r="L172" s="33">
        <v>2.7584444444444451</v>
      </c>
      <c r="M172" s="33">
        <v>4.1687777777777786</v>
      </c>
      <c r="N172" s="33">
        <v>0</v>
      </c>
      <c r="O172" s="33">
        <v>6.4277882473873574E-2</v>
      </c>
      <c r="P172" s="33">
        <v>0</v>
      </c>
      <c r="Q172" s="33">
        <v>4.5542222222222222</v>
      </c>
      <c r="R172" s="33">
        <v>7.0221003940380333E-2</v>
      </c>
      <c r="S172" s="33">
        <v>4.4309999999999992</v>
      </c>
      <c r="T172" s="33">
        <v>3.1488888888888891</v>
      </c>
      <c r="U172" s="33">
        <v>0</v>
      </c>
      <c r="V172" s="33">
        <v>0.11687339386671235</v>
      </c>
      <c r="W172" s="33">
        <v>3.9341111111111102</v>
      </c>
      <c r="X172" s="33">
        <v>7.041999999999998</v>
      </c>
      <c r="Y172" s="33">
        <v>0</v>
      </c>
      <c r="Z172" s="33">
        <v>0.16923933527496998</v>
      </c>
      <c r="AA172" s="33">
        <v>0</v>
      </c>
      <c r="AB172" s="33">
        <v>0</v>
      </c>
      <c r="AC172" s="33">
        <v>0</v>
      </c>
      <c r="AD172" s="33">
        <v>0</v>
      </c>
      <c r="AE172" s="33">
        <v>0</v>
      </c>
      <c r="AF172" s="33">
        <v>0</v>
      </c>
      <c r="AG172" s="33">
        <v>0</v>
      </c>
      <c r="AH172" t="s">
        <v>98</v>
      </c>
      <c r="AI172" s="34">
        <v>4</v>
      </c>
    </row>
    <row r="173" spans="1:35" x14ac:dyDescent="0.25">
      <c r="A173" t="s">
        <v>616</v>
      </c>
      <c r="B173" t="s">
        <v>205</v>
      </c>
      <c r="C173" t="s">
        <v>439</v>
      </c>
      <c r="D173" t="s">
        <v>552</v>
      </c>
      <c r="E173" s="33">
        <v>134.19999999999999</v>
      </c>
      <c r="F173" s="33">
        <v>11.844444444444445</v>
      </c>
      <c r="G173" s="33">
        <v>0.97777777777777775</v>
      </c>
      <c r="H173" s="33">
        <v>0</v>
      </c>
      <c r="I173" s="33">
        <v>0</v>
      </c>
      <c r="J173" s="33">
        <v>0</v>
      </c>
      <c r="K173" s="33">
        <v>0</v>
      </c>
      <c r="L173" s="33">
        <v>3.9202222222222236</v>
      </c>
      <c r="M173" s="33">
        <v>4.870222222222222</v>
      </c>
      <c r="N173" s="33">
        <v>11.764333333333338</v>
      </c>
      <c r="O173" s="33">
        <v>0.1239534691174036</v>
      </c>
      <c r="P173" s="33">
        <v>5.6104444444444459</v>
      </c>
      <c r="Q173" s="33">
        <v>23.22422222222222</v>
      </c>
      <c r="R173" s="33">
        <v>0.21486338797814211</v>
      </c>
      <c r="S173" s="33">
        <v>4.8326666666666682</v>
      </c>
      <c r="T173" s="33">
        <v>0.19366666666666665</v>
      </c>
      <c r="U173" s="33">
        <v>0</v>
      </c>
      <c r="V173" s="33">
        <v>3.7454048683556895E-2</v>
      </c>
      <c r="W173" s="33">
        <v>5.211999999999998</v>
      </c>
      <c r="X173" s="33">
        <v>0.36144444444444446</v>
      </c>
      <c r="Y173" s="33">
        <v>0</v>
      </c>
      <c r="Z173" s="33">
        <v>4.1530882596456355E-2</v>
      </c>
      <c r="AA173" s="33">
        <v>0</v>
      </c>
      <c r="AB173" s="33">
        <v>0</v>
      </c>
      <c r="AC173" s="33">
        <v>0</v>
      </c>
      <c r="AD173" s="33">
        <v>0</v>
      </c>
      <c r="AE173" s="33">
        <v>10.033333333333333</v>
      </c>
      <c r="AF173" s="33">
        <v>0</v>
      </c>
      <c r="AG173" s="33">
        <v>0</v>
      </c>
      <c r="AH173" t="s">
        <v>4</v>
      </c>
      <c r="AI173" s="34">
        <v>4</v>
      </c>
    </row>
    <row r="174" spans="1:35" x14ac:dyDescent="0.25">
      <c r="A174" t="s">
        <v>616</v>
      </c>
      <c r="B174" t="s">
        <v>296</v>
      </c>
      <c r="C174" t="s">
        <v>418</v>
      </c>
      <c r="D174" t="s">
        <v>534</v>
      </c>
      <c r="E174" s="33">
        <v>104.26666666666667</v>
      </c>
      <c r="F174" s="33">
        <v>11.377777777777778</v>
      </c>
      <c r="G174" s="33">
        <v>1.1555555555555554</v>
      </c>
      <c r="H174" s="33">
        <v>0.53333333333333333</v>
      </c>
      <c r="I174" s="33">
        <v>0.6</v>
      </c>
      <c r="J174" s="33">
        <v>0</v>
      </c>
      <c r="K174" s="33">
        <v>1.1111111111111112</v>
      </c>
      <c r="L174" s="33">
        <v>7.5365555555555535</v>
      </c>
      <c r="M174" s="33">
        <v>5.6888888888888891</v>
      </c>
      <c r="N174" s="33">
        <v>11.37211111111111</v>
      </c>
      <c r="O174" s="33">
        <v>0.16362851662404093</v>
      </c>
      <c r="P174" s="33">
        <v>0</v>
      </c>
      <c r="Q174" s="33">
        <v>11.916888888888892</v>
      </c>
      <c r="R174" s="33">
        <v>0.11429241261722083</v>
      </c>
      <c r="S174" s="33">
        <v>4.7858888888888886</v>
      </c>
      <c r="T174" s="33">
        <v>8.6441111111111102</v>
      </c>
      <c r="U174" s="33">
        <v>0</v>
      </c>
      <c r="V174" s="33">
        <v>0.12880434782608696</v>
      </c>
      <c r="W174" s="33">
        <v>4.262999999999999</v>
      </c>
      <c r="X174" s="33">
        <v>6.2553333333333319</v>
      </c>
      <c r="Y174" s="33">
        <v>5.2555555555555555</v>
      </c>
      <c r="Z174" s="33">
        <v>0.15128410059676042</v>
      </c>
      <c r="AA174" s="33">
        <v>0</v>
      </c>
      <c r="AB174" s="33">
        <v>0</v>
      </c>
      <c r="AC174" s="33">
        <v>0</v>
      </c>
      <c r="AD174" s="33">
        <v>88.649444444444455</v>
      </c>
      <c r="AE174" s="33">
        <v>0</v>
      </c>
      <c r="AF174" s="33">
        <v>0</v>
      </c>
      <c r="AG174" s="33">
        <v>0</v>
      </c>
      <c r="AH174" t="s">
        <v>95</v>
      </c>
      <c r="AI174" s="34">
        <v>4</v>
      </c>
    </row>
    <row r="175" spans="1:35" x14ac:dyDescent="0.25">
      <c r="A175" t="s">
        <v>616</v>
      </c>
      <c r="B175" t="s">
        <v>231</v>
      </c>
      <c r="C175" t="s">
        <v>443</v>
      </c>
      <c r="D175" t="s">
        <v>561</v>
      </c>
      <c r="E175" s="33">
        <v>30.322222222222223</v>
      </c>
      <c r="F175" s="33">
        <v>3.4777777777777779</v>
      </c>
      <c r="G175" s="33">
        <v>5.5555555555555552E-2</v>
      </c>
      <c r="H175" s="33">
        <v>0.33333333333333331</v>
      </c>
      <c r="I175" s="33">
        <v>0</v>
      </c>
      <c r="J175" s="33">
        <v>0</v>
      </c>
      <c r="K175" s="33">
        <v>0.72222222222222221</v>
      </c>
      <c r="L175" s="33">
        <v>1.435888888888889</v>
      </c>
      <c r="M175" s="33">
        <v>3.5388888888888888</v>
      </c>
      <c r="N175" s="33">
        <v>0</v>
      </c>
      <c r="O175" s="33">
        <v>0.11670941736899963</v>
      </c>
      <c r="P175" s="33">
        <v>0</v>
      </c>
      <c r="Q175" s="33">
        <v>6.9138888888888888</v>
      </c>
      <c r="R175" s="33">
        <v>0.22801392451447416</v>
      </c>
      <c r="S175" s="33">
        <v>1.4408888888888889</v>
      </c>
      <c r="T175" s="33">
        <v>1.0087777777777778</v>
      </c>
      <c r="U175" s="33">
        <v>0</v>
      </c>
      <c r="V175" s="33">
        <v>8.0787834371564671E-2</v>
      </c>
      <c r="W175" s="33">
        <v>1.3204444444444441</v>
      </c>
      <c r="X175" s="33">
        <v>3.3809999999999985</v>
      </c>
      <c r="Y175" s="33">
        <v>0</v>
      </c>
      <c r="Z175" s="33">
        <v>0.15504946866984237</v>
      </c>
      <c r="AA175" s="33">
        <v>0</v>
      </c>
      <c r="AB175" s="33">
        <v>0</v>
      </c>
      <c r="AC175" s="33">
        <v>0</v>
      </c>
      <c r="AD175" s="33">
        <v>0</v>
      </c>
      <c r="AE175" s="33">
        <v>0</v>
      </c>
      <c r="AF175" s="33">
        <v>0</v>
      </c>
      <c r="AG175" s="33">
        <v>0.16666666666666666</v>
      </c>
      <c r="AH175" t="s">
        <v>30</v>
      </c>
      <c r="AI175" s="34">
        <v>4</v>
      </c>
    </row>
    <row r="176" spans="1:35" x14ac:dyDescent="0.25">
      <c r="A176" t="s">
        <v>616</v>
      </c>
      <c r="B176" t="s">
        <v>230</v>
      </c>
      <c r="C176" t="s">
        <v>453</v>
      </c>
      <c r="D176" t="s">
        <v>569</v>
      </c>
      <c r="E176" s="33">
        <v>61</v>
      </c>
      <c r="F176" s="33">
        <v>5.9666666666666668</v>
      </c>
      <c r="G176" s="33">
        <v>0.13333333333333333</v>
      </c>
      <c r="H176" s="33">
        <v>0</v>
      </c>
      <c r="I176" s="33">
        <v>0</v>
      </c>
      <c r="J176" s="33">
        <v>0</v>
      </c>
      <c r="K176" s="33">
        <v>5.5555555555555552E-2</v>
      </c>
      <c r="L176" s="33">
        <v>1.7032222222222215</v>
      </c>
      <c r="M176" s="33">
        <v>5.8208888888888888</v>
      </c>
      <c r="N176" s="33">
        <v>0</v>
      </c>
      <c r="O176" s="33">
        <v>9.5424408014571943E-2</v>
      </c>
      <c r="P176" s="33">
        <v>0</v>
      </c>
      <c r="Q176" s="33">
        <v>10.657555555555556</v>
      </c>
      <c r="R176" s="33">
        <v>0.17471402550091075</v>
      </c>
      <c r="S176" s="33">
        <v>10.08022222222222</v>
      </c>
      <c r="T176" s="33">
        <v>0</v>
      </c>
      <c r="U176" s="33">
        <v>0</v>
      </c>
      <c r="V176" s="33">
        <v>0.16524954462659378</v>
      </c>
      <c r="W176" s="33">
        <v>0.71611111111111114</v>
      </c>
      <c r="X176" s="33">
        <v>3.362222222222222</v>
      </c>
      <c r="Y176" s="33">
        <v>0</v>
      </c>
      <c r="Z176" s="33">
        <v>6.6857923497267754E-2</v>
      </c>
      <c r="AA176" s="33">
        <v>0</v>
      </c>
      <c r="AB176" s="33">
        <v>0</v>
      </c>
      <c r="AC176" s="33">
        <v>0</v>
      </c>
      <c r="AD176" s="33">
        <v>0</v>
      </c>
      <c r="AE176" s="33">
        <v>0</v>
      </c>
      <c r="AF176" s="33">
        <v>0</v>
      </c>
      <c r="AG176" s="33">
        <v>0.2</v>
      </c>
      <c r="AH176" t="s">
        <v>29</v>
      </c>
      <c r="AI176" s="34">
        <v>4</v>
      </c>
    </row>
    <row r="177" spans="1:35" x14ac:dyDescent="0.25">
      <c r="A177" t="s">
        <v>616</v>
      </c>
      <c r="B177" t="s">
        <v>277</v>
      </c>
      <c r="C177" t="s">
        <v>453</v>
      </c>
      <c r="D177" t="s">
        <v>569</v>
      </c>
      <c r="E177" s="33">
        <v>90.066666666666663</v>
      </c>
      <c r="F177" s="33">
        <v>5.6888888888888891</v>
      </c>
      <c r="G177" s="33">
        <v>0.13333333333333333</v>
      </c>
      <c r="H177" s="33">
        <v>0.30555555555555558</v>
      </c>
      <c r="I177" s="33">
        <v>0.56666666666666665</v>
      </c>
      <c r="J177" s="33">
        <v>0</v>
      </c>
      <c r="K177" s="33">
        <v>0</v>
      </c>
      <c r="L177" s="33">
        <v>5.7678888888888888</v>
      </c>
      <c r="M177" s="33">
        <v>0</v>
      </c>
      <c r="N177" s="33">
        <v>0</v>
      </c>
      <c r="O177" s="33">
        <v>0</v>
      </c>
      <c r="P177" s="33">
        <v>0</v>
      </c>
      <c r="Q177" s="33">
        <v>0</v>
      </c>
      <c r="R177" s="33">
        <v>0</v>
      </c>
      <c r="S177" s="33">
        <v>5.0308888888888879</v>
      </c>
      <c r="T177" s="33">
        <v>9.5392222222222198</v>
      </c>
      <c r="U177" s="33">
        <v>0</v>
      </c>
      <c r="V177" s="33">
        <v>0.16177029360967179</v>
      </c>
      <c r="W177" s="33">
        <v>2.0433333333333334</v>
      </c>
      <c r="X177" s="33">
        <v>13.175888888888888</v>
      </c>
      <c r="Y177" s="33">
        <v>0</v>
      </c>
      <c r="Z177" s="33">
        <v>0.16897730076486553</v>
      </c>
      <c r="AA177" s="33">
        <v>0</v>
      </c>
      <c r="AB177" s="33">
        <v>0</v>
      </c>
      <c r="AC177" s="33">
        <v>0</v>
      </c>
      <c r="AD177" s="33">
        <v>0</v>
      </c>
      <c r="AE177" s="33">
        <v>0</v>
      </c>
      <c r="AF177" s="33">
        <v>0</v>
      </c>
      <c r="AG177" s="33">
        <v>0</v>
      </c>
      <c r="AH177" t="s">
        <v>76</v>
      </c>
      <c r="AI177" s="34">
        <v>4</v>
      </c>
    </row>
    <row r="178" spans="1:35" x14ac:dyDescent="0.25">
      <c r="A178" t="s">
        <v>616</v>
      </c>
      <c r="B178" t="s">
        <v>216</v>
      </c>
      <c r="C178" t="s">
        <v>447</v>
      </c>
      <c r="D178" t="s">
        <v>565</v>
      </c>
      <c r="E178" s="33">
        <v>79.788888888888891</v>
      </c>
      <c r="F178" s="33">
        <v>10.877777777777778</v>
      </c>
      <c r="G178" s="33">
        <v>0.24444444444444444</v>
      </c>
      <c r="H178" s="33">
        <v>0.26111111111111113</v>
      </c>
      <c r="I178" s="33">
        <v>0.28888888888888886</v>
      </c>
      <c r="J178" s="33">
        <v>0</v>
      </c>
      <c r="K178" s="33">
        <v>0</v>
      </c>
      <c r="L178" s="33">
        <v>0</v>
      </c>
      <c r="M178" s="33">
        <v>5.2222222222222223</v>
      </c>
      <c r="N178" s="33">
        <v>0</v>
      </c>
      <c r="O178" s="33">
        <v>6.5450494360116976E-2</v>
      </c>
      <c r="P178" s="33">
        <v>5.42</v>
      </c>
      <c r="Q178" s="33">
        <v>0</v>
      </c>
      <c r="R178" s="33">
        <v>6.792925776354268E-2</v>
      </c>
      <c r="S178" s="33">
        <v>0</v>
      </c>
      <c r="T178" s="33">
        <v>0</v>
      </c>
      <c r="U178" s="33">
        <v>0</v>
      </c>
      <c r="V178" s="33">
        <v>0</v>
      </c>
      <c r="W178" s="33">
        <v>0</v>
      </c>
      <c r="X178" s="33">
        <v>0</v>
      </c>
      <c r="Y178" s="33">
        <v>0</v>
      </c>
      <c r="Z178" s="33">
        <v>0</v>
      </c>
      <c r="AA178" s="33">
        <v>0</v>
      </c>
      <c r="AB178" s="33">
        <v>0</v>
      </c>
      <c r="AC178" s="33">
        <v>0</v>
      </c>
      <c r="AD178" s="33">
        <v>0</v>
      </c>
      <c r="AE178" s="33">
        <v>0</v>
      </c>
      <c r="AF178" s="33">
        <v>0</v>
      </c>
      <c r="AG178" s="33">
        <v>0</v>
      </c>
      <c r="AH178" t="s">
        <v>15</v>
      </c>
      <c r="AI178" s="34">
        <v>4</v>
      </c>
    </row>
    <row r="179" spans="1:35" x14ac:dyDescent="0.25">
      <c r="A179" t="s">
        <v>616</v>
      </c>
      <c r="B179" t="s">
        <v>378</v>
      </c>
      <c r="C179" t="s">
        <v>424</v>
      </c>
      <c r="D179" t="s">
        <v>516</v>
      </c>
      <c r="E179" s="33">
        <v>53.977777777777774</v>
      </c>
      <c r="F179" s="33">
        <v>5.6</v>
      </c>
      <c r="G179" s="33">
        <v>0.28888888888888886</v>
      </c>
      <c r="H179" s="33">
        <v>0.13333333333333333</v>
      </c>
      <c r="I179" s="33">
        <v>0.27777777777777779</v>
      </c>
      <c r="J179" s="33">
        <v>0</v>
      </c>
      <c r="K179" s="33">
        <v>0</v>
      </c>
      <c r="L179" s="33">
        <v>8.4222222222222225</v>
      </c>
      <c r="M179" s="33">
        <v>0</v>
      </c>
      <c r="N179" s="33">
        <v>16.850000000000001</v>
      </c>
      <c r="O179" s="33">
        <v>0.31216550020584605</v>
      </c>
      <c r="P179" s="33">
        <v>0.84722222222222221</v>
      </c>
      <c r="Q179" s="33">
        <v>0</v>
      </c>
      <c r="R179" s="33">
        <v>1.5695759571840263E-2</v>
      </c>
      <c r="S179" s="33">
        <v>3.2034444444444445</v>
      </c>
      <c r="T179" s="33">
        <v>14.286333333333333</v>
      </c>
      <c r="U179" s="33">
        <v>0</v>
      </c>
      <c r="V179" s="33">
        <v>0.32401811445039114</v>
      </c>
      <c r="W179" s="33">
        <v>1.3485555555555555</v>
      </c>
      <c r="X179" s="33">
        <v>14.189888888888886</v>
      </c>
      <c r="Y179" s="33">
        <v>0</v>
      </c>
      <c r="Z179" s="33">
        <v>0.28786743515850138</v>
      </c>
      <c r="AA179" s="33">
        <v>0</v>
      </c>
      <c r="AB179" s="33">
        <v>0</v>
      </c>
      <c r="AC179" s="33">
        <v>0</v>
      </c>
      <c r="AD179" s="33">
        <v>0</v>
      </c>
      <c r="AE179" s="33">
        <v>0</v>
      </c>
      <c r="AF179" s="33">
        <v>0</v>
      </c>
      <c r="AG179" s="33">
        <v>0</v>
      </c>
      <c r="AH179" t="s">
        <v>178</v>
      </c>
      <c r="AI179" s="34">
        <v>4</v>
      </c>
    </row>
    <row r="180" spans="1:35" x14ac:dyDescent="0.25">
      <c r="A180" t="s">
        <v>616</v>
      </c>
      <c r="B180" t="s">
        <v>251</v>
      </c>
      <c r="C180" t="s">
        <v>464</v>
      </c>
      <c r="D180" t="s">
        <v>541</v>
      </c>
      <c r="E180" s="33">
        <v>64.777777777777771</v>
      </c>
      <c r="F180" s="33">
        <v>5.6</v>
      </c>
      <c r="G180" s="33">
        <v>0.28888888888888886</v>
      </c>
      <c r="H180" s="33">
        <v>0</v>
      </c>
      <c r="I180" s="33">
        <v>0.26666666666666666</v>
      </c>
      <c r="J180" s="33">
        <v>0</v>
      </c>
      <c r="K180" s="33">
        <v>0</v>
      </c>
      <c r="L180" s="33">
        <v>6.729222222222222</v>
      </c>
      <c r="M180" s="33">
        <v>5.4027777777777777</v>
      </c>
      <c r="N180" s="33">
        <v>0</v>
      </c>
      <c r="O180" s="33">
        <v>8.3404802744425396E-2</v>
      </c>
      <c r="P180" s="33">
        <v>4.6083333333333334</v>
      </c>
      <c r="Q180" s="33">
        <v>0</v>
      </c>
      <c r="R180" s="33">
        <v>7.1140651801029173E-2</v>
      </c>
      <c r="S180" s="33">
        <v>2.3158888888888884</v>
      </c>
      <c r="T180" s="33">
        <v>8.3167777777777783</v>
      </c>
      <c r="U180" s="33">
        <v>0</v>
      </c>
      <c r="V180" s="33">
        <v>0.16414065180102919</v>
      </c>
      <c r="W180" s="33">
        <v>6.9805555555555552</v>
      </c>
      <c r="X180" s="33">
        <v>4.9411111111111126</v>
      </c>
      <c r="Y180" s="33">
        <v>0</v>
      </c>
      <c r="Z180" s="33">
        <v>0.18403945111492284</v>
      </c>
      <c r="AA180" s="33">
        <v>0</v>
      </c>
      <c r="AB180" s="33">
        <v>0</v>
      </c>
      <c r="AC180" s="33">
        <v>0</v>
      </c>
      <c r="AD180" s="33">
        <v>0</v>
      </c>
      <c r="AE180" s="33">
        <v>0</v>
      </c>
      <c r="AF180" s="33">
        <v>0</v>
      </c>
      <c r="AG180" s="33">
        <v>0</v>
      </c>
      <c r="AH180" t="s">
        <v>50</v>
      </c>
      <c r="AI180" s="34">
        <v>4</v>
      </c>
    </row>
    <row r="181" spans="1:35" x14ac:dyDescent="0.25">
      <c r="A181" t="s">
        <v>616</v>
      </c>
      <c r="B181" t="s">
        <v>280</v>
      </c>
      <c r="C181" t="s">
        <v>418</v>
      </c>
      <c r="D181" t="s">
        <v>534</v>
      </c>
      <c r="E181" s="33">
        <v>54.31111111111111</v>
      </c>
      <c r="F181" s="33">
        <v>3.7666666666666666</v>
      </c>
      <c r="G181" s="33">
        <v>0.26666666666666666</v>
      </c>
      <c r="H181" s="33">
        <v>0.26666666666666666</v>
      </c>
      <c r="I181" s="33">
        <v>2.3111111111111109</v>
      </c>
      <c r="J181" s="33">
        <v>0</v>
      </c>
      <c r="K181" s="33">
        <v>0</v>
      </c>
      <c r="L181" s="33">
        <v>5.360555555555556</v>
      </c>
      <c r="M181" s="33">
        <v>0</v>
      </c>
      <c r="N181" s="33">
        <v>5.4512222222222206</v>
      </c>
      <c r="O181" s="33">
        <v>0.10037029459901797</v>
      </c>
      <c r="P181" s="33">
        <v>3.0848888888888886</v>
      </c>
      <c r="Q181" s="33">
        <v>4.7906666666666666</v>
      </c>
      <c r="R181" s="33">
        <v>0.14500818330605564</v>
      </c>
      <c r="S181" s="33">
        <v>2.7250000000000005</v>
      </c>
      <c r="T181" s="33">
        <v>4.8950000000000014</v>
      </c>
      <c r="U181" s="33">
        <v>0</v>
      </c>
      <c r="V181" s="33">
        <v>0.14030278232405896</v>
      </c>
      <c r="W181" s="33">
        <v>3.7194444444444459</v>
      </c>
      <c r="X181" s="33">
        <v>5.567666666666665</v>
      </c>
      <c r="Y181" s="33">
        <v>0</v>
      </c>
      <c r="Z181" s="33">
        <v>0.17099836333878887</v>
      </c>
      <c r="AA181" s="33">
        <v>0</v>
      </c>
      <c r="AB181" s="33">
        <v>0</v>
      </c>
      <c r="AC181" s="33">
        <v>0</v>
      </c>
      <c r="AD181" s="33">
        <v>0</v>
      </c>
      <c r="AE181" s="33">
        <v>0</v>
      </c>
      <c r="AF181" s="33">
        <v>0</v>
      </c>
      <c r="AG181" s="33">
        <v>0</v>
      </c>
      <c r="AH181" t="s">
        <v>79</v>
      </c>
      <c r="AI181" s="34">
        <v>4</v>
      </c>
    </row>
    <row r="182" spans="1:35" x14ac:dyDescent="0.25">
      <c r="A182" t="s">
        <v>616</v>
      </c>
      <c r="B182" t="s">
        <v>366</v>
      </c>
      <c r="C182" t="s">
        <v>498</v>
      </c>
      <c r="D182" t="s">
        <v>588</v>
      </c>
      <c r="E182" s="33">
        <v>37.211111111111109</v>
      </c>
      <c r="F182" s="33">
        <v>27.233333333333334</v>
      </c>
      <c r="G182" s="33">
        <v>0.31111111111111112</v>
      </c>
      <c r="H182" s="33">
        <v>0.23333333333333334</v>
      </c>
      <c r="I182" s="33">
        <v>0.4</v>
      </c>
      <c r="J182" s="33">
        <v>0</v>
      </c>
      <c r="K182" s="33">
        <v>0</v>
      </c>
      <c r="L182" s="33">
        <v>2</v>
      </c>
      <c r="M182" s="33">
        <v>8.8888888888888892E-2</v>
      </c>
      <c r="N182" s="33">
        <v>5.5055555555555555</v>
      </c>
      <c r="O182" s="33">
        <v>0.15034338608539863</v>
      </c>
      <c r="P182" s="33">
        <v>8.8888888888888892E-2</v>
      </c>
      <c r="Q182" s="33">
        <v>5.9249999999999998</v>
      </c>
      <c r="R182" s="33">
        <v>0.16161540758435353</v>
      </c>
      <c r="S182" s="33">
        <v>1.415777777777778</v>
      </c>
      <c r="T182" s="33">
        <v>2.3558888888888894</v>
      </c>
      <c r="U182" s="33">
        <v>0</v>
      </c>
      <c r="V182" s="33">
        <v>0.10135861451179459</v>
      </c>
      <c r="W182" s="33">
        <v>0.47722222222222227</v>
      </c>
      <c r="X182" s="33">
        <v>2.141111111111111</v>
      </c>
      <c r="Y182" s="33">
        <v>0</v>
      </c>
      <c r="Z182" s="33">
        <v>7.036428784711854E-2</v>
      </c>
      <c r="AA182" s="33">
        <v>0</v>
      </c>
      <c r="AB182" s="33">
        <v>0</v>
      </c>
      <c r="AC182" s="33">
        <v>0</v>
      </c>
      <c r="AD182" s="33">
        <v>0</v>
      </c>
      <c r="AE182" s="33">
        <v>0</v>
      </c>
      <c r="AF182" s="33">
        <v>0</v>
      </c>
      <c r="AG182" s="33">
        <v>0</v>
      </c>
      <c r="AH182" t="s">
        <v>166</v>
      </c>
      <c r="AI182" s="34">
        <v>4</v>
      </c>
    </row>
    <row r="183" spans="1:35" x14ac:dyDescent="0.25">
      <c r="A183" t="s">
        <v>616</v>
      </c>
      <c r="B183" t="s">
        <v>232</v>
      </c>
      <c r="C183" t="s">
        <v>446</v>
      </c>
      <c r="D183" t="s">
        <v>529</v>
      </c>
      <c r="E183" s="33">
        <v>94</v>
      </c>
      <c r="F183" s="33">
        <v>5.6888888888888891</v>
      </c>
      <c r="G183" s="33">
        <v>0.66666666666666663</v>
      </c>
      <c r="H183" s="33">
        <v>0.375</v>
      </c>
      <c r="I183" s="33">
        <v>4.4111111111111114</v>
      </c>
      <c r="J183" s="33">
        <v>0</v>
      </c>
      <c r="K183" s="33">
        <v>0</v>
      </c>
      <c r="L183" s="33">
        <v>13.317555555555554</v>
      </c>
      <c r="M183" s="33">
        <v>5.0069999999999988</v>
      </c>
      <c r="N183" s="33">
        <v>0.26666666666666666</v>
      </c>
      <c r="O183" s="33">
        <v>5.6102836879432613E-2</v>
      </c>
      <c r="P183" s="33">
        <v>2.1717777777777778</v>
      </c>
      <c r="Q183" s="33">
        <v>4.7522222222222235</v>
      </c>
      <c r="R183" s="33">
        <v>7.3659574468085118E-2</v>
      </c>
      <c r="S183" s="33">
        <v>4.7296666666666667</v>
      </c>
      <c r="T183" s="33">
        <v>9.9301111111111098</v>
      </c>
      <c r="U183" s="33">
        <v>0</v>
      </c>
      <c r="V183" s="33">
        <v>0.15595508274231676</v>
      </c>
      <c r="W183" s="33">
        <v>5.2941111111111105</v>
      </c>
      <c r="X183" s="33">
        <v>13.968555555555552</v>
      </c>
      <c r="Y183" s="33">
        <v>3.6555555555555554</v>
      </c>
      <c r="Z183" s="33">
        <v>0.24381087470449167</v>
      </c>
      <c r="AA183" s="33">
        <v>0</v>
      </c>
      <c r="AB183" s="33">
        <v>0</v>
      </c>
      <c r="AC183" s="33">
        <v>0</v>
      </c>
      <c r="AD183" s="33">
        <v>58.396888888888874</v>
      </c>
      <c r="AE183" s="33">
        <v>0</v>
      </c>
      <c r="AF183" s="33">
        <v>0</v>
      </c>
      <c r="AG183" s="33">
        <v>0</v>
      </c>
      <c r="AH183" t="s">
        <v>31</v>
      </c>
      <c r="AI183" s="34">
        <v>4</v>
      </c>
    </row>
    <row r="184" spans="1:35" x14ac:dyDescent="0.25">
      <c r="A184" t="s">
        <v>616</v>
      </c>
      <c r="B184" t="s">
        <v>346</v>
      </c>
      <c r="C184" t="s">
        <v>428</v>
      </c>
      <c r="D184" t="s">
        <v>538</v>
      </c>
      <c r="E184" s="33">
        <v>44.677777777777777</v>
      </c>
      <c r="F184" s="33">
        <v>18.122222222222224</v>
      </c>
      <c r="G184" s="33">
        <v>0.26666666666666666</v>
      </c>
      <c r="H184" s="33">
        <v>0.26666666666666666</v>
      </c>
      <c r="I184" s="33">
        <v>0.26666666666666666</v>
      </c>
      <c r="J184" s="33">
        <v>0</v>
      </c>
      <c r="K184" s="33">
        <v>0</v>
      </c>
      <c r="L184" s="33">
        <v>4.3328888888888901</v>
      </c>
      <c r="M184" s="33">
        <v>0</v>
      </c>
      <c r="N184" s="33">
        <v>4.447222222222222</v>
      </c>
      <c r="O184" s="33">
        <v>9.9539915443919422E-2</v>
      </c>
      <c r="P184" s="33">
        <v>0</v>
      </c>
      <c r="Q184" s="33">
        <v>7.6749999999999998</v>
      </c>
      <c r="R184" s="33">
        <v>0.17178562546630191</v>
      </c>
      <c r="S184" s="33">
        <v>0.76733333333333364</v>
      </c>
      <c r="T184" s="33">
        <v>4.7007777777777786</v>
      </c>
      <c r="U184" s="33">
        <v>0</v>
      </c>
      <c r="V184" s="33">
        <v>0.12238995274807264</v>
      </c>
      <c r="W184" s="33">
        <v>0.76111111111111107</v>
      </c>
      <c r="X184" s="33">
        <v>6.1825555555555578</v>
      </c>
      <c r="Y184" s="33">
        <v>0</v>
      </c>
      <c r="Z184" s="33">
        <v>0.15541656304401896</v>
      </c>
      <c r="AA184" s="33">
        <v>0</v>
      </c>
      <c r="AB184" s="33">
        <v>0</v>
      </c>
      <c r="AC184" s="33">
        <v>0</v>
      </c>
      <c r="AD184" s="33">
        <v>0</v>
      </c>
      <c r="AE184" s="33">
        <v>0</v>
      </c>
      <c r="AF184" s="33">
        <v>0</v>
      </c>
      <c r="AG184" s="33">
        <v>0</v>
      </c>
      <c r="AH184" t="s">
        <v>146</v>
      </c>
      <c r="AI184" s="34">
        <v>4</v>
      </c>
    </row>
    <row r="185" spans="1:35" x14ac:dyDescent="0.25">
      <c r="A185" t="s">
        <v>616</v>
      </c>
      <c r="B185" t="s">
        <v>320</v>
      </c>
      <c r="C185" t="s">
        <v>486</v>
      </c>
      <c r="D185" t="s">
        <v>540</v>
      </c>
      <c r="E185" s="33">
        <v>50.466666666666669</v>
      </c>
      <c r="F185" s="33">
        <v>5.6888888888888891</v>
      </c>
      <c r="G185" s="33">
        <v>0.18888888888888888</v>
      </c>
      <c r="H185" s="33">
        <v>0</v>
      </c>
      <c r="I185" s="33">
        <v>0</v>
      </c>
      <c r="J185" s="33">
        <v>0</v>
      </c>
      <c r="K185" s="33">
        <v>0.74444444444444446</v>
      </c>
      <c r="L185" s="33">
        <v>3.832555555555555</v>
      </c>
      <c r="M185" s="33">
        <v>0</v>
      </c>
      <c r="N185" s="33">
        <v>5.3065555555555557</v>
      </c>
      <c r="O185" s="33">
        <v>0.10514971378247467</v>
      </c>
      <c r="P185" s="33">
        <v>5.1535555555555561</v>
      </c>
      <c r="Q185" s="33">
        <v>0</v>
      </c>
      <c r="R185" s="33">
        <v>0.1021180096873624</v>
      </c>
      <c r="S185" s="33">
        <v>3.0873333333333339</v>
      </c>
      <c r="T185" s="33">
        <v>5.4462222222222207</v>
      </c>
      <c r="U185" s="33">
        <v>0</v>
      </c>
      <c r="V185" s="33">
        <v>0.16909291061206516</v>
      </c>
      <c r="W185" s="33">
        <v>8.1330000000000009</v>
      </c>
      <c r="X185" s="33">
        <v>0</v>
      </c>
      <c r="Y185" s="33">
        <v>0</v>
      </c>
      <c r="Z185" s="33">
        <v>0.16115587846763541</v>
      </c>
      <c r="AA185" s="33">
        <v>0</v>
      </c>
      <c r="AB185" s="33">
        <v>0</v>
      </c>
      <c r="AC185" s="33">
        <v>0</v>
      </c>
      <c r="AD185" s="33">
        <v>0</v>
      </c>
      <c r="AE185" s="33">
        <v>0</v>
      </c>
      <c r="AF185" s="33">
        <v>0</v>
      </c>
      <c r="AG185" s="33">
        <v>0</v>
      </c>
      <c r="AH185" t="s">
        <v>119</v>
      </c>
      <c r="AI185" s="34">
        <v>4</v>
      </c>
    </row>
    <row r="186" spans="1:35" x14ac:dyDescent="0.25">
      <c r="A186" t="s">
        <v>616</v>
      </c>
      <c r="B186" t="s">
        <v>295</v>
      </c>
      <c r="C186" t="s">
        <v>455</v>
      </c>
      <c r="D186" t="s">
        <v>546</v>
      </c>
      <c r="E186" s="33">
        <v>77.188888888888883</v>
      </c>
      <c r="F186" s="33">
        <v>5.2444444444444445</v>
      </c>
      <c r="G186" s="33">
        <v>0.3888888888888889</v>
      </c>
      <c r="H186" s="33">
        <v>0.65555555555555556</v>
      </c>
      <c r="I186" s="33">
        <v>0.77777777777777779</v>
      </c>
      <c r="J186" s="33">
        <v>0</v>
      </c>
      <c r="K186" s="33">
        <v>0</v>
      </c>
      <c r="L186" s="33">
        <v>5.134777777777777</v>
      </c>
      <c r="M186" s="33">
        <v>0</v>
      </c>
      <c r="N186" s="33">
        <v>4.7552222222222209</v>
      </c>
      <c r="O186" s="33">
        <v>6.1605009356556772E-2</v>
      </c>
      <c r="P186" s="33">
        <v>0</v>
      </c>
      <c r="Q186" s="33">
        <v>3.9773333333333345</v>
      </c>
      <c r="R186" s="33">
        <v>5.1527277961710111E-2</v>
      </c>
      <c r="S186" s="33">
        <v>5.6052222222222223</v>
      </c>
      <c r="T186" s="33">
        <v>4.3826666666666689</v>
      </c>
      <c r="U186" s="33">
        <v>0</v>
      </c>
      <c r="V186" s="33">
        <v>0.12939542248452574</v>
      </c>
      <c r="W186" s="33">
        <v>0.98199999999999976</v>
      </c>
      <c r="X186" s="33">
        <v>5.0135555555555555</v>
      </c>
      <c r="Y186" s="33">
        <v>0</v>
      </c>
      <c r="Z186" s="33">
        <v>7.7673816035698853E-2</v>
      </c>
      <c r="AA186" s="33">
        <v>0</v>
      </c>
      <c r="AB186" s="33">
        <v>0</v>
      </c>
      <c r="AC186" s="33">
        <v>0</v>
      </c>
      <c r="AD186" s="33">
        <v>0</v>
      </c>
      <c r="AE186" s="33">
        <v>4.4222222222222225</v>
      </c>
      <c r="AF186" s="33">
        <v>0</v>
      </c>
      <c r="AG186" s="33">
        <v>0</v>
      </c>
      <c r="AH186" t="s">
        <v>94</v>
      </c>
      <c r="AI186" s="34">
        <v>4</v>
      </c>
    </row>
    <row r="187" spans="1:35" x14ac:dyDescent="0.25">
      <c r="A187" t="s">
        <v>616</v>
      </c>
      <c r="B187" t="s">
        <v>333</v>
      </c>
      <c r="C187" t="s">
        <v>418</v>
      </c>
      <c r="D187" t="s">
        <v>534</v>
      </c>
      <c r="E187" s="33">
        <v>44.344444444444441</v>
      </c>
      <c r="F187" s="33">
        <v>5.2333333333333334</v>
      </c>
      <c r="G187" s="33">
        <v>0</v>
      </c>
      <c r="H187" s="33">
        <v>0</v>
      </c>
      <c r="I187" s="33">
        <v>0</v>
      </c>
      <c r="J187" s="33">
        <v>0</v>
      </c>
      <c r="K187" s="33">
        <v>0</v>
      </c>
      <c r="L187" s="33">
        <v>4.78</v>
      </c>
      <c r="M187" s="33">
        <v>0</v>
      </c>
      <c r="N187" s="33">
        <v>0</v>
      </c>
      <c r="O187" s="33">
        <v>0</v>
      </c>
      <c r="P187" s="33">
        <v>0</v>
      </c>
      <c r="Q187" s="33">
        <v>4.2067777777777771</v>
      </c>
      <c r="R187" s="33">
        <v>9.4865948383863682E-2</v>
      </c>
      <c r="S187" s="33">
        <v>0.76944444444444449</v>
      </c>
      <c r="T187" s="33">
        <v>6.2944444444444443</v>
      </c>
      <c r="U187" s="33">
        <v>0</v>
      </c>
      <c r="V187" s="33">
        <v>0.15929591581057381</v>
      </c>
      <c r="W187" s="33">
        <v>0.91388888888888886</v>
      </c>
      <c r="X187" s="33">
        <v>5.4922222222222228</v>
      </c>
      <c r="Y187" s="33">
        <v>0</v>
      </c>
      <c r="Z187" s="33">
        <v>0.14446254071661241</v>
      </c>
      <c r="AA187" s="33">
        <v>0</v>
      </c>
      <c r="AB187" s="33">
        <v>0</v>
      </c>
      <c r="AC187" s="33">
        <v>0</v>
      </c>
      <c r="AD187" s="33">
        <v>0</v>
      </c>
      <c r="AE187" s="33">
        <v>0</v>
      </c>
      <c r="AF187" s="33">
        <v>0</v>
      </c>
      <c r="AG187" s="33">
        <v>0</v>
      </c>
      <c r="AH187" t="s">
        <v>133</v>
      </c>
      <c r="AI187" s="34">
        <v>4</v>
      </c>
    </row>
    <row r="188" spans="1:35" x14ac:dyDescent="0.25">
      <c r="A188" t="s">
        <v>616</v>
      </c>
      <c r="B188" t="s">
        <v>397</v>
      </c>
      <c r="C188" t="s">
        <v>450</v>
      </c>
      <c r="D188" t="s">
        <v>567</v>
      </c>
      <c r="E188" s="33">
        <v>53.355555555555554</v>
      </c>
      <c r="F188" s="33">
        <v>5.6888888888888891</v>
      </c>
      <c r="G188" s="33">
        <v>0</v>
      </c>
      <c r="H188" s="33">
        <v>0</v>
      </c>
      <c r="I188" s="33">
        <v>0</v>
      </c>
      <c r="J188" s="33">
        <v>0</v>
      </c>
      <c r="K188" s="33">
        <v>0</v>
      </c>
      <c r="L188" s="33">
        <v>3.3777777777777778</v>
      </c>
      <c r="M188" s="33">
        <v>0</v>
      </c>
      <c r="N188" s="33">
        <v>0</v>
      </c>
      <c r="O188" s="33">
        <v>0</v>
      </c>
      <c r="P188" s="33">
        <v>0</v>
      </c>
      <c r="Q188" s="33">
        <v>0</v>
      </c>
      <c r="R188" s="33">
        <v>0</v>
      </c>
      <c r="S188" s="33">
        <v>5.6888888888888891</v>
      </c>
      <c r="T188" s="33">
        <v>0</v>
      </c>
      <c r="U188" s="33">
        <v>0</v>
      </c>
      <c r="V188" s="33">
        <v>0.10662224073302791</v>
      </c>
      <c r="W188" s="33">
        <v>5.6888888888888891</v>
      </c>
      <c r="X188" s="33">
        <v>0</v>
      </c>
      <c r="Y188" s="33">
        <v>0</v>
      </c>
      <c r="Z188" s="33">
        <v>0.10662224073302791</v>
      </c>
      <c r="AA188" s="33">
        <v>0</v>
      </c>
      <c r="AB188" s="33">
        <v>0</v>
      </c>
      <c r="AC188" s="33">
        <v>0</v>
      </c>
      <c r="AD188" s="33">
        <v>0</v>
      </c>
      <c r="AE188" s="33">
        <v>0</v>
      </c>
      <c r="AF188" s="33">
        <v>0</v>
      </c>
      <c r="AG188" s="33">
        <v>0</v>
      </c>
      <c r="AH188" t="s">
        <v>197</v>
      </c>
      <c r="AI188" s="34">
        <v>4</v>
      </c>
    </row>
    <row r="189" spans="1:35" x14ac:dyDescent="0.25">
      <c r="A189" t="s">
        <v>616</v>
      </c>
      <c r="B189" t="s">
        <v>348</v>
      </c>
      <c r="C189" t="s">
        <v>406</v>
      </c>
      <c r="D189" t="s">
        <v>522</v>
      </c>
      <c r="E189" s="33">
        <v>44</v>
      </c>
      <c r="F189" s="33">
        <v>5.6888888888888891</v>
      </c>
      <c r="G189" s="33">
        <v>0</v>
      </c>
      <c r="H189" s="33">
        <v>0</v>
      </c>
      <c r="I189" s="33">
        <v>0</v>
      </c>
      <c r="J189" s="33">
        <v>0</v>
      </c>
      <c r="K189" s="33">
        <v>0</v>
      </c>
      <c r="L189" s="33">
        <v>5.0133333333333336</v>
      </c>
      <c r="M189" s="33">
        <v>0</v>
      </c>
      <c r="N189" s="33">
        <v>0</v>
      </c>
      <c r="O189" s="33">
        <v>0</v>
      </c>
      <c r="P189" s="33">
        <v>0</v>
      </c>
      <c r="Q189" s="33">
        <v>0</v>
      </c>
      <c r="R189" s="33">
        <v>0</v>
      </c>
      <c r="S189" s="33">
        <v>0.51500000000000001</v>
      </c>
      <c r="T189" s="33">
        <v>3.2825555555555557</v>
      </c>
      <c r="U189" s="33">
        <v>0</v>
      </c>
      <c r="V189" s="33">
        <v>8.630808080808082E-2</v>
      </c>
      <c r="W189" s="33">
        <v>0.49955555555555559</v>
      </c>
      <c r="X189" s="33">
        <v>4.4621111111111107</v>
      </c>
      <c r="Y189" s="33">
        <v>0.64444444444444449</v>
      </c>
      <c r="Z189" s="33">
        <v>0.12741161616161614</v>
      </c>
      <c r="AA189" s="33">
        <v>0</v>
      </c>
      <c r="AB189" s="33">
        <v>0</v>
      </c>
      <c r="AC189" s="33">
        <v>0</v>
      </c>
      <c r="AD189" s="33">
        <v>0</v>
      </c>
      <c r="AE189" s="33">
        <v>0</v>
      </c>
      <c r="AF189" s="33">
        <v>0</v>
      </c>
      <c r="AG189" s="33">
        <v>0</v>
      </c>
      <c r="AH189" t="s">
        <v>148</v>
      </c>
      <c r="AI189" s="34">
        <v>4</v>
      </c>
    </row>
    <row r="190" spans="1:35" x14ac:dyDescent="0.25">
      <c r="A190" t="s">
        <v>616</v>
      </c>
      <c r="B190" t="s">
        <v>391</v>
      </c>
      <c r="C190" t="s">
        <v>451</v>
      </c>
      <c r="D190" t="s">
        <v>553</v>
      </c>
      <c r="E190" s="33">
        <v>30.677777777777777</v>
      </c>
      <c r="F190" s="33">
        <v>5.6888888888888891</v>
      </c>
      <c r="G190" s="33">
        <v>0.14444444444444443</v>
      </c>
      <c r="H190" s="33">
        <v>0.2</v>
      </c>
      <c r="I190" s="33">
        <v>0.74444444444444446</v>
      </c>
      <c r="J190" s="33">
        <v>0</v>
      </c>
      <c r="K190" s="33">
        <v>0.43333333333333335</v>
      </c>
      <c r="L190" s="33">
        <v>3.9917777777777781</v>
      </c>
      <c r="M190" s="33">
        <v>0</v>
      </c>
      <c r="N190" s="33">
        <v>0</v>
      </c>
      <c r="O190" s="33">
        <v>0</v>
      </c>
      <c r="P190" s="33">
        <v>2.6749999999999998</v>
      </c>
      <c r="Q190" s="33">
        <v>1.8805555555555555</v>
      </c>
      <c r="R190" s="33">
        <v>0.14849692140528795</v>
      </c>
      <c r="S190" s="33">
        <v>5.5448888888888881</v>
      </c>
      <c r="T190" s="33">
        <v>0.1098888888888889</v>
      </c>
      <c r="U190" s="33">
        <v>0</v>
      </c>
      <c r="V190" s="33">
        <v>0.18432814197754432</v>
      </c>
      <c r="W190" s="33">
        <v>1.4394444444444445</v>
      </c>
      <c r="X190" s="33">
        <v>3.7335555555555562</v>
      </c>
      <c r="Y190" s="33">
        <v>10.066666666666666</v>
      </c>
      <c r="Z190" s="33">
        <v>0.49676566461427024</v>
      </c>
      <c r="AA190" s="33">
        <v>0</v>
      </c>
      <c r="AB190" s="33">
        <v>0</v>
      </c>
      <c r="AC190" s="33">
        <v>0</v>
      </c>
      <c r="AD190" s="33">
        <v>0</v>
      </c>
      <c r="AE190" s="33">
        <v>0</v>
      </c>
      <c r="AF190" s="33">
        <v>0</v>
      </c>
      <c r="AG190" s="33">
        <v>0.6333333333333333</v>
      </c>
      <c r="AH190" t="s">
        <v>191</v>
      </c>
      <c r="AI190" s="34">
        <v>4</v>
      </c>
    </row>
    <row r="191" spans="1:35" x14ac:dyDescent="0.25">
      <c r="A191" t="s">
        <v>616</v>
      </c>
      <c r="B191" t="s">
        <v>219</v>
      </c>
      <c r="C191" t="s">
        <v>431</v>
      </c>
      <c r="D191" t="s">
        <v>523</v>
      </c>
      <c r="E191" s="33">
        <v>61.56666666666667</v>
      </c>
      <c r="F191" s="33">
        <v>11.377777777777778</v>
      </c>
      <c r="G191" s="33">
        <v>0.27777777777777779</v>
      </c>
      <c r="H191" s="33">
        <v>0</v>
      </c>
      <c r="I191" s="33">
        <v>0</v>
      </c>
      <c r="J191" s="33">
        <v>0</v>
      </c>
      <c r="K191" s="33">
        <v>0.44444444444444442</v>
      </c>
      <c r="L191" s="33">
        <v>4.283777777777777</v>
      </c>
      <c r="M191" s="33">
        <v>5.4792222222222238</v>
      </c>
      <c r="N191" s="33">
        <v>5.1094444444444429</v>
      </c>
      <c r="O191" s="33">
        <v>0.17198700595560368</v>
      </c>
      <c r="P191" s="33">
        <v>0</v>
      </c>
      <c r="Q191" s="33">
        <v>0.9705555555555555</v>
      </c>
      <c r="R191" s="33">
        <v>1.5764302472477891E-2</v>
      </c>
      <c r="S191" s="33">
        <v>0.6985555555555556</v>
      </c>
      <c r="T191" s="33">
        <v>4.2453333333333338</v>
      </c>
      <c r="U191" s="33">
        <v>0</v>
      </c>
      <c r="V191" s="33">
        <v>8.0301389640859047E-2</v>
      </c>
      <c r="W191" s="33">
        <v>0.35788888888888881</v>
      </c>
      <c r="X191" s="33">
        <v>5.6888888888888891</v>
      </c>
      <c r="Y191" s="33">
        <v>0</v>
      </c>
      <c r="Z191" s="33">
        <v>9.8215123623894604E-2</v>
      </c>
      <c r="AA191" s="33">
        <v>0</v>
      </c>
      <c r="AB191" s="33">
        <v>0</v>
      </c>
      <c r="AC191" s="33">
        <v>0</v>
      </c>
      <c r="AD191" s="33">
        <v>0</v>
      </c>
      <c r="AE191" s="33">
        <v>0</v>
      </c>
      <c r="AF191" s="33">
        <v>0</v>
      </c>
      <c r="AG191" s="33">
        <v>0</v>
      </c>
      <c r="AH191" t="s">
        <v>18</v>
      </c>
      <c r="AI191" s="34">
        <v>4</v>
      </c>
    </row>
    <row r="192" spans="1:35" x14ac:dyDescent="0.25">
      <c r="A192" t="s">
        <v>616</v>
      </c>
      <c r="B192" t="s">
        <v>398</v>
      </c>
      <c r="C192" t="s">
        <v>449</v>
      </c>
      <c r="D192" t="s">
        <v>566</v>
      </c>
      <c r="E192" s="33">
        <v>23.866666666666667</v>
      </c>
      <c r="F192" s="33">
        <v>6.7111111111111112</v>
      </c>
      <c r="G192" s="33">
        <v>5.5555555555555552E-2</v>
      </c>
      <c r="H192" s="33">
        <v>0.13333333333333333</v>
      </c>
      <c r="I192" s="33">
        <v>5.0555555555555554</v>
      </c>
      <c r="J192" s="33">
        <v>0</v>
      </c>
      <c r="K192" s="33">
        <v>0</v>
      </c>
      <c r="L192" s="33">
        <v>0</v>
      </c>
      <c r="M192" s="33">
        <v>3.5194444444444444</v>
      </c>
      <c r="N192" s="33">
        <v>0</v>
      </c>
      <c r="O192" s="33">
        <v>0.14746275605214151</v>
      </c>
      <c r="P192" s="33">
        <v>0</v>
      </c>
      <c r="Q192" s="33">
        <v>0</v>
      </c>
      <c r="R192" s="33">
        <v>0</v>
      </c>
      <c r="S192" s="33">
        <v>0</v>
      </c>
      <c r="T192" s="33">
        <v>0</v>
      </c>
      <c r="U192" s="33">
        <v>0</v>
      </c>
      <c r="V192" s="33">
        <v>0</v>
      </c>
      <c r="W192" s="33">
        <v>0</v>
      </c>
      <c r="X192" s="33">
        <v>0</v>
      </c>
      <c r="Y192" s="33">
        <v>0</v>
      </c>
      <c r="Z192" s="33">
        <v>0</v>
      </c>
      <c r="AA192" s="33">
        <v>0</v>
      </c>
      <c r="AB192" s="33">
        <v>0</v>
      </c>
      <c r="AC192" s="33">
        <v>0</v>
      </c>
      <c r="AD192" s="33">
        <v>0</v>
      </c>
      <c r="AE192" s="33">
        <v>0</v>
      </c>
      <c r="AF192" s="33">
        <v>0</v>
      </c>
      <c r="AG192" s="33">
        <v>0</v>
      </c>
      <c r="AH192" t="s">
        <v>198</v>
      </c>
      <c r="AI192" s="34">
        <v>4</v>
      </c>
    </row>
    <row r="193" spans="1:35" x14ac:dyDescent="0.25">
      <c r="A193" t="s">
        <v>616</v>
      </c>
      <c r="B193" t="s">
        <v>229</v>
      </c>
      <c r="C193" t="s">
        <v>408</v>
      </c>
      <c r="D193" t="s">
        <v>549</v>
      </c>
      <c r="E193" s="33">
        <v>67.400000000000006</v>
      </c>
      <c r="F193" s="33">
        <v>5.6888888888888891</v>
      </c>
      <c r="G193" s="33">
        <v>0.27777777777777779</v>
      </c>
      <c r="H193" s="33">
        <v>0.23333333333333334</v>
      </c>
      <c r="I193" s="33">
        <v>0.26666666666666666</v>
      </c>
      <c r="J193" s="33">
        <v>0</v>
      </c>
      <c r="K193" s="33">
        <v>0</v>
      </c>
      <c r="L193" s="33">
        <v>6.6472222222222221</v>
      </c>
      <c r="M193" s="33">
        <v>5.458333333333333</v>
      </c>
      <c r="N193" s="33">
        <v>0</v>
      </c>
      <c r="O193" s="33">
        <v>8.0984174085064281E-2</v>
      </c>
      <c r="P193" s="33">
        <v>5.177777777777778</v>
      </c>
      <c r="Q193" s="33">
        <v>0</v>
      </c>
      <c r="R193" s="33">
        <v>7.6821628750412124E-2</v>
      </c>
      <c r="S193" s="33">
        <v>0.75555555555555554</v>
      </c>
      <c r="T193" s="33">
        <v>6.4249999999999998</v>
      </c>
      <c r="U193" s="33">
        <v>0</v>
      </c>
      <c r="V193" s="33">
        <v>0.10653643257500824</v>
      </c>
      <c r="W193" s="33">
        <v>1.425</v>
      </c>
      <c r="X193" s="33">
        <v>6.0277777777777777</v>
      </c>
      <c r="Y193" s="33">
        <v>0</v>
      </c>
      <c r="Z193" s="33">
        <v>0.11057533794922518</v>
      </c>
      <c r="AA193" s="33">
        <v>0</v>
      </c>
      <c r="AB193" s="33">
        <v>0</v>
      </c>
      <c r="AC193" s="33">
        <v>0</v>
      </c>
      <c r="AD193" s="33">
        <v>0</v>
      </c>
      <c r="AE193" s="33">
        <v>0</v>
      </c>
      <c r="AF193" s="33">
        <v>0</v>
      </c>
      <c r="AG193" s="33">
        <v>0</v>
      </c>
      <c r="AH193" t="s">
        <v>28</v>
      </c>
      <c r="AI193" s="34">
        <v>4</v>
      </c>
    </row>
    <row r="194" spans="1:35" x14ac:dyDescent="0.25">
      <c r="A194" t="s">
        <v>616</v>
      </c>
      <c r="B194" t="s">
        <v>334</v>
      </c>
      <c r="C194" t="s">
        <v>444</v>
      </c>
      <c r="D194" t="s">
        <v>562</v>
      </c>
      <c r="E194" s="33">
        <v>76.13333333333334</v>
      </c>
      <c r="F194" s="33">
        <v>5.6888888888888891</v>
      </c>
      <c r="G194" s="33">
        <v>0</v>
      </c>
      <c r="H194" s="33">
        <v>0</v>
      </c>
      <c r="I194" s="33">
        <v>0</v>
      </c>
      <c r="J194" s="33">
        <v>0</v>
      </c>
      <c r="K194" s="33">
        <v>0</v>
      </c>
      <c r="L194" s="33">
        <v>7.1369999999999996</v>
      </c>
      <c r="M194" s="33">
        <v>0</v>
      </c>
      <c r="N194" s="33">
        <v>5.2188888888888885</v>
      </c>
      <c r="O194" s="33">
        <v>6.854932866316403E-2</v>
      </c>
      <c r="P194" s="33">
        <v>0</v>
      </c>
      <c r="Q194" s="33">
        <v>13.600111111111111</v>
      </c>
      <c r="R194" s="33">
        <v>0.17863543490951547</v>
      </c>
      <c r="S194" s="33">
        <v>7.2061111111111105</v>
      </c>
      <c r="T194" s="33">
        <v>6.1305555555555555</v>
      </c>
      <c r="U194" s="33">
        <v>0</v>
      </c>
      <c r="V194" s="33">
        <v>0.17517513134851137</v>
      </c>
      <c r="W194" s="33">
        <v>7.3638888888888889</v>
      </c>
      <c r="X194" s="33">
        <v>7.427777777777778</v>
      </c>
      <c r="Y194" s="33">
        <v>0</v>
      </c>
      <c r="Z194" s="33">
        <v>0.1942863397548161</v>
      </c>
      <c r="AA194" s="33">
        <v>0</v>
      </c>
      <c r="AB194" s="33">
        <v>0</v>
      </c>
      <c r="AC194" s="33">
        <v>0</v>
      </c>
      <c r="AD194" s="33">
        <v>0</v>
      </c>
      <c r="AE194" s="33">
        <v>0</v>
      </c>
      <c r="AF194" s="33">
        <v>0</v>
      </c>
      <c r="AG194" s="33">
        <v>0</v>
      </c>
      <c r="AH194" t="s">
        <v>134</v>
      </c>
      <c r="AI194" s="34">
        <v>4</v>
      </c>
    </row>
    <row r="195" spans="1:35" x14ac:dyDescent="0.25">
      <c r="A195" t="s">
        <v>616</v>
      </c>
      <c r="B195" t="s">
        <v>302</v>
      </c>
      <c r="C195" t="s">
        <v>461</v>
      </c>
      <c r="D195" t="s">
        <v>574</v>
      </c>
      <c r="E195" s="33">
        <v>47.777777777777779</v>
      </c>
      <c r="F195" s="33">
        <v>5.6888888888888891</v>
      </c>
      <c r="G195" s="33">
        <v>0.27777777777777779</v>
      </c>
      <c r="H195" s="33">
        <v>0</v>
      </c>
      <c r="I195" s="33">
        <v>0</v>
      </c>
      <c r="J195" s="33">
        <v>0</v>
      </c>
      <c r="K195" s="33">
        <v>0</v>
      </c>
      <c r="L195" s="33">
        <v>4.8321111111111117</v>
      </c>
      <c r="M195" s="33">
        <v>0</v>
      </c>
      <c r="N195" s="33">
        <v>0</v>
      </c>
      <c r="O195" s="33">
        <v>0</v>
      </c>
      <c r="P195" s="33">
        <v>0</v>
      </c>
      <c r="Q195" s="33">
        <v>0</v>
      </c>
      <c r="R195" s="33">
        <v>0</v>
      </c>
      <c r="S195" s="33">
        <v>4.1156666666666668</v>
      </c>
      <c r="T195" s="33">
        <v>3.7863333333333342</v>
      </c>
      <c r="U195" s="33">
        <v>0</v>
      </c>
      <c r="V195" s="33">
        <v>0.16539069767441864</v>
      </c>
      <c r="W195" s="33">
        <v>2.2853333333333334</v>
      </c>
      <c r="X195" s="33">
        <v>6.5681111111111115</v>
      </c>
      <c r="Y195" s="33">
        <v>0.5</v>
      </c>
      <c r="Z195" s="33">
        <v>0.19576976744186048</v>
      </c>
      <c r="AA195" s="33">
        <v>0</v>
      </c>
      <c r="AB195" s="33">
        <v>0</v>
      </c>
      <c r="AC195" s="33">
        <v>0</v>
      </c>
      <c r="AD195" s="33">
        <v>0</v>
      </c>
      <c r="AE195" s="33">
        <v>0</v>
      </c>
      <c r="AF195" s="33">
        <v>0</v>
      </c>
      <c r="AG195" s="33">
        <v>0</v>
      </c>
      <c r="AH195" t="s">
        <v>101</v>
      </c>
      <c r="AI195" s="34">
        <v>4</v>
      </c>
    </row>
    <row r="196" spans="1:35" x14ac:dyDescent="0.25">
      <c r="A196" t="s">
        <v>616</v>
      </c>
      <c r="B196" t="s">
        <v>257</v>
      </c>
      <c r="C196" t="s">
        <v>436</v>
      </c>
      <c r="D196" t="s">
        <v>517</v>
      </c>
      <c r="E196" s="33">
        <v>81.588888888888889</v>
      </c>
      <c r="F196" s="33">
        <v>5.6888888888888891</v>
      </c>
      <c r="G196" s="33">
        <v>0</v>
      </c>
      <c r="H196" s="33">
        <v>0.29833333333333339</v>
      </c>
      <c r="I196" s="33">
        <v>0.83333333333333337</v>
      </c>
      <c r="J196" s="33">
        <v>0</v>
      </c>
      <c r="K196" s="33">
        <v>0</v>
      </c>
      <c r="L196" s="33">
        <v>6.2107777777777766</v>
      </c>
      <c r="M196" s="33">
        <v>5.5691111111111136</v>
      </c>
      <c r="N196" s="33">
        <v>0</v>
      </c>
      <c r="O196" s="33">
        <v>6.8258205093286159E-2</v>
      </c>
      <c r="P196" s="33">
        <v>5.5523333333333333</v>
      </c>
      <c r="Q196" s="33">
        <v>0.1398888888888889</v>
      </c>
      <c r="R196" s="33">
        <v>6.9767125153207141E-2</v>
      </c>
      <c r="S196" s="33">
        <v>5.0874444444444444</v>
      </c>
      <c r="T196" s="33">
        <v>3.7894444444444453</v>
      </c>
      <c r="U196" s="33">
        <v>0</v>
      </c>
      <c r="V196" s="33">
        <v>0.10880021789459349</v>
      </c>
      <c r="W196" s="33">
        <v>2.79788888888889</v>
      </c>
      <c r="X196" s="33">
        <v>4.6014444444444447</v>
      </c>
      <c r="Y196" s="33">
        <v>0</v>
      </c>
      <c r="Z196" s="33">
        <v>9.0690453493122714E-2</v>
      </c>
      <c r="AA196" s="33">
        <v>0</v>
      </c>
      <c r="AB196" s="33">
        <v>0</v>
      </c>
      <c r="AC196" s="33">
        <v>0</v>
      </c>
      <c r="AD196" s="33">
        <v>0</v>
      </c>
      <c r="AE196" s="33">
        <v>6.4888888888888889</v>
      </c>
      <c r="AF196" s="33">
        <v>0</v>
      </c>
      <c r="AG196" s="33">
        <v>0</v>
      </c>
      <c r="AH196" t="s">
        <v>56</v>
      </c>
      <c r="AI196" s="34">
        <v>4</v>
      </c>
    </row>
    <row r="197" spans="1:35" x14ac:dyDescent="0.25">
      <c r="A197" t="s">
        <v>616</v>
      </c>
      <c r="B197" t="s">
        <v>202</v>
      </c>
      <c r="C197" t="s">
        <v>415</v>
      </c>
      <c r="D197" t="s">
        <v>526</v>
      </c>
      <c r="E197" s="33">
        <v>82.1</v>
      </c>
      <c r="F197" s="33">
        <v>5.6888888888888891</v>
      </c>
      <c r="G197" s="33">
        <v>0</v>
      </c>
      <c r="H197" s="33">
        <v>0</v>
      </c>
      <c r="I197" s="33">
        <v>5.1555555555555559</v>
      </c>
      <c r="J197" s="33">
        <v>0</v>
      </c>
      <c r="K197" s="33">
        <v>0</v>
      </c>
      <c r="L197" s="33">
        <v>3.5744444444444445</v>
      </c>
      <c r="M197" s="33">
        <v>3.9877777777777781</v>
      </c>
      <c r="N197" s="33">
        <v>0</v>
      </c>
      <c r="O197" s="33">
        <v>4.8572201921775617E-2</v>
      </c>
      <c r="P197" s="33">
        <v>10.858888888888888</v>
      </c>
      <c r="Q197" s="33">
        <v>5.634666666666666</v>
      </c>
      <c r="R197" s="33">
        <v>0.20089592637704692</v>
      </c>
      <c r="S197" s="33">
        <v>5.6255555555555556</v>
      </c>
      <c r="T197" s="33">
        <v>0</v>
      </c>
      <c r="U197" s="33">
        <v>0</v>
      </c>
      <c r="V197" s="33">
        <v>6.8520774123697392E-2</v>
      </c>
      <c r="W197" s="33">
        <v>5.3066666666666649</v>
      </c>
      <c r="X197" s="33">
        <v>4.7211111111111101</v>
      </c>
      <c r="Y197" s="33">
        <v>0.3</v>
      </c>
      <c r="Z197" s="33">
        <v>0.12579510082555148</v>
      </c>
      <c r="AA197" s="33">
        <v>0</v>
      </c>
      <c r="AB197" s="33">
        <v>0</v>
      </c>
      <c r="AC197" s="33">
        <v>0</v>
      </c>
      <c r="AD197" s="33">
        <v>0</v>
      </c>
      <c r="AE197" s="33">
        <v>0</v>
      </c>
      <c r="AF197" s="33">
        <v>0</v>
      </c>
      <c r="AG197" s="33">
        <v>0</v>
      </c>
      <c r="AH197" t="s">
        <v>1</v>
      </c>
      <c r="AI197" s="34">
        <v>4</v>
      </c>
    </row>
    <row r="198" spans="1:35" x14ac:dyDescent="0.25">
      <c r="A198" t="s">
        <v>616</v>
      </c>
      <c r="B198" t="s">
        <v>358</v>
      </c>
      <c r="C198" t="s">
        <v>496</v>
      </c>
      <c r="D198" t="s">
        <v>564</v>
      </c>
      <c r="E198" s="33">
        <v>37.422222222222224</v>
      </c>
      <c r="F198" s="33">
        <v>11.811111111111112</v>
      </c>
      <c r="G198" s="33">
        <v>0.26666666666666666</v>
      </c>
      <c r="H198" s="33">
        <v>0.53333333333333333</v>
      </c>
      <c r="I198" s="33">
        <v>0.8</v>
      </c>
      <c r="J198" s="33">
        <v>0</v>
      </c>
      <c r="K198" s="33">
        <v>0</v>
      </c>
      <c r="L198" s="33">
        <v>9.4089999999999989</v>
      </c>
      <c r="M198" s="33">
        <v>5.4177777777777774</v>
      </c>
      <c r="N198" s="33">
        <v>0</v>
      </c>
      <c r="O198" s="33">
        <v>0.14477434679334916</v>
      </c>
      <c r="P198" s="33">
        <v>5.7183333333333319</v>
      </c>
      <c r="Q198" s="33">
        <v>0</v>
      </c>
      <c r="R198" s="33">
        <v>0.15280581947743463</v>
      </c>
      <c r="S198" s="33">
        <v>10.109333333333334</v>
      </c>
      <c r="T198" s="33">
        <v>10.844888888888891</v>
      </c>
      <c r="U198" s="33">
        <v>0</v>
      </c>
      <c r="V198" s="33">
        <v>0.55994061757719715</v>
      </c>
      <c r="W198" s="33">
        <v>10.348333333333329</v>
      </c>
      <c r="X198" s="33">
        <v>13.978555555555555</v>
      </c>
      <c r="Y198" s="33">
        <v>0</v>
      </c>
      <c r="Z198" s="33">
        <v>0.65006532066508294</v>
      </c>
      <c r="AA198" s="33">
        <v>0</v>
      </c>
      <c r="AB198" s="33">
        <v>0</v>
      </c>
      <c r="AC198" s="33">
        <v>0</v>
      </c>
      <c r="AD198" s="33">
        <v>0</v>
      </c>
      <c r="AE198" s="33">
        <v>0</v>
      </c>
      <c r="AF198" s="33">
        <v>0</v>
      </c>
      <c r="AG198" s="33">
        <v>0</v>
      </c>
      <c r="AH198" t="s">
        <v>158</v>
      </c>
      <c r="AI198" s="34">
        <v>4</v>
      </c>
    </row>
    <row r="199" spans="1:35" x14ac:dyDescent="0.25">
      <c r="A199" t="s">
        <v>616</v>
      </c>
      <c r="B199" t="s">
        <v>241</v>
      </c>
      <c r="C199" t="s">
        <v>412</v>
      </c>
      <c r="D199" t="s">
        <v>562</v>
      </c>
      <c r="E199" s="33">
        <v>122.67777777777778</v>
      </c>
      <c r="F199" s="33">
        <v>5.1333333333333337</v>
      </c>
      <c r="G199" s="33">
        <v>0.4</v>
      </c>
      <c r="H199" s="33">
        <v>0.24444444444444444</v>
      </c>
      <c r="I199" s="33">
        <v>2.1444444444444444</v>
      </c>
      <c r="J199" s="33">
        <v>0</v>
      </c>
      <c r="K199" s="33">
        <v>0</v>
      </c>
      <c r="L199" s="33">
        <v>5.8891111111111094</v>
      </c>
      <c r="M199" s="33">
        <v>11.864555555555555</v>
      </c>
      <c r="N199" s="33">
        <v>0</v>
      </c>
      <c r="O199" s="33">
        <v>9.6713160039851462E-2</v>
      </c>
      <c r="P199" s="33">
        <v>7.2345555555555556</v>
      </c>
      <c r="Q199" s="33">
        <v>0</v>
      </c>
      <c r="R199" s="33">
        <v>5.8972013404582919E-2</v>
      </c>
      <c r="S199" s="33">
        <v>9.5344444444444463</v>
      </c>
      <c r="T199" s="33">
        <v>9.0543333333333358</v>
      </c>
      <c r="U199" s="33">
        <v>0</v>
      </c>
      <c r="V199" s="33">
        <v>0.15152522416447789</v>
      </c>
      <c r="W199" s="33">
        <v>5.0117777777777777</v>
      </c>
      <c r="X199" s="33">
        <v>10.255777777777778</v>
      </c>
      <c r="Y199" s="33">
        <v>0</v>
      </c>
      <c r="Z199" s="33">
        <v>0.12445249524499594</v>
      </c>
      <c r="AA199" s="33">
        <v>0</v>
      </c>
      <c r="AB199" s="33">
        <v>0</v>
      </c>
      <c r="AC199" s="33">
        <v>0</v>
      </c>
      <c r="AD199" s="33">
        <v>0</v>
      </c>
      <c r="AE199" s="33">
        <v>0</v>
      </c>
      <c r="AF199" s="33">
        <v>0</v>
      </c>
      <c r="AG199" s="33">
        <v>0</v>
      </c>
      <c r="AH199" t="s">
        <v>40</v>
      </c>
      <c r="AI199" s="34">
        <v>4</v>
      </c>
    </row>
    <row r="200" spans="1:35" x14ac:dyDescent="0.25">
      <c r="A200" t="s">
        <v>616</v>
      </c>
      <c r="B200" t="s">
        <v>384</v>
      </c>
      <c r="C200" t="s">
        <v>507</v>
      </c>
      <c r="D200" t="s">
        <v>590</v>
      </c>
      <c r="E200" s="33">
        <v>95.388888888888886</v>
      </c>
      <c r="F200" s="33">
        <v>5.6888888888888891</v>
      </c>
      <c r="G200" s="33">
        <v>1.4222222222222223</v>
      </c>
      <c r="H200" s="33">
        <v>4.5017777777777779</v>
      </c>
      <c r="I200" s="33">
        <v>6.7333333333333334</v>
      </c>
      <c r="J200" s="33">
        <v>0</v>
      </c>
      <c r="K200" s="33">
        <v>0</v>
      </c>
      <c r="L200" s="33">
        <v>8.9545555555555527</v>
      </c>
      <c r="M200" s="33">
        <v>0</v>
      </c>
      <c r="N200" s="33">
        <v>5.8171111111111111</v>
      </c>
      <c r="O200" s="33">
        <v>6.0983110075713456E-2</v>
      </c>
      <c r="P200" s="33">
        <v>0</v>
      </c>
      <c r="Q200" s="33">
        <v>9.6021111111111122</v>
      </c>
      <c r="R200" s="33">
        <v>0.10066278392545139</v>
      </c>
      <c r="S200" s="33">
        <v>8.9854444444444432</v>
      </c>
      <c r="T200" s="33">
        <v>0.21177777777777781</v>
      </c>
      <c r="U200" s="33">
        <v>0</v>
      </c>
      <c r="V200" s="33">
        <v>9.6418171228887586E-2</v>
      </c>
      <c r="W200" s="33">
        <v>5.4820000000000011</v>
      </c>
      <c r="X200" s="33">
        <v>10.427888888888891</v>
      </c>
      <c r="Y200" s="33">
        <v>9.1777777777777771</v>
      </c>
      <c r="Z200" s="33">
        <v>0.26300407687827609</v>
      </c>
      <c r="AA200" s="33">
        <v>4.6888888888888891</v>
      </c>
      <c r="AB200" s="33">
        <v>0</v>
      </c>
      <c r="AC200" s="33">
        <v>0</v>
      </c>
      <c r="AD200" s="33">
        <v>0</v>
      </c>
      <c r="AE200" s="33">
        <v>2.7555555555555555</v>
      </c>
      <c r="AF200" s="33">
        <v>0</v>
      </c>
      <c r="AG200" s="33">
        <v>0</v>
      </c>
      <c r="AH200" t="s">
        <v>184</v>
      </c>
      <c r="AI200" s="34">
        <v>4</v>
      </c>
    </row>
    <row r="201" spans="1:35" x14ac:dyDescent="0.25">
      <c r="A201" t="s">
        <v>616</v>
      </c>
      <c r="B201" t="s">
        <v>240</v>
      </c>
      <c r="C201" t="s">
        <v>458</v>
      </c>
      <c r="D201" t="s">
        <v>573</v>
      </c>
      <c r="E201" s="33">
        <v>116.52222222222223</v>
      </c>
      <c r="F201" s="33">
        <v>5.2444444444444445</v>
      </c>
      <c r="G201" s="33">
        <v>0.33333333333333331</v>
      </c>
      <c r="H201" s="33">
        <v>0.33333333333333331</v>
      </c>
      <c r="I201" s="33">
        <v>0</v>
      </c>
      <c r="J201" s="33">
        <v>0</v>
      </c>
      <c r="K201" s="33">
        <v>0</v>
      </c>
      <c r="L201" s="33">
        <v>5.1266666666666669</v>
      </c>
      <c r="M201" s="33">
        <v>6.0366666666666671</v>
      </c>
      <c r="N201" s="33">
        <v>0</v>
      </c>
      <c r="O201" s="33">
        <v>5.1806999141794603E-2</v>
      </c>
      <c r="P201" s="33">
        <v>7.4624444444444453</v>
      </c>
      <c r="Q201" s="33">
        <v>0</v>
      </c>
      <c r="R201" s="33">
        <v>6.4043100982168408E-2</v>
      </c>
      <c r="S201" s="33">
        <v>0.68533333333333346</v>
      </c>
      <c r="T201" s="33">
        <v>3.3473333333333324</v>
      </c>
      <c r="U201" s="33">
        <v>0</v>
      </c>
      <c r="V201" s="33">
        <v>3.460856298274053E-2</v>
      </c>
      <c r="W201" s="33">
        <v>2.8494444444444449</v>
      </c>
      <c r="X201" s="33">
        <v>4.7583333333333329</v>
      </c>
      <c r="Y201" s="33">
        <v>0</v>
      </c>
      <c r="Z201" s="33">
        <v>6.5290359492705258E-2</v>
      </c>
      <c r="AA201" s="33">
        <v>0</v>
      </c>
      <c r="AB201" s="33">
        <v>0</v>
      </c>
      <c r="AC201" s="33">
        <v>0</v>
      </c>
      <c r="AD201" s="33">
        <v>0</v>
      </c>
      <c r="AE201" s="33">
        <v>0</v>
      </c>
      <c r="AF201" s="33">
        <v>11.733333333333333</v>
      </c>
      <c r="AG201" s="33">
        <v>0</v>
      </c>
      <c r="AH201" t="s">
        <v>39</v>
      </c>
      <c r="AI201" s="34">
        <v>4</v>
      </c>
    </row>
  </sheetData>
  <pageMargins left="0.7" right="0.7" top="0.75" bottom="0.75" header="0.3" footer="0.3"/>
  <pageSetup orientation="portrait" horizontalDpi="1200" verticalDpi="1200" r:id="rId1"/>
  <ignoredErrors>
    <ignoredError sqref="AH2:AH201"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7FAAD-E6F9-43EA-9EFC-752F067A379B}">
  <dimension ref="B2:AG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5" customWidth="1"/>
    <col min="2" max="2" width="27.28515625" style="5" customWidth="1"/>
    <col min="3" max="3" width="13.7109375" style="5" customWidth="1"/>
    <col min="4" max="4" width="11.5703125" style="5" customWidth="1"/>
    <col min="5" max="5" width="4.5703125" style="5" customWidth="1"/>
    <col min="6" max="6" width="10" style="5" customWidth="1"/>
    <col min="7" max="13" width="9.7109375" style="5" customWidth="1"/>
    <col min="14" max="14" width="4.5703125" style="5" customWidth="1"/>
    <col min="15" max="15" width="7.5703125" style="5" customWidth="1"/>
    <col min="16" max="16" width="9.7109375" style="12" customWidth="1"/>
    <col min="17" max="22" width="9.7109375" style="5" customWidth="1"/>
    <col min="23" max="23" width="5.42578125" style="5" customWidth="1"/>
    <col min="24" max="24" width="40.5703125" style="5" customWidth="1"/>
    <col min="25" max="26" width="12.5703125" style="5" customWidth="1"/>
    <col min="27" max="29" width="8.85546875" style="5"/>
    <col min="30" max="30" width="37.140625" style="5" customWidth="1"/>
    <col min="31" max="31" width="11.5703125" style="5" customWidth="1"/>
    <col min="32" max="36" width="8.85546875" style="5"/>
    <col min="37" max="37" width="22.85546875" style="5" customWidth="1"/>
    <col min="38" max="38" width="16.42578125" style="5" customWidth="1"/>
    <col min="39" max="39" width="13.5703125" style="5" customWidth="1"/>
    <col min="40" max="16384" width="8.85546875" style="5"/>
  </cols>
  <sheetData>
    <row r="2" spans="2:33" ht="85.5" customHeight="1" x14ac:dyDescent="0.25">
      <c r="B2" s="1" t="s">
        <v>794</v>
      </c>
      <c r="C2" s="1" t="s">
        <v>795</v>
      </c>
      <c r="D2" s="1" t="s">
        <v>796</v>
      </c>
      <c r="E2" s="2"/>
      <c r="F2" s="3" t="s">
        <v>643</v>
      </c>
      <c r="G2" s="3" t="s">
        <v>644</v>
      </c>
      <c r="H2" s="3" t="s">
        <v>645</v>
      </c>
      <c r="I2" s="3" t="s">
        <v>646</v>
      </c>
      <c r="J2" s="4" t="s">
        <v>647</v>
      </c>
      <c r="K2" s="3" t="s">
        <v>648</v>
      </c>
      <c r="L2" s="4" t="s">
        <v>719</v>
      </c>
      <c r="M2" s="3" t="s">
        <v>718</v>
      </c>
      <c r="N2" s="3"/>
      <c r="O2" s="3" t="s">
        <v>649</v>
      </c>
      <c r="P2" s="3" t="s">
        <v>644</v>
      </c>
      <c r="Q2" s="3" t="s">
        <v>645</v>
      </c>
      <c r="R2" s="3" t="s">
        <v>646</v>
      </c>
      <c r="S2" s="4" t="s">
        <v>647</v>
      </c>
      <c r="T2" s="3" t="s">
        <v>648</v>
      </c>
      <c r="U2" s="4" t="s">
        <v>719</v>
      </c>
      <c r="V2" s="3" t="s">
        <v>718</v>
      </c>
      <c r="X2" s="5" t="s">
        <v>650</v>
      </c>
      <c r="Y2" s="5" t="s">
        <v>797</v>
      </c>
      <c r="Z2" s="6" t="s">
        <v>651</v>
      </c>
      <c r="AA2" s="6" t="s">
        <v>652</v>
      </c>
    </row>
    <row r="3" spans="2:33" ht="15" customHeight="1" x14ac:dyDescent="0.25">
      <c r="B3" s="7" t="s">
        <v>653</v>
      </c>
      <c r="C3" s="49">
        <f>AVERAGE(Nurse[MDS Census])</f>
        <v>67.695722222222258</v>
      </c>
      <c r="D3" s="8">
        <v>77.140845685707092</v>
      </c>
      <c r="E3" s="8"/>
      <c r="F3" s="5">
        <v>1</v>
      </c>
      <c r="G3" s="9">
        <v>69115.888888888876</v>
      </c>
      <c r="H3" s="10">
        <v>3.6672718204368535</v>
      </c>
      <c r="I3" s="9">
        <v>5</v>
      </c>
      <c r="J3" s="11">
        <v>0.69112838501518359</v>
      </c>
      <c r="K3" s="9">
        <v>3</v>
      </c>
      <c r="L3" s="30">
        <v>9.5793251673751564E-2</v>
      </c>
      <c r="M3" s="9">
        <v>6</v>
      </c>
      <c r="O3" t="s">
        <v>593</v>
      </c>
      <c r="P3" s="9">
        <v>633.73333333333335</v>
      </c>
      <c r="Q3" s="10">
        <v>6.0408624377586086</v>
      </c>
      <c r="R3" s="12">
        <v>1</v>
      </c>
      <c r="S3" s="11">
        <v>1.8757404095658883</v>
      </c>
      <c r="T3" s="12">
        <v>1</v>
      </c>
      <c r="U3" s="30">
        <v>9.682463009433584E-2</v>
      </c>
      <c r="V3" s="12">
        <v>24</v>
      </c>
      <c r="X3" s="13" t="s">
        <v>654</v>
      </c>
      <c r="Y3" s="9">
        <f>SUM(Nurse[Total Nurse Staff Hours])</f>
        <v>52415.711888888909</v>
      </c>
      <c r="Z3" s="14" t="s">
        <v>655</v>
      </c>
      <c r="AA3" s="10">
        <f>Category[[#This Row],[State Total]]/D9</f>
        <v>4.6060239220004101E-2</v>
      </c>
    </row>
    <row r="4" spans="2:33" ht="15" customHeight="1" x14ac:dyDescent="0.25">
      <c r="B4" s="15" t="s">
        <v>645</v>
      </c>
      <c r="C4" s="16">
        <f>SUM(Nurse[Total Nurse Staff Hours])/SUM(Nurse[MDS Census])</f>
        <v>3.8714198008572667</v>
      </c>
      <c r="D4" s="16">
        <v>3.6162767648550016</v>
      </c>
      <c r="E4" s="8"/>
      <c r="F4" s="5">
        <v>2</v>
      </c>
      <c r="G4" s="9">
        <v>129923.92222222219</v>
      </c>
      <c r="H4" s="10">
        <v>3.478915026597186</v>
      </c>
      <c r="I4" s="9">
        <v>7</v>
      </c>
      <c r="J4" s="11">
        <v>0.63723178256540391</v>
      </c>
      <c r="K4" s="9">
        <v>6</v>
      </c>
      <c r="L4" s="30">
        <v>0.12604617718952438</v>
      </c>
      <c r="M4" s="9">
        <v>2</v>
      </c>
      <c r="O4" t="s">
        <v>592</v>
      </c>
      <c r="P4" s="9">
        <v>16131.511111111107</v>
      </c>
      <c r="Q4" s="10">
        <v>3.6069247284128507</v>
      </c>
      <c r="R4" s="12">
        <v>34</v>
      </c>
      <c r="S4" s="11">
        <v>0.55170316068757097</v>
      </c>
      <c r="T4" s="12">
        <v>39</v>
      </c>
      <c r="U4" s="30">
        <v>5.0037531820096057E-2</v>
      </c>
      <c r="V4" s="12">
        <v>46</v>
      </c>
      <c r="X4" s="9" t="s">
        <v>656</v>
      </c>
      <c r="Y4" s="9">
        <f>SUM(Nurse[Total Direct Care Staff Hours])</f>
        <v>48434.298222222264</v>
      </c>
      <c r="Z4" s="14">
        <f>Category[[#This Row],[State Total]]/Y3</f>
        <v>0.9240415989177736</v>
      </c>
      <c r="AA4" s="10">
        <f>Category[[#This Row],[State Total]]/D9</f>
        <v>4.2561577095387736E-2</v>
      </c>
    </row>
    <row r="5" spans="2:33" ht="15" customHeight="1" x14ac:dyDescent="0.25">
      <c r="B5" s="17" t="s">
        <v>657</v>
      </c>
      <c r="C5" s="18">
        <f>SUM(Nurse[Total Direct Care Staff Hours])/SUM(Nurse[MDS Census])</f>
        <v>3.5773529428660775</v>
      </c>
      <c r="D5" s="18">
        <v>3.341917987105413</v>
      </c>
      <c r="E5" s="19"/>
      <c r="F5" s="5">
        <v>3</v>
      </c>
      <c r="G5" s="9">
        <v>125277.33333333326</v>
      </c>
      <c r="H5" s="10">
        <v>3.5524562064965219</v>
      </c>
      <c r="I5" s="9">
        <v>6</v>
      </c>
      <c r="J5" s="11">
        <v>0.67245584197194497</v>
      </c>
      <c r="K5" s="9">
        <v>5</v>
      </c>
      <c r="L5" s="30">
        <v>0.12712919180650573</v>
      </c>
      <c r="M5" s="9">
        <v>1</v>
      </c>
      <c r="O5" t="s">
        <v>595</v>
      </c>
      <c r="P5" s="9">
        <v>14363.788888888885</v>
      </c>
      <c r="Q5" s="10">
        <v>3.8190037447562974</v>
      </c>
      <c r="R5" s="12">
        <v>19</v>
      </c>
      <c r="S5" s="11">
        <v>0.36973406119245866</v>
      </c>
      <c r="T5" s="12">
        <v>48</v>
      </c>
      <c r="U5" s="30">
        <v>2.0994468864578082E-2</v>
      </c>
      <c r="V5" s="12">
        <v>50</v>
      </c>
      <c r="X5" s="13" t="s">
        <v>658</v>
      </c>
      <c r="Y5" s="9">
        <f>SUM(Nurse[Total RN Hours (w/ Admin, DON)])</f>
        <v>7251.7005555555597</v>
      </c>
      <c r="Z5" s="14">
        <f>Category[[#This Row],[State Total]]/Y3</f>
        <v>0.13834974846717243</v>
      </c>
      <c r="AA5" s="10">
        <f>Category[[#This Row],[State Total]]/D9</f>
        <v>6.3724225104253573E-3</v>
      </c>
      <c r="AB5" s="20"/>
      <c r="AC5" s="20"/>
      <c r="AF5" s="20"/>
      <c r="AG5" s="20"/>
    </row>
    <row r="6" spans="2:33" ht="15" customHeight="1" x14ac:dyDescent="0.25">
      <c r="B6" s="21" t="s">
        <v>659</v>
      </c>
      <c r="C6" s="18">
        <f>SUM(Nurse[Total RN Hours (w/ Admin, DON)])/SUM(Nurse[MDS Census])</f>
        <v>0.53560995565943359</v>
      </c>
      <c r="D6" s="18">
        <v>0.6053127868931506</v>
      </c>
      <c r="E6"/>
      <c r="F6" s="5">
        <v>4</v>
      </c>
      <c r="G6" s="9">
        <v>213135.8888888885</v>
      </c>
      <c r="H6" s="10">
        <v>3.7068517101504894</v>
      </c>
      <c r="I6" s="9">
        <v>4</v>
      </c>
      <c r="J6" s="11">
        <v>0.55803789966025963</v>
      </c>
      <c r="K6" s="9">
        <v>9</v>
      </c>
      <c r="L6" s="30">
        <v>0.10911916801909696</v>
      </c>
      <c r="M6" s="9">
        <v>4</v>
      </c>
      <c r="O6" t="s">
        <v>594</v>
      </c>
      <c r="P6" s="9">
        <v>10745.944444444447</v>
      </c>
      <c r="Q6" s="10">
        <v>3.8629575912359715</v>
      </c>
      <c r="R6" s="12">
        <v>17</v>
      </c>
      <c r="S6" s="11">
        <v>0.63364813598928815</v>
      </c>
      <c r="T6" s="12">
        <v>33</v>
      </c>
      <c r="U6" s="30">
        <v>9.0585542030926697E-2</v>
      </c>
      <c r="V6" s="12">
        <v>32</v>
      </c>
      <c r="X6" s="22" t="s">
        <v>660</v>
      </c>
      <c r="Y6" s="9">
        <f>SUM(Nurse[RN Hours (excl. Admin, DON)])</f>
        <v>4604.2645555555564</v>
      </c>
      <c r="Z6" s="14">
        <f>Category[[#This Row],[State Total]]/Y3</f>
        <v>8.7841305395521471E-2</v>
      </c>
      <c r="AA6" s="10">
        <f>Category[[#This Row],[State Total]]/D9</f>
        <v>4.0459915399151556E-3</v>
      </c>
      <c r="AB6" s="20"/>
      <c r="AC6" s="20"/>
      <c r="AF6" s="20"/>
      <c r="AG6" s="20"/>
    </row>
    <row r="7" spans="2:33" ht="15" customHeight="1" thickBot="1" x14ac:dyDescent="0.3">
      <c r="B7" s="23" t="s">
        <v>661</v>
      </c>
      <c r="C7" s="18">
        <f>SUM(Nurse[RN Hours (excl. Admin, DON)])/SUM(Nurse[MDS Census])</f>
        <v>0.34007056904137212</v>
      </c>
      <c r="D7" s="18">
        <v>0.40828202400980046</v>
      </c>
      <c r="E7"/>
      <c r="F7" s="5">
        <v>5</v>
      </c>
      <c r="G7" s="9">
        <v>223314.35555555581</v>
      </c>
      <c r="H7" s="10">
        <v>3.4643764455208377</v>
      </c>
      <c r="I7" s="9">
        <v>8</v>
      </c>
      <c r="J7" s="11">
        <v>0.67870255392846079</v>
      </c>
      <c r="K7" s="9">
        <v>4</v>
      </c>
      <c r="L7" s="30">
        <v>9.3639223792473358E-2</v>
      </c>
      <c r="M7" s="9">
        <v>7</v>
      </c>
      <c r="O7" t="s">
        <v>596</v>
      </c>
      <c r="P7" s="9">
        <v>90543.855555555419</v>
      </c>
      <c r="Q7" s="10">
        <v>4.139123059703298</v>
      </c>
      <c r="R7" s="12">
        <v>7</v>
      </c>
      <c r="S7" s="11">
        <v>0.54285651385387712</v>
      </c>
      <c r="T7" s="12">
        <v>40</v>
      </c>
      <c r="U7" s="30">
        <v>4.2846744192113692E-2</v>
      </c>
      <c r="V7" s="12">
        <v>49</v>
      </c>
      <c r="X7" s="22" t="s">
        <v>662</v>
      </c>
      <c r="Y7" s="9">
        <f>SUM(Nurse[RN Admin Hours])</f>
        <v>1668.4505555555543</v>
      </c>
      <c r="Z7" s="14">
        <f>Category[[#This Row],[State Total]]/Y3</f>
        <v>3.1831115049860317E-2</v>
      </c>
      <c r="AA7" s="10">
        <f>Category[[#This Row],[State Total]]/D9</f>
        <v>1.4661487738360391E-3</v>
      </c>
      <c r="AB7" s="20"/>
      <c r="AC7" s="20"/>
      <c r="AD7" s="20"/>
      <c r="AE7" s="20"/>
      <c r="AF7" s="20"/>
      <c r="AG7" s="20"/>
    </row>
    <row r="8" spans="2:33" ht="15" customHeight="1" thickTop="1" x14ac:dyDescent="0.25">
      <c r="B8" s="24" t="s">
        <v>663</v>
      </c>
      <c r="C8" s="25">
        <f>COUNTA(Nurse[Provider])</f>
        <v>200</v>
      </c>
      <c r="D8" s="25">
        <v>14752</v>
      </c>
      <c r="F8" s="5">
        <v>6</v>
      </c>
      <c r="G8" s="9">
        <v>136685.9333333332</v>
      </c>
      <c r="H8" s="10">
        <v>3.4116199317917255</v>
      </c>
      <c r="I8" s="9">
        <v>10</v>
      </c>
      <c r="J8" s="11">
        <v>0.34571454479506697</v>
      </c>
      <c r="K8" s="9">
        <v>10</v>
      </c>
      <c r="L8" s="30">
        <v>6.5849029186353242E-2</v>
      </c>
      <c r="M8" s="9">
        <v>9</v>
      </c>
      <c r="O8" t="s">
        <v>597</v>
      </c>
      <c r="P8" s="9">
        <v>14179.644444444439</v>
      </c>
      <c r="Q8" s="10">
        <v>3.608602864199701</v>
      </c>
      <c r="R8" s="12">
        <v>33</v>
      </c>
      <c r="S8" s="11">
        <v>0.84407096087662437</v>
      </c>
      <c r="T8" s="12">
        <v>11</v>
      </c>
      <c r="U8" s="30">
        <v>0.12009944446296228</v>
      </c>
      <c r="V8" s="12">
        <v>12</v>
      </c>
      <c r="X8" s="22" t="s">
        <v>664</v>
      </c>
      <c r="Y8" s="9">
        <f>SUM(Nurse[RN DON Hours])</f>
        <v>978.98544444444474</v>
      </c>
      <c r="Z8" s="14">
        <f>Category[[#This Row],[State Total]]/Y3</f>
        <v>1.8677328021790549E-2</v>
      </c>
      <c r="AA8" s="10">
        <f>Category[[#This Row],[State Total]]/D9</f>
        <v>8.6028219667415849E-4</v>
      </c>
      <c r="AB8" s="20"/>
      <c r="AC8" s="20"/>
      <c r="AD8" s="20"/>
      <c r="AE8" s="20"/>
      <c r="AF8" s="20"/>
      <c r="AG8" s="20"/>
    </row>
    <row r="9" spans="2:33" ht="15" customHeight="1" x14ac:dyDescent="0.25">
      <c r="B9" s="24" t="s">
        <v>665</v>
      </c>
      <c r="C9" s="25">
        <f>SUM(Nurse[MDS Census])</f>
        <v>13539.144444444451</v>
      </c>
      <c r="D9" s="25">
        <v>1137981.755555551</v>
      </c>
      <c r="F9" s="5">
        <v>7</v>
      </c>
      <c r="G9" s="9">
        <v>75220.511111111104</v>
      </c>
      <c r="H9" s="10">
        <v>3.4625035872307905</v>
      </c>
      <c r="I9" s="9">
        <v>9</v>
      </c>
      <c r="J9" s="11">
        <v>0.5754256167717845</v>
      </c>
      <c r="K9" s="9">
        <v>8</v>
      </c>
      <c r="L9" s="30">
        <v>0.10630393346411013</v>
      </c>
      <c r="M9" s="9">
        <v>5</v>
      </c>
      <c r="O9" t="s">
        <v>598</v>
      </c>
      <c r="P9" s="9">
        <v>18939.155555555557</v>
      </c>
      <c r="Q9" s="10">
        <v>3.5327644550619404</v>
      </c>
      <c r="R9" s="12">
        <v>40</v>
      </c>
      <c r="S9" s="11">
        <v>0.65219798606531798</v>
      </c>
      <c r="T9" s="12">
        <v>28</v>
      </c>
      <c r="U9" s="30">
        <v>6.2207938320487134E-2</v>
      </c>
      <c r="V9" s="12">
        <v>43</v>
      </c>
      <c r="X9" s="13" t="s">
        <v>666</v>
      </c>
      <c r="Y9" s="9">
        <f>SUM(Nurse[Total LPN Hours (w/ Admin)])</f>
        <v>14800.953111111116</v>
      </c>
      <c r="Z9" s="14">
        <f>Category[[#This Row],[State Total]]/Y3</f>
        <v>0.28237626806416843</v>
      </c>
      <c r="AA9" s="10">
        <f>Category[[#This Row],[State Total]]/D9</f>
        <v>1.3006318457087601E-2</v>
      </c>
      <c r="AB9" s="20"/>
      <c r="AC9" s="20"/>
      <c r="AD9" s="20"/>
      <c r="AE9" s="20"/>
      <c r="AF9" s="20"/>
      <c r="AG9" s="20"/>
    </row>
    <row r="10" spans="2:33" ht="15" customHeight="1" x14ac:dyDescent="0.25">
      <c r="F10" s="5">
        <v>8</v>
      </c>
      <c r="G10" s="9">
        <v>33645.944444444445</v>
      </c>
      <c r="H10" s="10">
        <v>3.7793572248265024</v>
      </c>
      <c r="I10" s="9">
        <v>3</v>
      </c>
      <c r="J10" s="11">
        <v>0.88321631301114345</v>
      </c>
      <c r="K10" s="9">
        <v>1</v>
      </c>
      <c r="L10" s="30">
        <v>0.11383371668124517</v>
      </c>
      <c r="M10" s="9">
        <v>3</v>
      </c>
      <c r="O10" t="s">
        <v>600</v>
      </c>
      <c r="P10" s="9">
        <v>1995.3555555555556</v>
      </c>
      <c r="Q10" s="10">
        <v>3.6311877025537078</v>
      </c>
      <c r="R10" s="12">
        <v>29</v>
      </c>
      <c r="S10" s="11">
        <v>1.0242601151563075</v>
      </c>
      <c r="T10" s="12">
        <v>6</v>
      </c>
      <c r="U10" s="30">
        <v>2.0791633501174179E-2</v>
      </c>
      <c r="V10" s="12">
        <v>51</v>
      </c>
      <c r="X10" s="22" t="s">
        <v>667</v>
      </c>
      <c r="Y10" s="9">
        <f>SUM(Nurse[LPN Hours (excl. Admin)])</f>
        <v>13466.975444444457</v>
      </c>
      <c r="Z10" s="14">
        <f>Category[[#This Row],[State Total]]/Y3</f>
        <v>0.25692631005359268</v>
      </c>
      <c r="AA10" s="10">
        <f>Category[[#This Row],[State Total]]/D9</f>
        <v>1.1834087302981425E-2</v>
      </c>
      <c r="AB10" s="20"/>
      <c r="AC10" s="20"/>
      <c r="AD10" s="20"/>
      <c r="AE10" s="20"/>
      <c r="AF10" s="20"/>
      <c r="AG10" s="20"/>
    </row>
    <row r="11" spans="2:33" ht="15" customHeight="1" x14ac:dyDescent="0.25">
      <c r="F11" s="5">
        <v>9</v>
      </c>
      <c r="G11" s="9">
        <v>109459.68888888879</v>
      </c>
      <c r="H11" s="10">
        <v>4.110350508538299</v>
      </c>
      <c r="I11" s="9">
        <v>2</v>
      </c>
      <c r="J11" s="11">
        <v>0.58778919322100609</v>
      </c>
      <c r="K11" s="9">
        <v>7</v>
      </c>
      <c r="L11" s="30">
        <v>4.8914931017563536E-2</v>
      </c>
      <c r="M11" s="9">
        <v>10</v>
      </c>
      <c r="O11" t="s">
        <v>599</v>
      </c>
      <c r="P11" s="9">
        <v>3466.344444444444</v>
      </c>
      <c r="Q11" s="10">
        <v>4.0400154822082825</v>
      </c>
      <c r="R11" s="12">
        <v>12</v>
      </c>
      <c r="S11" s="11">
        <v>0.93927759310961634</v>
      </c>
      <c r="T11" s="12">
        <v>8</v>
      </c>
      <c r="U11" s="30">
        <v>9.6508608476128244E-2</v>
      </c>
      <c r="V11" s="12">
        <v>26</v>
      </c>
      <c r="X11" s="22" t="s">
        <v>668</v>
      </c>
      <c r="Y11" s="9">
        <f>SUM(Nurse[LPN Admin Hours])</f>
        <v>1333.9776666666664</v>
      </c>
      <c r="Z11" s="14">
        <f>Category[[#This Row],[State Total]]/Y3</f>
        <v>2.5449958010575896E-2</v>
      </c>
      <c r="AA11" s="10">
        <f>Category[[#This Row],[State Total]]/D9</f>
        <v>1.1722311541061852E-3</v>
      </c>
      <c r="AB11" s="20"/>
      <c r="AC11" s="20"/>
      <c r="AD11" s="20"/>
      <c r="AE11" s="20"/>
      <c r="AF11" s="20"/>
      <c r="AG11" s="20"/>
    </row>
    <row r="12" spans="2:33" ht="15" customHeight="1" x14ac:dyDescent="0.25">
      <c r="F12" s="5">
        <v>10</v>
      </c>
      <c r="G12" s="9">
        <v>22202.288888888877</v>
      </c>
      <c r="H12" s="10">
        <v>4.3777514030084976</v>
      </c>
      <c r="I12" s="9">
        <v>1</v>
      </c>
      <c r="J12" s="11">
        <v>0.85288086413513009</v>
      </c>
      <c r="K12" s="9">
        <v>2</v>
      </c>
      <c r="L12" s="30">
        <v>9.045746796026051E-2</v>
      </c>
      <c r="M12" s="9">
        <v>8</v>
      </c>
      <c r="O12" t="s">
        <v>601</v>
      </c>
      <c r="P12" s="9">
        <v>66243.377777777816</v>
      </c>
      <c r="Q12" s="10">
        <v>4.0475484157410087</v>
      </c>
      <c r="R12" s="12">
        <v>10</v>
      </c>
      <c r="S12" s="11">
        <v>0.64545731195940048</v>
      </c>
      <c r="T12" s="12">
        <v>30</v>
      </c>
      <c r="U12" s="30">
        <v>0.11186683571267629</v>
      </c>
      <c r="V12" s="12">
        <v>16</v>
      </c>
      <c r="X12" s="13" t="s">
        <v>669</v>
      </c>
      <c r="Y12" s="9">
        <f>SUM(Nurse[Total CNA, NA TR, Med Aide/Tech Hours])</f>
        <v>30363.058222222211</v>
      </c>
      <c r="Z12" s="14">
        <f>Category[[#This Row],[State Total]]/Y3</f>
        <v>0.57927398346865866</v>
      </c>
      <c r="AA12" s="10">
        <f>Category[[#This Row],[State Total]]/D9</f>
        <v>2.668149825249112E-2</v>
      </c>
      <c r="AB12" s="20"/>
      <c r="AC12" s="20"/>
      <c r="AD12" s="20"/>
      <c r="AE12" s="20"/>
      <c r="AF12" s="20"/>
      <c r="AG12" s="20"/>
    </row>
    <row r="13" spans="2:33" ht="15" customHeight="1" x14ac:dyDescent="0.25">
      <c r="I13" s="9"/>
      <c r="J13" s="9"/>
      <c r="K13" s="9"/>
      <c r="L13" s="9"/>
      <c r="M13" s="9"/>
      <c r="O13" t="s">
        <v>602</v>
      </c>
      <c r="P13" s="9">
        <v>26792.522222222229</v>
      </c>
      <c r="Q13" s="10">
        <v>3.3340848130510681</v>
      </c>
      <c r="R13" s="12">
        <v>47</v>
      </c>
      <c r="S13" s="11">
        <v>0.40397606794930702</v>
      </c>
      <c r="T13" s="12">
        <v>46</v>
      </c>
      <c r="U13" s="30">
        <v>0.10382108270128565</v>
      </c>
      <c r="V13" s="12">
        <v>22</v>
      </c>
      <c r="X13" s="22" t="s">
        <v>670</v>
      </c>
      <c r="Y13" s="9">
        <f>SUM(Nurse[CNA Hours])</f>
        <v>28694.785777777743</v>
      </c>
      <c r="Z13" s="14">
        <f>Category[[#This Row],[State Total]]/Y3</f>
        <v>0.54744626646691541</v>
      </c>
      <c r="AA13" s="10">
        <f>Category[[#This Row],[State Total]]/D9</f>
        <v>2.521550599356423E-2</v>
      </c>
      <c r="AB13" s="20"/>
      <c r="AC13" s="20"/>
      <c r="AD13" s="20"/>
      <c r="AE13" s="20"/>
      <c r="AF13" s="20"/>
      <c r="AG13" s="20"/>
    </row>
    <row r="14" spans="2:33" ht="15" customHeight="1" x14ac:dyDescent="0.25">
      <c r="G14" s="10"/>
      <c r="I14" s="9"/>
      <c r="J14" s="9"/>
      <c r="K14" s="9"/>
      <c r="L14" s="9"/>
      <c r="M14" s="9"/>
      <c r="O14" t="s">
        <v>603</v>
      </c>
      <c r="P14" s="9">
        <v>3182.6222222222227</v>
      </c>
      <c r="Q14" s="10">
        <v>4.4477925609909361</v>
      </c>
      <c r="R14" s="12">
        <v>4</v>
      </c>
      <c r="S14" s="11">
        <v>1.4693429247720258</v>
      </c>
      <c r="T14" s="12">
        <v>2</v>
      </c>
      <c r="U14" s="30">
        <v>4.4632540782262482E-2</v>
      </c>
      <c r="V14" s="12">
        <v>48</v>
      </c>
      <c r="X14" s="22" t="s">
        <v>671</v>
      </c>
      <c r="Y14" s="9">
        <f>SUM(Nurse[NA TR Hours])</f>
        <v>1668.272444444445</v>
      </c>
      <c r="Z14" s="14">
        <f>Category[[#This Row],[State Total]]/Y3</f>
        <v>3.1827717001742861E-2</v>
      </c>
      <c r="AA14" s="10">
        <f>Category[[#This Row],[State Total]]/D9</f>
        <v>1.4659922589268677E-3</v>
      </c>
    </row>
    <row r="15" spans="2:33" ht="15" customHeight="1" x14ac:dyDescent="0.25">
      <c r="I15" s="9"/>
      <c r="J15" s="9"/>
      <c r="K15" s="9"/>
      <c r="L15" s="9"/>
      <c r="M15" s="9"/>
      <c r="O15" t="s">
        <v>607</v>
      </c>
      <c r="P15" s="9">
        <v>19943.144444444424</v>
      </c>
      <c r="Q15" s="10">
        <v>3.6351922214428489</v>
      </c>
      <c r="R15" s="12">
        <v>28</v>
      </c>
      <c r="S15" s="11">
        <v>0.69859209764647734</v>
      </c>
      <c r="T15" s="12">
        <v>23</v>
      </c>
      <c r="U15" s="30">
        <v>0.11811421029817698</v>
      </c>
      <c r="V15" s="12">
        <v>13</v>
      </c>
      <c r="X15" s="26" t="s">
        <v>672</v>
      </c>
      <c r="Y15" s="27">
        <f>SUM(Nurse[Med Aide/Tech Hours])</f>
        <v>0</v>
      </c>
      <c r="Z15" s="14">
        <f>Category[[#This Row],[State Total]]/Y3</f>
        <v>0</v>
      </c>
      <c r="AA15" s="10">
        <f>Category[[#This Row],[State Total]]/D9</f>
        <v>0</v>
      </c>
    </row>
    <row r="16" spans="2:33" ht="15" customHeight="1" x14ac:dyDescent="0.25">
      <c r="I16" s="9"/>
      <c r="J16" s="9"/>
      <c r="K16" s="9"/>
      <c r="L16" s="9"/>
      <c r="M16" s="9"/>
      <c r="O16" t="s">
        <v>604</v>
      </c>
      <c r="P16" s="9">
        <v>3563.8444444444449</v>
      </c>
      <c r="Q16" s="10">
        <v>4.041973960704107</v>
      </c>
      <c r="R16" s="12">
        <v>11</v>
      </c>
      <c r="S16" s="11">
        <v>0.84693583084434398</v>
      </c>
      <c r="T16" s="12">
        <v>10</v>
      </c>
      <c r="U16" s="30">
        <v>4.4814320135174369E-2</v>
      </c>
      <c r="V16" s="12">
        <v>47</v>
      </c>
    </row>
    <row r="17" spans="9:27" ht="15" customHeight="1" x14ac:dyDescent="0.25">
      <c r="I17" s="9"/>
      <c r="J17" s="9"/>
      <c r="K17" s="9"/>
      <c r="L17" s="9"/>
      <c r="M17" s="9"/>
      <c r="O17" t="s">
        <v>605</v>
      </c>
      <c r="P17" s="9">
        <v>57155.055555555577</v>
      </c>
      <c r="Q17" s="10">
        <v>2.9852421901046924</v>
      </c>
      <c r="R17" s="12">
        <v>51</v>
      </c>
      <c r="S17" s="11">
        <v>0.64891852669784222</v>
      </c>
      <c r="T17" s="12">
        <v>29</v>
      </c>
      <c r="U17" s="30">
        <v>9.5552984844705438E-2</v>
      </c>
      <c r="V17" s="12">
        <v>27</v>
      </c>
    </row>
    <row r="18" spans="9:27" ht="15" customHeight="1" x14ac:dyDescent="0.25">
      <c r="I18" s="9"/>
      <c r="J18" s="9"/>
      <c r="K18" s="9"/>
      <c r="L18" s="9"/>
      <c r="M18" s="9"/>
      <c r="O18" t="s">
        <v>606</v>
      </c>
      <c r="P18" s="9">
        <v>33971.28888888895</v>
      </c>
      <c r="Q18" s="10">
        <v>3.4103972406764318</v>
      </c>
      <c r="R18" s="12">
        <v>45</v>
      </c>
      <c r="S18" s="11">
        <v>0.56801137300256033</v>
      </c>
      <c r="T18" s="12">
        <v>37</v>
      </c>
      <c r="U18" s="30">
        <v>9.4044956305848859E-2</v>
      </c>
      <c r="V18" s="12">
        <v>29</v>
      </c>
      <c r="X18" s="5" t="s">
        <v>673</v>
      </c>
      <c r="Y18" s="5" t="s">
        <v>797</v>
      </c>
    </row>
    <row r="19" spans="9:27" ht="15" customHeight="1" x14ac:dyDescent="0.25">
      <c r="O19" t="s">
        <v>608</v>
      </c>
      <c r="P19" s="9">
        <v>14539.022222222233</v>
      </c>
      <c r="Q19" s="10">
        <v>3.7830361127754224</v>
      </c>
      <c r="R19" s="12">
        <v>22</v>
      </c>
      <c r="S19" s="11">
        <v>0.66929399195421835</v>
      </c>
      <c r="T19" s="12">
        <v>26</v>
      </c>
      <c r="U19" s="30">
        <v>0.10640719510586769</v>
      </c>
      <c r="V19" s="12">
        <v>20</v>
      </c>
      <c r="X19" s="5" t="s">
        <v>674</v>
      </c>
      <c r="Y19" s="9">
        <f>SUM(Nurse[RN Hours Contract (excl. Admin, DON)])</f>
        <v>222.07588888888876</v>
      </c>
    </row>
    <row r="20" spans="9:27" ht="15" customHeight="1" x14ac:dyDescent="0.25">
      <c r="O20" t="s">
        <v>609</v>
      </c>
      <c r="P20" s="9">
        <v>19903.311111111125</v>
      </c>
      <c r="Q20" s="10">
        <v>3.6214136062229723</v>
      </c>
      <c r="R20" s="12">
        <v>31</v>
      </c>
      <c r="S20" s="11">
        <v>0.63213508305150701</v>
      </c>
      <c r="T20" s="12">
        <v>34</v>
      </c>
      <c r="U20" s="30">
        <v>0.1026357196584672</v>
      </c>
      <c r="V20" s="12">
        <v>23</v>
      </c>
      <c r="X20" s="5" t="s">
        <v>675</v>
      </c>
      <c r="Y20" s="9">
        <f>SUM(Nurse[RN Admin Hours Contract])</f>
        <v>40.946888888888893</v>
      </c>
      <c r="AA20" s="9"/>
    </row>
    <row r="21" spans="9:27" ht="15" customHeight="1" x14ac:dyDescent="0.25">
      <c r="O21" t="s">
        <v>610</v>
      </c>
      <c r="P21" s="9">
        <v>21850.977777777804</v>
      </c>
      <c r="Q21" s="10">
        <v>3.3855345807052606</v>
      </c>
      <c r="R21" s="12">
        <v>46</v>
      </c>
      <c r="S21" s="11">
        <v>0.23443491468472266</v>
      </c>
      <c r="T21" s="12">
        <v>51</v>
      </c>
      <c r="U21" s="30">
        <v>7.876193237857794E-2</v>
      </c>
      <c r="V21" s="12">
        <v>38</v>
      </c>
      <c r="X21" s="5" t="s">
        <v>676</v>
      </c>
      <c r="Y21" s="9">
        <f>SUM(Nurse[RN DON Hours Contract])</f>
        <v>5.0726666666666675</v>
      </c>
    </row>
    <row r="22" spans="9:27" ht="15" customHeight="1" x14ac:dyDescent="0.25">
      <c r="O22" t="s">
        <v>613</v>
      </c>
      <c r="P22" s="9">
        <v>31441.377777777765</v>
      </c>
      <c r="Q22" s="10">
        <v>3.612648449106699</v>
      </c>
      <c r="R22" s="12">
        <v>32</v>
      </c>
      <c r="S22" s="11">
        <v>0.64042077248523221</v>
      </c>
      <c r="T22" s="12">
        <v>31</v>
      </c>
      <c r="U22" s="30">
        <v>9.1118562469651498E-2</v>
      </c>
      <c r="V22" s="12">
        <v>30</v>
      </c>
      <c r="X22" s="5" t="s">
        <v>677</v>
      </c>
      <c r="Y22" s="9">
        <f>SUM(Nurse[LPN Hours Contract (excl. Admin)])</f>
        <v>1749.1123333333333</v>
      </c>
    </row>
    <row r="23" spans="9:27" ht="15" customHeight="1" x14ac:dyDescent="0.25">
      <c r="O23" t="s">
        <v>612</v>
      </c>
      <c r="P23" s="9">
        <v>21280.533333333344</v>
      </c>
      <c r="Q23" s="10">
        <v>3.7019066773597968</v>
      </c>
      <c r="R23" s="12">
        <v>23</v>
      </c>
      <c r="S23" s="11">
        <v>0.75533815986232589</v>
      </c>
      <c r="T23" s="12">
        <v>16</v>
      </c>
      <c r="U23" s="30">
        <v>0.13465961777276614</v>
      </c>
      <c r="V23" s="12">
        <v>7</v>
      </c>
      <c r="X23" s="5" t="s">
        <v>678</v>
      </c>
      <c r="Y23" s="9">
        <f>SUM(Nurse[LPN Admin Hours Contract])</f>
        <v>82.544111111111107</v>
      </c>
    </row>
    <row r="24" spans="9:27" ht="15" customHeight="1" x14ac:dyDescent="0.25">
      <c r="O24" t="s">
        <v>611</v>
      </c>
      <c r="P24" s="9">
        <v>4669.8666666666668</v>
      </c>
      <c r="Q24" s="10">
        <v>4.3362414344449514</v>
      </c>
      <c r="R24" s="12">
        <v>5</v>
      </c>
      <c r="S24" s="11">
        <v>1.0474073968326478</v>
      </c>
      <c r="T24" s="12">
        <v>4</v>
      </c>
      <c r="U24" s="30">
        <v>0.1764471116960461</v>
      </c>
      <c r="V24" s="12">
        <v>2</v>
      </c>
      <c r="X24" s="5" t="s">
        <v>679</v>
      </c>
      <c r="Y24" s="9">
        <f>SUM(Nurse[CNA Hours Contract])</f>
        <v>3480.8240000000001</v>
      </c>
    </row>
    <row r="25" spans="9:27" ht="15" customHeight="1" x14ac:dyDescent="0.25">
      <c r="O25" t="s">
        <v>614</v>
      </c>
      <c r="P25" s="9">
        <v>31828.177777777779</v>
      </c>
      <c r="Q25" s="10">
        <v>3.7844598008193975</v>
      </c>
      <c r="R25" s="12">
        <v>21</v>
      </c>
      <c r="S25" s="11">
        <v>0.6969405690834396</v>
      </c>
      <c r="T25" s="12">
        <v>24</v>
      </c>
      <c r="U25" s="30">
        <v>8.3478585199017852E-2</v>
      </c>
      <c r="V25" s="12">
        <v>35</v>
      </c>
      <c r="X25" s="5" t="s">
        <v>680</v>
      </c>
      <c r="Y25" s="9">
        <f>SUM(Nurse[NA TR Hours Contract])</f>
        <v>18.353999999999999</v>
      </c>
    </row>
    <row r="26" spans="9:27" ht="15" customHeight="1" x14ac:dyDescent="0.25">
      <c r="O26" t="s">
        <v>615</v>
      </c>
      <c r="P26" s="9">
        <v>19703.922222222227</v>
      </c>
      <c r="Q26" s="10">
        <v>4.1595973672472448</v>
      </c>
      <c r="R26" s="12">
        <v>6</v>
      </c>
      <c r="S26" s="11">
        <v>1.0329733392054474</v>
      </c>
      <c r="T26" s="12">
        <v>5</v>
      </c>
      <c r="U26" s="30">
        <v>6.6358337756642433E-2</v>
      </c>
      <c r="V26" s="12">
        <v>41</v>
      </c>
      <c r="X26" s="5" t="s">
        <v>681</v>
      </c>
      <c r="Y26" s="9">
        <f>SUM(Nurse[Med Aide/Tech Hours Contract])</f>
        <v>0</v>
      </c>
    </row>
    <row r="27" spans="9:27" ht="15" customHeight="1" x14ac:dyDescent="0.25">
      <c r="O27" t="s">
        <v>617</v>
      </c>
      <c r="P27" s="9">
        <v>31408.444444444438</v>
      </c>
      <c r="Q27" s="10">
        <v>3.0728472986741018</v>
      </c>
      <c r="R27" s="12">
        <v>50</v>
      </c>
      <c r="S27" s="11">
        <v>0.40359808402552727</v>
      </c>
      <c r="T27" s="12">
        <v>47</v>
      </c>
      <c r="U27" s="30">
        <v>9.531767465274292E-2</v>
      </c>
      <c r="V27" s="12">
        <v>28</v>
      </c>
      <c r="X27" s="5" t="s">
        <v>682</v>
      </c>
      <c r="Y27" s="9">
        <f>SUM(Nurse[Total Contract Hours])</f>
        <v>5598.9298888888889</v>
      </c>
    </row>
    <row r="28" spans="9:27" ht="15" customHeight="1" x14ac:dyDescent="0.25">
      <c r="O28" t="s">
        <v>616</v>
      </c>
      <c r="P28" s="9">
        <v>13539.144444444451</v>
      </c>
      <c r="Q28" s="10">
        <v>3.8714198008572667</v>
      </c>
      <c r="R28" s="12">
        <v>16</v>
      </c>
      <c r="S28" s="11">
        <v>0.53560995565943359</v>
      </c>
      <c r="T28" s="12">
        <v>41</v>
      </c>
      <c r="U28" s="30">
        <v>0.10681777824095051</v>
      </c>
      <c r="V28" s="12">
        <v>18</v>
      </c>
      <c r="X28" s="5" t="s">
        <v>683</v>
      </c>
      <c r="Y28" s="9">
        <f>SUM(Nurse[Total Nurse Staff Hours])</f>
        <v>52415.711888888909</v>
      </c>
    </row>
    <row r="29" spans="9:27" ht="15" customHeight="1" x14ac:dyDescent="0.25">
      <c r="O29" t="s">
        <v>618</v>
      </c>
      <c r="P29" s="9">
        <v>3092.2666666666673</v>
      </c>
      <c r="Q29" s="10">
        <v>3.7017095693917428</v>
      </c>
      <c r="R29" s="12">
        <v>24</v>
      </c>
      <c r="S29" s="11">
        <v>0.83524200155225914</v>
      </c>
      <c r="T29" s="12">
        <v>14</v>
      </c>
      <c r="U29" s="30">
        <v>0.15404402121381064</v>
      </c>
      <c r="V29" s="12">
        <v>3</v>
      </c>
      <c r="X29" s="5" t="s">
        <v>684</v>
      </c>
      <c r="Y29" s="28">
        <f>Y27/Y28</f>
        <v>0.10681777824095051</v>
      </c>
    </row>
    <row r="30" spans="9:27" ht="15" customHeight="1" x14ac:dyDescent="0.25">
      <c r="O30" t="s">
        <v>625</v>
      </c>
      <c r="P30" s="9">
        <v>31580.033333333373</v>
      </c>
      <c r="Q30" s="10">
        <v>3.4683107716092008</v>
      </c>
      <c r="R30" s="12">
        <v>41</v>
      </c>
      <c r="S30" s="11">
        <v>0.50992706361931184</v>
      </c>
      <c r="T30" s="12">
        <v>44</v>
      </c>
      <c r="U30" s="30">
        <v>0.15179285834331796</v>
      </c>
      <c r="V30" s="12">
        <v>4</v>
      </c>
    </row>
    <row r="31" spans="9:27" ht="15" customHeight="1" x14ac:dyDescent="0.25">
      <c r="O31" t="s">
        <v>626</v>
      </c>
      <c r="P31" s="9">
        <v>4496.5</v>
      </c>
      <c r="Q31" s="10">
        <v>4.4839297725391347</v>
      </c>
      <c r="R31" s="12">
        <v>3</v>
      </c>
      <c r="S31" s="11">
        <v>0.84335767325203514</v>
      </c>
      <c r="T31" s="12">
        <v>12</v>
      </c>
      <c r="U31" s="30">
        <v>0.1363681678426896</v>
      </c>
      <c r="V31" s="12">
        <v>6</v>
      </c>
      <c r="Y31" s="9"/>
    </row>
    <row r="32" spans="9:27" ht="15" customHeight="1" x14ac:dyDescent="0.25">
      <c r="O32" t="s">
        <v>619</v>
      </c>
      <c r="P32" s="9">
        <v>9329.8999999999942</v>
      </c>
      <c r="Q32" s="10">
        <v>3.9056288086927231</v>
      </c>
      <c r="R32" s="12">
        <v>15</v>
      </c>
      <c r="S32" s="11">
        <v>0.7443185528962446</v>
      </c>
      <c r="T32" s="12">
        <v>18</v>
      </c>
      <c r="U32" s="30">
        <v>0.11174944138799575</v>
      </c>
      <c r="V32" s="12">
        <v>17</v>
      </c>
    </row>
    <row r="33" spans="15:27" ht="15" customHeight="1" x14ac:dyDescent="0.25">
      <c r="O33" t="s">
        <v>621</v>
      </c>
      <c r="P33" s="9">
        <v>5365.7111111111117</v>
      </c>
      <c r="Q33" s="10">
        <v>3.8162251042628679</v>
      </c>
      <c r="R33" s="12">
        <v>20</v>
      </c>
      <c r="S33" s="11">
        <v>0.73197927581308475</v>
      </c>
      <c r="T33" s="12">
        <v>20</v>
      </c>
      <c r="U33" s="30">
        <v>8.9797522397923935E-2</v>
      </c>
      <c r="V33" s="12">
        <v>33</v>
      </c>
      <c r="X33" s="5" t="s">
        <v>650</v>
      </c>
      <c r="Y33" s="6" t="s">
        <v>652</v>
      </c>
    </row>
    <row r="34" spans="15:27" ht="15" customHeight="1" x14ac:dyDescent="0.25">
      <c r="O34" t="s">
        <v>622</v>
      </c>
      <c r="P34" s="9">
        <v>37460.744444444455</v>
      </c>
      <c r="Q34" s="10">
        <v>3.6413362995989567</v>
      </c>
      <c r="R34" s="12">
        <v>27</v>
      </c>
      <c r="S34" s="11">
        <v>0.66883166289333307</v>
      </c>
      <c r="T34" s="12">
        <v>27</v>
      </c>
      <c r="U34" s="30">
        <v>0.12463542513544852</v>
      </c>
      <c r="V34" s="12">
        <v>10</v>
      </c>
      <c r="X34" s="50" t="s">
        <v>685</v>
      </c>
      <c r="Y34" s="10">
        <f>SUM(Nurse[Total Nurse Staff Hours])/SUM(Nurse[MDS Census])</f>
        <v>3.8714198008572667</v>
      </c>
    </row>
    <row r="35" spans="15:27" ht="15" customHeight="1" x14ac:dyDescent="0.25">
      <c r="O35" t="s">
        <v>623</v>
      </c>
      <c r="P35" s="9">
        <v>4885.844444444444</v>
      </c>
      <c r="Q35" s="10">
        <v>3.430016965110092</v>
      </c>
      <c r="R35" s="12">
        <v>43</v>
      </c>
      <c r="S35" s="11">
        <v>0.6266838440301461</v>
      </c>
      <c r="T35" s="12">
        <v>35</v>
      </c>
      <c r="U35" s="30">
        <v>0.12207197523643744</v>
      </c>
      <c r="V35" s="12">
        <v>11</v>
      </c>
      <c r="X35" s="9" t="s">
        <v>686</v>
      </c>
      <c r="Y35" s="18">
        <f>SUM(Nurse[Total RN Hours (w/ Admin, DON)])/SUM(Nurse[MDS Census])</f>
        <v>0.53560995565943359</v>
      </c>
    </row>
    <row r="36" spans="15:27" ht="15" customHeight="1" x14ac:dyDescent="0.25">
      <c r="O36" t="s">
        <v>620</v>
      </c>
      <c r="P36" s="9">
        <v>4987.2666666666664</v>
      </c>
      <c r="Q36" s="10">
        <v>3.9056977770054404</v>
      </c>
      <c r="R36" s="12">
        <v>14</v>
      </c>
      <c r="S36" s="11">
        <v>0.7421679209720754</v>
      </c>
      <c r="T36" s="12">
        <v>19</v>
      </c>
      <c r="U36" s="30">
        <v>7.9975097885413154E-2</v>
      </c>
      <c r="V36" s="12">
        <v>37</v>
      </c>
      <c r="X36" s="9" t="s">
        <v>687</v>
      </c>
      <c r="Y36" s="18">
        <f>SUM(Nurse[Total LPN Hours (w/ Admin)])/SUM(Nurse[MDS Census])</f>
        <v>1.0931970754758011</v>
      </c>
    </row>
    <row r="37" spans="15:27" ht="15" customHeight="1" x14ac:dyDescent="0.25">
      <c r="O37" t="s">
        <v>624</v>
      </c>
      <c r="P37" s="9">
        <v>92388.255555555588</v>
      </c>
      <c r="Q37" s="10">
        <v>3.4130274230382516</v>
      </c>
      <c r="R37" s="12">
        <v>44</v>
      </c>
      <c r="S37" s="11">
        <v>0.62277743936428642</v>
      </c>
      <c r="T37" s="12">
        <v>36</v>
      </c>
      <c r="U37" s="30">
        <v>0.12676177749909556</v>
      </c>
      <c r="V37" s="12">
        <v>8</v>
      </c>
      <c r="X37" s="9" t="s">
        <v>688</v>
      </c>
      <c r="Y37" s="18">
        <f>SUM(Nurse[Total CNA, NA TR, Med Aide/Tech Hours])/SUM(Nurse[MDS Census])</f>
        <v>2.2426127697220304</v>
      </c>
      <c r="AA37" s="10"/>
    </row>
    <row r="38" spans="15:27" ht="15" customHeight="1" x14ac:dyDescent="0.25">
      <c r="O38" t="s">
        <v>627</v>
      </c>
      <c r="P38" s="9">
        <v>63300.822222222116</v>
      </c>
      <c r="Q38" s="10">
        <v>3.4499657561056791</v>
      </c>
      <c r="R38" s="12">
        <v>42</v>
      </c>
      <c r="S38" s="11">
        <v>0.56644055527451564</v>
      </c>
      <c r="T38" s="12">
        <v>38</v>
      </c>
      <c r="U38" s="30">
        <v>0.11426020867290131</v>
      </c>
      <c r="V38" s="12">
        <v>14</v>
      </c>
    </row>
    <row r="39" spans="15:27" ht="15" customHeight="1" x14ac:dyDescent="0.25">
      <c r="O39" t="s">
        <v>628</v>
      </c>
      <c r="P39" s="9">
        <v>15008.399999999994</v>
      </c>
      <c r="Q39" s="10">
        <v>3.6774995113847346</v>
      </c>
      <c r="R39" s="12">
        <v>25</v>
      </c>
      <c r="S39" s="11">
        <v>0.34457592637012174</v>
      </c>
      <c r="T39" s="12">
        <v>50</v>
      </c>
      <c r="U39" s="30">
        <v>5.8758763905221979E-2</v>
      </c>
      <c r="V39" s="12">
        <v>44</v>
      </c>
    </row>
    <row r="40" spans="15:27" ht="15" customHeight="1" x14ac:dyDescent="0.25">
      <c r="O40" t="s">
        <v>629</v>
      </c>
      <c r="P40" s="9">
        <v>6114.1222222222214</v>
      </c>
      <c r="Q40" s="10">
        <v>4.8794973931026719</v>
      </c>
      <c r="R40" s="12">
        <v>2</v>
      </c>
      <c r="S40" s="11">
        <v>0.70236496199145571</v>
      </c>
      <c r="T40" s="12">
        <v>22</v>
      </c>
      <c r="U40" s="30">
        <v>0.12607208269299203</v>
      </c>
      <c r="V40" s="12">
        <v>9</v>
      </c>
    </row>
    <row r="41" spans="15:27" ht="15" customHeight="1" x14ac:dyDescent="0.25">
      <c r="O41" t="s">
        <v>630</v>
      </c>
      <c r="P41" s="9">
        <v>64129.100000000064</v>
      </c>
      <c r="Q41" s="10">
        <v>3.5513666269377713</v>
      </c>
      <c r="R41" s="12">
        <v>39</v>
      </c>
      <c r="S41" s="11">
        <v>0.69262959665216972</v>
      </c>
      <c r="T41" s="12">
        <v>25</v>
      </c>
      <c r="U41" s="30">
        <v>0.14341731835489568</v>
      </c>
      <c r="V41" s="12">
        <v>5</v>
      </c>
    </row>
    <row r="42" spans="15:27" ht="15" customHeight="1" x14ac:dyDescent="0.25">
      <c r="O42" t="s">
        <v>631</v>
      </c>
      <c r="P42" s="9">
        <v>6509.5222222222219</v>
      </c>
      <c r="Q42" s="10">
        <v>3.5910978276268777</v>
      </c>
      <c r="R42" s="12">
        <v>35</v>
      </c>
      <c r="S42" s="11">
        <v>0.75295208557719706</v>
      </c>
      <c r="T42" s="12">
        <v>17</v>
      </c>
      <c r="U42" s="30">
        <v>9.0587839608705881E-2</v>
      </c>
      <c r="V42" s="12">
        <v>31</v>
      </c>
    </row>
    <row r="43" spans="15:27" ht="15" customHeight="1" x14ac:dyDescent="0.25">
      <c r="O43" t="s">
        <v>632</v>
      </c>
      <c r="P43" s="9">
        <v>15186.211111111117</v>
      </c>
      <c r="Q43" s="10">
        <v>3.6276710817342326</v>
      </c>
      <c r="R43" s="12">
        <v>30</v>
      </c>
      <c r="S43" s="11">
        <v>0.52269220835567909</v>
      </c>
      <c r="T43" s="12">
        <v>43</v>
      </c>
      <c r="U43" s="30">
        <v>9.6755928483920478E-2</v>
      </c>
      <c r="V43" s="12">
        <v>25</v>
      </c>
    </row>
    <row r="44" spans="15:27" ht="15" customHeight="1" x14ac:dyDescent="0.25">
      <c r="O44" t="s">
        <v>633</v>
      </c>
      <c r="P44" s="9">
        <v>4648.6333333333323</v>
      </c>
      <c r="Q44" s="10">
        <v>3.5707482724910817</v>
      </c>
      <c r="R44" s="12">
        <v>38</v>
      </c>
      <c r="S44" s="11">
        <v>0.84182213649411886</v>
      </c>
      <c r="T44" s="12">
        <v>13</v>
      </c>
      <c r="U44" s="30">
        <v>6.5365935682119805E-2</v>
      </c>
      <c r="V44" s="12">
        <v>42</v>
      </c>
    </row>
    <row r="45" spans="15:27" ht="15" customHeight="1" x14ac:dyDescent="0.25">
      <c r="O45" t="s">
        <v>634</v>
      </c>
      <c r="P45" s="9">
        <v>23759.777777777777</v>
      </c>
      <c r="Q45" s="10">
        <v>3.5906221953067243</v>
      </c>
      <c r="R45" s="12">
        <v>36</v>
      </c>
      <c r="S45" s="11">
        <v>0.52958315640812159</v>
      </c>
      <c r="T45" s="12">
        <v>42</v>
      </c>
      <c r="U45" s="30">
        <v>0.10641439767292675</v>
      </c>
      <c r="V45" s="12">
        <v>19</v>
      </c>
    </row>
    <row r="46" spans="15:27" ht="15" customHeight="1" x14ac:dyDescent="0.25">
      <c r="O46" t="s">
        <v>635</v>
      </c>
      <c r="P46" s="9">
        <v>80576.922222222172</v>
      </c>
      <c r="Q46" s="10">
        <v>3.2954340993416555</v>
      </c>
      <c r="R46" s="12">
        <v>49</v>
      </c>
      <c r="S46" s="11">
        <v>0.35478505770124719</v>
      </c>
      <c r="T46" s="12">
        <v>49</v>
      </c>
      <c r="U46" s="30">
        <v>6.9443172093357111E-2</v>
      </c>
      <c r="V46" s="12">
        <v>40</v>
      </c>
    </row>
    <row r="47" spans="15:27" ht="15" customHeight="1" x14ac:dyDescent="0.25">
      <c r="O47" t="s">
        <v>636</v>
      </c>
      <c r="P47" s="9">
        <v>5266.666666666667</v>
      </c>
      <c r="Q47" s="10">
        <v>3.9413782067510534</v>
      </c>
      <c r="R47" s="12">
        <v>13</v>
      </c>
      <c r="S47" s="11">
        <v>1.1104552742616027</v>
      </c>
      <c r="T47" s="12">
        <v>3</v>
      </c>
      <c r="U47" s="30">
        <v>0.11206664857915286</v>
      </c>
      <c r="V47" s="12">
        <v>15</v>
      </c>
    </row>
    <row r="48" spans="15:27" ht="15" customHeight="1" x14ac:dyDescent="0.25">
      <c r="O48" t="s">
        <v>638</v>
      </c>
      <c r="P48" s="9">
        <v>25625.711111111112</v>
      </c>
      <c r="Q48" s="10">
        <v>3.3270070380702683</v>
      </c>
      <c r="R48" s="12">
        <v>48</v>
      </c>
      <c r="S48" s="11">
        <v>0.50090903060034342</v>
      </c>
      <c r="T48" s="12">
        <v>45</v>
      </c>
      <c r="U48" s="30">
        <v>0.10524352854397334</v>
      </c>
      <c r="V48" s="12">
        <v>21</v>
      </c>
    </row>
    <row r="49" spans="15:22" ht="15" customHeight="1" x14ac:dyDescent="0.25">
      <c r="O49" t="s">
        <v>637</v>
      </c>
      <c r="P49" s="9">
        <v>2190.2555555555559</v>
      </c>
      <c r="Q49" s="10">
        <v>4.0496505227700457</v>
      </c>
      <c r="R49" s="12">
        <v>9</v>
      </c>
      <c r="S49" s="11">
        <v>0.71222810123628377</v>
      </c>
      <c r="T49" s="12">
        <v>21</v>
      </c>
      <c r="U49" s="30">
        <v>0.25243054667360382</v>
      </c>
      <c r="V49" s="12">
        <v>1</v>
      </c>
    </row>
    <row r="50" spans="15:22" ht="15" customHeight="1" x14ac:dyDescent="0.25">
      <c r="O50" t="s">
        <v>639</v>
      </c>
      <c r="P50" s="9">
        <v>11890.588888888882</v>
      </c>
      <c r="Q50" s="10">
        <v>4.1317546182648659</v>
      </c>
      <c r="R50" s="12">
        <v>8</v>
      </c>
      <c r="S50" s="11">
        <v>0.87754235142077852</v>
      </c>
      <c r="T50" s="12">
        <v>9</v>
      </c>
      <c r="U50" s="30">
        <v>8.1717044851721002E-2</v>
      </c>
      <c r="V50" s="12">
        <v>36</v>
      </c>
    </row>
    <row r="51" spans="15:22" ht="15" customHeight="1" x14ac:dyDescent="0.25">
      <c r="O51" t="s">
        <v>641</v>
      </c>
      <c r="P51" s="9">
        <v>17355.088888888884</v>
      </c>
      <c r="Q51" s="10">
        <v>3.8241929680567601</v>
      </c>
      <c r="R51" s="12">
        <v>18</v>
      </c>
      <c r="S51" s="11">
        <v>0.96725767914374128</v>
      </c>
      <c r="T51" s="12">
        <v>7</v>
      </c>
      <c r="U51" s="30">
        <v>7.2288399533598988E-2</v>
      </c>
      <c r="V51" s="12">
        <v>39</v>
      </c>
    </row>
    <row r="52" spans="15:22" ht="15" customHeight="1" x14ac:dyDescent="0.25">
      <c r="O52" t="s">
        <v>640</v>
      </c>
      <c r="P52" s="9">
        <v>8780.2888888888938</v>
      </c>
      <c r="Q52" s="10">
        <v>3.6458059339986262</v>
      </c>
      <c r="R52" s="12">
        <v>26</v>
      </c>
      <c r="S52" s="11">
        <v>0.6396133764264903</v>
      </c>
      <c r="T52" s="12">
        <v>32</v>
      </c>
      <c r="U52" s="30">
        <v>8.8467653142718011E-2</v>
      </c>
      <c r="V52" s="12">
        <v>34</v>
      </c>
    </row>
    <row r="53" spans="15:22" ht="15" customHeight="1" x14ac:dyDescent="0.25">
      <c r="O53" t="s">
        <v>642</v>
      </c>
      <c r="P53" s="9">
        <v>1962.2333333333338</v>
      </c>
      <c r="Q53" s="10">
        <v>3.5804353882480831</v>
      </c>
      <c r="R53" s="12">
        <v>37</v>
      </c>
      <c r="S53" s="11">
        <v>0.82118260938499754</v>
      </c>
      <c r="T53" s="12">
        <v>15</v>
      </c>
      <c r="U53" s="30">
        <v>5.7750562790974493E-2</v>
      </c>
      <c r="V53" s="12">
        <v>45</v>
      </c>
    </row>
    <row r="54" spans="15:22" ht="15" customHeight="1" x14ac:dyDescent="0.25"/>
  </sheetData>
  <phoneticPr fontId="14" type="noConversion"/>
  <pageMargins left="0.7" right="0.7" top="0.75" bottom="0.75" header="0.3" footer="0.3"/>
  <pageSetup orientation="portrait" horizontalDpi="300" verticalDpi="300" r:id="rId1"/>
  <ignoredErrors>
    <ignoredError sqref="Z3:AA15 Y29 Y19:Y28"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61E3C-6776-4FA1-8C3A-58AB8CC8E7D3}">
  <dimension ref="B2:D28"/>
  <sheetViews>
    <sheetView zoomScale="70" zoomScaleNormal="70" workbookViewId="0"/>
  </sheetViews>
  <sheetFormatPr defaultColWidth="8.85546875" defaultRowHeight="15.75" x14ac:dyDescent="0.25"/>
  <cols>
    <col min="1" max="1" width="100.140625" style="5" customWidth="1"/>
    <col min="2" max="2" width="4.140625" style="5" customWidth="1"/>
    <col min="3" max="3" width="21.5703125" style="5" customWidth="1"/>
    <col min="4" max="4" width="66.85546875" style="5" customWidth="1"/>
    <col min="5" max="16384" width="8.85546875" style="5"/>
  </cols>
  <sheetData>
    <row r="2" spans="2:4" ht="23.25" x14ac:dyDescent="0.35">
      <c r="C2" s="39" t="s">
        <v>735</v>
      </c>
      <c r="D2" s="40"/>
    </row>
    <row r="3" spans="2:4" x14ac:dyDescent="0.25">
      <c r="C3" s="41" t="s">
        <v>670</v>
      </c>
      <c r="D3" s="42" t="s">
        <v>736</v>
      </c>
    </row>
    <row r="4" spans="2:4" x14ac:dyDescent="0.25">
      <c r="C4" s="43" t="s">
        <v>652</v>
      </c>
      <c r="D4" s="44" t="s">
        <v>737</v>
      </c>
    </row>
    <row r="5" spans="2:4" x14ac:dyDescent="0.25">
      <c r="C5" s="43" t="s">
        <v>738</v>
      </c>
      <c r="D5" s="44" t="s">
        <v>739</v>
      </c>
    </row>
    <row r="6" spans="2:4" ht="15.6" customHeight="1" x14ac:dyDescent="0.25">
      <c r="C6" s="43" t="s">
        <v>672</v>
      </c>
      <c r="D6" s="44" t="s">
        <v>740</v>
      </c>
    </row>
    <row r="7" spans="2:4" ht="15.6" customHeight="1" x14ac:dyDescent="0.25">
      <c r="C7" s="43" t="s">
        <v>671</v>
      </c>
      <c r="D7" s="44" t="s">
        <v>741</v>
      </c>
    </row>
    <row r="8" spans="2:4" x14ac:dyDescent="0.25">
      <c r="C8" s="43" t="s">
        <v>742</v>
      </c>
      <c r="D8" s="44" t="s">
        <v>743</v>
      </c>
    </row>
    <row r="9" spans="2:4" x14ac:dyDescent="0.25">
      <c r="C9" s="45" t="s">
        <v>744</v>
      </c>
      <c r="D9" s="43" t="s">
        <v>745</v>
      </c>
    </row>
    <row r="10" spans="2:4" x14ac:dyDescent="0.25">
      <c r="B10" s="46"/>
      <c r="C10" s="43" t="s">
        <v>746</v>
      </c>
      <c r="D10" s="44" t="s">
        <v>747</v>
      </c>
    </row>
    <row r="11" spans="2:4" x14ac:dyDescent="0.25">
      <c r="C11" s="43" t="s">
        <v>630</v>
      </c>
      <c r="D11" s="44" t="s">
        <v>748</v>
      </c>
    </row>
    <row r="12" spans="2:4" x14ac:dyDescent="0.25">
      <c r="C12" s="43" t="s">
        <v>749</v>
      </c>
      <c r="D12" s="44" t="s">
        <v>750</v>
      </c>
    </row>
    <row r="13" spans="2:4" x14ac:dyDescent="0.25">
      <c r="C13" s="43" t="s">
        <v>746</v>
      </c>
      <c r="D13" s="44" t="s">
        <v>747</v>
      </c>
    </row>
    <row r="14" spans="2:4" x14ac:dyDescent="0.25">
      <c r="C14" s="43" t="s">
        <v>630</v>
      </c>
      <c r="D14" s="44" t="s">
        <v>751</v>
      </c>
    </row>
    <row r="15" spans="2:4" x14ac:dyDescent="0.25">
      <c r="C15" s="47" t="s">
        <v>749</v>
      </c>
      <c r="D15" s="48" t="s">
        <v>750</v>
      </c>
    </row>
    <row r="17" spans="3:4" ht="23.25" x14ac:dyDescent="0.35">
      <c r="C17" s="39" t="s">
        <v>752</v>
      </c>
      <c r="D17" s="40"/>
    </row>
    <row r="18" spans="3:4" x14ac:dyDescent="0.25">
      <c r="C18" s="43" t="s">
        <v>652</v>
      </c>
      <c r="D18" s="44" t="s">
        <v>753</v>
      </c>
    </row>
    <row r="19" spans="3:4" x14ac:dyDescent="0.25">
      <c r="C19" s="43" t="s">
        <v>685</v>
      </c>
      <c r="D19" s="44" t="s">
        <v>754</v>
      </c>
    </row>
    <row r="20" spans="3:4" x14ac:dyDescent="0.25">
      <c r="C20" s="45" t="s">
        <v>755</v>
      </c>
      <c r="D20" s="43" t="s">
        <v>756</v>
      </c>
    </row>
    <row r="21" spans="3:4" x14ac:dyDescent="0.25">
      <c r="C21" s="43" t="s">
        <v>757</v>
      </c>
      <c r="D21" s="44" t="s">
        <v>758</v>
      </c>
    </row>
    <row r="22" spans="3:4" x14ac:dyDescent="0.25">
      <c r="C22" s="43" t="s">
        <v>759</v>
      </c>
      <c r="D22" s="44" t="s">
        <v>760</v>
      </c>
    </row>
    <row r="23" spans="3:4" x14ac:dyDescent="0.25">
      <c r="C23" s="43" t="s">
        <v>761</v>
      </c>
      <c r="D23" s="44" t="s">
        <v>762</v>
      </c>
    </row>
    <row r="24" spans="3:4" x14ac:dyDescent="0.25">
      <c r="C24" s="43" t="s">
        <v>763</v>
      </c>
      <c r="D24" s="44" t="s">
        <v>764</v>
      </c>
    </row>
    <row r="25" spans="3:4" x14ac:dyDescent="0.25">
      <c r="C25" s="43" t="s">
        <v>658</v>
      </c>
      <c r="D25" s="44" t="s">
        <v>765</v>
      </c>
    </row>
    <row r="26" spans="3:4" x14ac:dyDescent="0.25">
      <c r="C26" s="43" t="s">
        <v>759</v>
      </c>
      <c r="D26" s="44" t="s">
        <v>760</v>
      </c>
    </row>
    <row r="27" spans="3:4" x14ac:dyDescent="0.25">
      <c r="C27" s="43" t="s">
        <v>761</v>
      </c>
      <c r="D27" s="44" t="s">
        <v>762</v>
      </c>
    </row>
    <row r="28" spans="3:4" x14ac:dyDescent="0.25">
      <c r="C28" s="47" t="s">
        <v>763</v>
      </c>
      <c r="D28" s="48" t="s">
        <v>764</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o D A A B Q S w M E F A A C A A g A 9 H w Q V W p 7 9 T q j A A A A 9 g A A A B I A H A B D b 2 5 m a W c v U G F j a 2 F n Z S 5 4 b W w g o h g A K K A U A A A A A A A A A A A A A A A A A A A A A A A A A A A A h Y + x D o I w F E V / h X S n L X X Q k E c Z X C U x I R r X B i o 0 w s P Q Y v k 3 B z / J X x C j q J v j P f c M 9 9 6 v N 0 j H t g k u u r e m w 4 R E l J N A Y 9 G V B q u E D O 4 Y r k g q Y a u K k 6 p 0 M M l o 4 9 G W C a m d O 8 e M e e + p X 9 C u r 5 j g P G K H b J M X t W 4 V + c j m v x w a t E 5 h o Y m E / W u M F D T i S y r 4 t A n Y D C E z + B X E 1 D 3 b H w j r o X F D r 6 X G c J c D m y O w 9 w f 5 A F B L A w Q U A A I A C A D 0 f B B V 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9 H w Q V S i K R 7 g O A A A A E Q A A A B M A H A B G b 3 J t d W x h c y 9 T Z W N 0 a W 9 u M S 5 t I K I Y A C i g F A A A A A A A A A A A A A A A A A A A A A A A A A A A A C t O T S 7 J z M 9 T C I b Q h t Y A U E s B A i 0 A F A A C A A g A 9 H w Q V W p 7 9 T q j A A A A 9 g A A A B I A A A A A A A A A A A A A A A A A A A A A A E N v b m Z p Z y 9 Q Y W N r Y W d l L n h t b F B L A Q I t A B Q A A g A I A P R 8 E F V T c j g s m w A A A O E A A A A T A A A A A A A A A A A A A A A A A O 8 A A A B b Q 2 9 u d G V u d F 9 U e X B l c 1 0 u e G 1 s U E s B A i 0 A F A A C A A g A 9 H w Q V S i K R 7 g O A A A A E Q A A A B M A A A A A A A A A A A A A A A A A 1 w E A A E Z v c m 1 1 b G F z L 1 N l Y 3 R p b 2 4 x L m 1 Q S w U G A A A A A A M A A w D C A A A A M 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v I e b 7 W S k x H m N L P E V b 3 p v E A A A A A A g A A A A A A E G Y A A A A B A A A g A A A A y o N o Q 8 q c y c h E a K i 0 J 2 f F t L B S 8 / e k u X T i b N w s 2 O R V F s 8 A A A A A D o A A A A A C A A A g A A A A L I d j W 4 J E Y I 0 b N D 7 x D U w J Z N F V 9 / V 7 l / l O 0 E 8 Q j O X g I U 1 Q A A A A D I m X Y e k U y 3 2 s r a u b a E E S e m J c U U n U b n B n A x y M 7 0 x t K u C u 2 6 E H m p Y 7 m 3 P U k g y s B i + s S G D u e 1 K U w 4 0 3 p 6 H t s b + y 5 i h R H E r k o a 5 Y n T o S s j o j j M N A A A A A j F L k a i a L 6 n Y C v z U e S D 3 l n O t J I k m k 0 3 h u m E b + u 7 U I Z H R e H I c F W J I x c X 5 d h 1 x Y w y h F A O B x c z f l K D J E G f 0 G y 5 0 x e Q = = < / D a t a M a s h u p > 
</file>

<file path=customXml/itemProps1.xml><?xml version="1.0" encoding="utf-8"?>
<ds:datastoreItem xmlns:ds="http://schemas.openxmlformats.org/officeDocument/2006/customXml" ds:itemID="{D0A9AB2E-8175-4466-9CC2-E427321A7B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2022-08-16T20:07:00Z</dcterms:modified>
</cp:coreProperties>
</file>