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egold\Desktop\LTCCC\Data\Staffing data\2022 Q1 Staffing\State Files\"/>
    </mc:Choice>
  </mc:AlternateContent>
  <xr:revisionPtr revIDLastSave="0" documentId="13_ncr:1_{D3771505-6453-43BC-9358-DA04E4BD6B46}" xr6:coauthVersionLast="47" xr6:coauthVersionMax="47" xr10:uidLastSave="{00000000-0000-0000-0000-000000000000}"/>
  <bookViews>
    <workbookView xWindow="-120" yWindow="-120" windowWidth="29040" windowHeight="15720" xr2:uid="{00000000-000D-0000-FFFF-FFFF00000000}"/>
  </bookViews>
  <sheets>
    <sheet name="Nurse" sheetId="7" r:id="rId1"/>
    <sheet name="Contract" sheetId="8" r:id="rId2"/>
    <sheet name="Non-Nurse" sheetId="11" r:id="rId3"/>
    <sheet name="Summary Data" sheetId="5" r:id="rId4"/>
    <sheet name="Notes &amp; Glossary" sheetId="10" r:id="rId5"/>
  </sheets>
  <definedNames>
    <definedName name="Slicer_City">#N/A</definedName>
    <definedName name="Slicer_City1">#N/A</definedName>
    <definedName name="Slicer_City2">#N/A</definedName>
    <definedName name="Slicer_County">#N/A</definedName>
    <definedName name="Slicer_County1">#N/A</definedName>
    <definedName name="Slicer_County2">#N/A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6" i="5" l="1"/>
  <c r="Y35" i="5"/>
  <c r="Y34" i="5"/>
  <c r="Y37" i="5"/>
  <c r="Y3" i="5" l="1"/>
  <c r="AA3" i="5" s="1"/>
  <c r="Y4" i="5"/>
  <c r="Y5" i="5"/>
  <c r="Y6" i="5"/>
  <c r="Y7" i="5"/>
  <c r="AA7" i="5" s="1"/>
  <c r="Y8" i="5"/>
  <c r="AA8" i="5" s="1"/>
  <c r="Y9" i="5"/>
  <c r="AA9" i="5" s="1"/>
  <c r="Y10" i="5"/>
  <c r="AA10" i="5" s="1"/>
  <c r="Y11" i="5"/>
  <c r="AA11" i="5" s="1"/>
  <c r="Y12" i="5"/>
  <c r="Y13" i="5"/>
  <c r="Y14" i="5"/>
  <c r="Y15" i="5"/>
  <c r="Y19" i="5"/>
  <c r="Y20" i="5"/>
  <c r="Y21" i="5"/>
  <c r="Y22" i="5"/>
  <c r="Y23" i="5"/>
  <c r="Y24" i="5"/>
  <c r="Y25" i="5"/>
  <c r="Y26" i="5"/>
  <c r="Y27" i="5"/>
  <c r="Y28" i="5"/>
  <c r="Z14" i="5" l="1"/>
  <c r="Z13" i="5"/>
  <c r="Z15" i="5"/>
  <c r="Z12" i="5"/>
  <c r="AA15" i="5"/>
  <c r="Z8" i="5"/>
  <c r="Z11" i="5"/>
  <c r="Z7" i="5"/>
  <c r="Y29" i="5"/>
  <c r="Z6" i="5"/>
  <c r="Z5" i="5"/>
  <c r="Z4" i="5"/>
  <c r="AA13" i="5"/>
  <c r="AA5" i="5"/>
  <c r="Z10" i="5"/>
  <c r="AA12" i="5"/>
  <c r="AA4" i="5"/>
  <c r="AA14" i="5"/>
  <c r="Z9" i="5"/>
  <c r="AA6" i="5"/>
  <c r="C9" i="5" l="1"/>
  <c r="C8" i="5"/>
  <c r="C7" i="5"/>
  <c r="C6" i="5"/>
  <c r="C5" i="5"/>
  <c r="C4" i="5"/>
  <c r="C3" i="5"/>
</calcChain>
</file>

<file path=xl/sharedStrings.xml><?xml version="1.0" encoding="utf-8"?>
<sst xmlns="http://schemas.openxmlformats.org/spreadsheetml/2006/main" count="6292" uniqueCount="1114">
  <si>
    <t>225002</t>
  </si>
  <si>
    <t>225009</t>
  </si>
  <si>
    <t>225014</t>
  </si>
  <si>
    <t>225016</t>
  </si>
  <si>
    <t>225038</t>
  </si>
  <si>
    <t>225040</t>
  </si>
  <si>
    <t>225048</t>
  </si>
  <si>
    <t>225049</t>
  </si>
  <si>
    <t>225054</t>
  </si>
  <si>
    <t>225058</t>
  </si>
  <si>
    <t>225063</t>
  </si>
  <si>
    <t>225067</t>
  </si>
  <si>
    <t>225080</t>
  </si>
  <si>
    <t>225117</t>
  </si>
  <si>
    <t>225133</t>
  </si>
  <si>
    <t>225134</t>
  </si>
  <si>
    <t>225137</t>
  </si>
  <si>
    <t>225145</t>
  </si>
  <si>
    <t>225147</t>
  </si>
  <si>
    <t>225154</t>
  </si>
  <si>
    <t>225173</t>
  </si>
  <si>
    <t>225176</t>
  </si>
  <si>
    <t>225179</t>
  </si>
  <si>
    <t>225184</t>
  </si>
  <si>
    <t>225185</t>
  </si>
  <si>
    <t>225191</t>
  </si>
  <si>
    <t>225194</t>
  </si>
  <si>
    <t>225196</t>
  </si>
  <si>
    <t>225198</t>
  </si>
  <si>
    <t>225199</t>
  </si>
  <si>
    <t>225201</t>
  </si>
  <si>
    <t>225207</t>
  </si>
  <si>
    <t>225208</t>
  </si>
  <si>
    <t>225210</t>
  </si>
  <si>
    <t>225211</t>
  </si>
  <si>
    <t>225215</t>
  </si>
  <si>
    <t>225216</t>
  </si>
  <si>
    <t>225218</t>
  </si>
  <si>
    <t>225219</t>
  </si>
  <si>
    <t>225221</t>
  </si>
  <si>
    <t>225222</t>
  </si>
  <si>
    <t>225223</t>
  </si>
  <si>
    <t>225224</t>
  </si>
  <si>
    <t>225225</t>
  </si>
  <si>
    <t>225227</t>
  </si>
  <si>
    <t>225229</t>
  </si>
  <si>
    <t>225232</t>
  </si>
  <si>
    <t>225233</t>
  </si>
  <si>
    <t>225236</t>
  </si>
  <si>
    <t>225239</t>
  </si>
  <si>
    <t>225242</t>
  </si>
  <si>
    <t>225248</t>
  </si>
  <si>
    <t>225249</t>
  </si>
  <si>
    <t>225250</t>
  </si>
  <si>
    <t>225253</t>
  </si>
  <si>
    <t>225254</t>
  </si>
  <si>
    <t>225256</t>
  </si>
  <si>
    <t>225257</t>
  </si>
  <si>
    <t>225259</t>
  </si>
  <si>
    <t>225260</t>
  </si>
  <si>
    <t>225262</t>
  </si>
  <si>
    <t>225263</t>
  </si>
  <si>
    <t>225264</t>
  </si>
  <si>
    <t>225265</t>
  </si>
  <si>
    <t>225266</t>
  </si>
  <si>
    <t>225267</t>
  </si>
  <si>
    <t>225268</t>
  </si>
  <si>
    <t>225269</t>
  </si>
  <si>
    <t>225270</t>
  </si>
  <si>
    <t>225271</t>
  </si>
  <si>
    <t>225272</t>
  </si>
  <si>
    <t>225273</t>
  </si>
  <si>
    <t>225274</t>
  </si>
  <si>
    <t>225275</t>
  </si>
  <si>
    <t>225279</t>
  </si>
  <si>
    <t>225281</t>
  </si>
  <si>
    <t>225282</t>
  </si>
  <si>
    <t>225283</t>
  </si>
  <si>
    <t>225284</t>
  </si>
  <si>
    <t>225286</t>
  </si>
  <si>
    <t>225288</t>
  </si>
  <si>
    <t>225290</t>
  </si>
  <si>
    <t>225291</t>
  </si>
  <si>
    <t>225293</t>
  </si>
  <si>
    <t>225294</t>
  </si>
  <si>
    <t>225295</t>
  </si>
  <si>
    <t>225296</t>
  </si>
  <si>
    <t>225298</t>
  </si>
  <si>
    <t>225299</t>
  </si>
  <si>
    <t>225300</t>
  </si>
  <si>
    <t>225303</t>
  </si>
  <si>
    <t>225304</t>
  </si>
  <si>
    <t>225305</t>
  </si>
  <si>
    <t>225306</t>
  </si>
  <si>
    <t>225309</t>
  </si>
  <si>
    <t>225312</t>
  </si>
  <si>
    <t>225313</t>
  </si>
  <si>
    <t>225315</t>
  </si>
  <si>
    <t>225317</t>
  </si>
  <si>
    <t>225318</t>
  </si>
  <si>
    <t>225319</t>
  </si>
  <si>
    <t>225320</t>
  </si>
  <si>
    <t>225321</t>
  </si>
  <si>
    <t>225322</t>
  </si>
  <si>
    <t>225323</t>
  </si>
  <si>
    <t>225324</t>
  </si>
  <si>
    <t>225326</t>
  </si>
  <si>
    <t>225328</t>
  </si>
  <si>
    <t>225329</t>
  </si>
  <si>
    <t>225330</t>
  </si>
  <si>
    <t>225331</t>
  </si>
  <si>
    <t>225332</t>
  </si>
  <si>
    <t>225333</t>
  </si>
  <si>
    <t>225334</t>
  </si>
  <si>
    <t>225335</t>
  </si>
  <si>
    <t>225337</t>
  </si>
  <si>
    <t>225338</t>
  </si>
  <si>
    <t>225339</t>
  </si>
  <si>
    <t>225341</t>
  </si>
  <si>
    <t>225342</t>
  </si>
  <si>
    <t>225343</t>
  </si>
  <si>
    <t>225344</t>
  </si>
  <si>
    <t>225348</t>
  </si>
  <si>
    <t>225349</t>
  </si>
  <si>
    <t>225352</t>
  </si>
  <si>
    <t>225355</t>
  </si>
  <si>
    <t>225356</t>
  </si>
  <si>
    <t>225357</t>
  </si>
  <si>
    <t>225360</t>
  </si>
  <si>
    <t>225361</t>
  </si>
  <si>
    <t>225363</t>
  </si>
  <si>
    <t>225366</t>
  </si>
  <si>
    <t>225367</t>
  </si>
  <si>
    <t>225369</t>
  </si>
  <si>
    <t>225370</t>
  </si>
  <si>
    <t>225374</t>
  </si>
  <si>
    <t>225375</t>
  </si>
  <si>
    <t>225376</t>
  </si>
  <si>
    <t>225378</t>
  </si>
  <si>
    <t>225379</t>
  </si>
  <si>
    <t>225380</t>
  </si>
  <si>
    <t>225382</t>
  </si>
  <si>
    <t>225383</t>
  </si>
  <si>
    <t>225385</t>
  </si>
  <si>
    <t>225386</t>
  </si>
  <si>
    <t>225387</t>
  </si>
  <si>
    <t>225388</t>
  </si>
  <si>
    <t>225389</t>
  </si>
  <si>
    <t>225390</t>
  </si>
  <si>
    <t>225392</t>
  </si>
  <si>
    <t>225394</t>
  </si>
  <si>
    <t>225395</t>
  </si>
  <si>
    <t>225398</t>
  </si>
  <si>
    <t>225400</t>
  </si>
  <si>
    <t>225401</t>
  </si>
  <si>
    <t>225402</t>
  </si>
  <si>
    <t>225403</t>
  </si>
  <si>
    <t>225404</t>
  </si>
  <si>
    <t>225408</t>
  </si>
  <si>
    <t>225409</t>
  </si>
  <si>
    <t>225411</t>
  </si>
  <si>
    <t>225412</t>
  </si>
  <si>
    <t>225413</t>
  </si>
  <si>
    <t>225414</t>
  </si>
  <si>
    <t>225415</t>
  </si>
  <si>
    <t>225417</t>
  </si>
  <si>
    <t>225418</t>
  </si>
  <si>
    <t>225419</t>
  </si>
  <si>
    <t>225420</t>
  </si>
  <si>
    <t>225421</t>
  </si>
  <si>
    <t>225423</t>
  </si>
  <si>
    <t>225425</t>
  </si>
  <si>
    <t>225429</t>
  </si>
  <si>
    <t>225430</t>
  </si>
  <si>
    <t>225431</t>
  </si>
  <si>
    <t>225433</t>
  </si>
  <si>
    <t>225434</t>
  </si>
  <si>
    <t>225435</t>
  </si>
  <si>
    <t>225436</t>
  </si>
  <si>
    <t>225437</t>
  </si>
  <si>
    <t>225438</t>
  </si>
  <si>
    <t>225439</t>
  </si>
  <si>
    <t>225440</t>
  </si>
  <si>
    <t>225443</t>
  </si>
  <si>
    <t>225444</t>
  </si>
  <si>
    <t>225445</t>
  </si>
  <si>
    <t>225448</t>
  </si>
  <si>
    <t>225449</t>
  </si>
  <si>
    <t>225451</t>
  </si>
  <si>
    <t>225452</t>
  </si>
  <si>
    <t>225453</t>
  </si>
  <si>
    <t>225455</t>
  </si>
  <si>
    <t>225456</t>
  </si>
  <si>
    <t>225458</t>
  </si>
  <si>
    <t>225459</t>
  </si>
  <si>
    <t>225461</t>
  </si>
  <si>
    <t>225463</t>
  </si>
  <si>
    <t>225464</t>
  </si>
  <si>
    <t>225466</t>
  </si>
  <si>
    <t>225467</t>
  </si>
  <si>
    <t>225469</t>
  </si>
  <si>
    <t>225471</t>
  </si>
  <si>
    <t>225472</t>
  </si>
  <si>
    <t>225474</t>
  </si>
  <si>
    <t>225475</t>
  </si>
  <si>
    <t>225476</t>
  </si>
  <si>
    <t>225477</t>
  </si>
  <si>
    <t>225478</t>
  </si>
  <si>
    <t>225480</t>
  </si>
  <si>
    <t>225481</t>
  </si>
  <si>
    <t>225482</t>
  </si>
  <si>
    <t>225483</t>
  </si>
  <si>
    <t>225485</t>
  </si>
  <si>
    <t>225486</t>
  </si>
  <si>
    <t>225488</t>
  </si>
  <si>
    <t>225489</t>
  </si>
  <si>
    <t>225491</t>
  </si>
  <si>
    <t>225493</t>
  </si>
  <si>
    <t>225494</t>
  </si>
  <si>
    <t>225495</t>
  </si>
  <si>
    <t>225497</t>
  </si>
  <si>
    <t>225499</t>
  </si>
  <si>
    <t>225500</t>
  </si>
  <si>
    <t>225503</t>
  </si>
  <si>
    <t>225504</t>
  </si>
  <si>
    <t>225505</t>
  </si>
  <si>
    <t>225506</t>
  </si>
  <si>
    <t>225508</t>
  </si>
  <si>
    <t>225509</t>
  </si>
  <si>
    <t>225510</t>
  </si>
  <si>
    <t>225511</t>
  </si>
  <si>
    <t>225513</t>
  </si>
  <si>
    <t>225514</t>
  </si>
  <si>
    <t>225515</t>
  </si>
  <si>
    <t>225516</t>
  </si>
  <si>
    <t>225518</t>
  </si>
  <si>
    <t>225520</t>
  </si>
  <si>
    <t>225522</t>
  </si>
  <si>
    <t>225523</t>
  </si>
  <si>
    <t>225525</t>
  </si>
  <si>
    <t>225529</t>
  </si>
  <si>
    <t>225530</t>
  </si>
  <si>
    <t>225531</t>
  </si>
  <si>
    <t>225532</t>
  </si>
  <si>
    <t>225533</t>
  </si>
  <si>
    <t>225535</t>
  </si>
  <si>
    <t>225536</t>
  </si>
  <si>
    <t>225538</t>
  </si>
  <si>
    <t>225539</t>
  </si>
  <si>
    <t>225540</t>
  </si>
  <si>
    <t>225541</t>
  </si>
  <si>
    <t>225543</t>
  </si>
  <si>
    <t>225544</t>
  </si>
  <si>
    <t>225545</t>
  </si>
  <si>
    <t>225546</t>
  </si>
  <si>
    <t>225547</t>
  </si>
  <si>
    <t>225548</t>
  </si>
  <si>
    <t>225549</t>
  </si>
  <si>
    <t>225555</t>
  </si>
  <si>
    <t>225556</t>
  </si>
  <si>
    <t>225557</t>
  </si>
  <si>
    <t>225558</t>
  </si>
  <si>
    <t>225562</t>
  </si>
  <si>
    <t>225564</t>
  </si>
  <si>
    <t>225567</t>
  </si>
  <si>
    <t>225568</t>
  </si>
  <si>
    <t>225569</t>
  </si>
  <si>
    <t>225573</t>
  </si>
  <si>
    <t>225577</t>
  </si>
  <si>
    <t>225581</t>
  </si>
  <si>
    <t>225584</t>
  </si>
  <si>
    <t>225586</t>
  </si>
  <si>
    <t>225589</t>
  </si>
  <si>
    <t>225591</t>
  </si>
  <si>
    <t>225597</t>
  </si>
  <si>
    <t>225598</t>
  </si>
  <si>
    <t>225603</t>
  </si>
  <si>
    <t>225608</t>
  </si>
  <si>
    <t>225613</t>
  </si>
  <si>
    <t>225615</t>
  </si>
  <si>
    <t>225616</t>
  </si>
  <si>
    <t>225619</t>
  </si>
  <si>
    <t>225622</t>
  </si>
  <si>
    <t>225630</t>
  </si>
  <si>
    <t>225634</t>
  </si>
  <si>
    <t>225637</t>
  </si>
  <si>
    <t>225643</t>
  </si>
  <si>
    <t>225644</t>
  </si>
  <si>
    <t>225645</t>
  </si>
  <si>
    <t>225648</t>
  </si>
  <si>
    <t>225650</t>
  </si>
  <si>
    <t>225651</t>
  </si>
  <si>
    <t>225653</t>
  </si>
  <si>
    <t>225654</t>
  </si>
  <si>
    <t>225655</t>
  </si>
  <si>
    <t>225656</t>
  </si>
  <si>
    <t>225659</t>
  </si>
  <si>
    <t>225661</t>
  </si>
  <si>
    <t>225662</t>
  </si>
  <si>
    <t>225663</t>
  </si>
  <si>
    <t>225666</t>
  </si>
  <si>
    <t>225667</t>
  </si>
  <si>
    <t>225668</t>
  </si>
  <si>
    <t>225672</t>
  </si>
  <si>
    <t>225679</t>
  </si>
  <si>
    <t>225680</t>
  </si>
  <si>
    <t>225682</t>
  </si>
  <si>
    <t>225683</t>
  </si>
  <si>
    <t>225687</t>
  </si>
  <si>
    <t>225689</t>
  </si>
  <si>
    <t>225690</t>
  </si>
  <si>
    <t>225691</t>
  </si>
  <si>
    <t>225695</t>
  </si>
  <si>
    <t>225697</t>
  </si>
  <si>
    <t>225704</t>
  </si>
  <si>
    <t>225709</t>
  </si>
  <si>
    <t>225710</t>
  </si>
  <si>
    <t>225718</t>
  </si>
  <si>
    <t>225720</t>
  </si>
  <si>
    <t>225722</t>
  </si>
  <si>
    <t>225723</t>
  </si>
  <si>
    <t>225724</t>
  </si>
  <si>
    <t>225727</t>
  </si>
  <si>
    <t>225732</t>
  </si>
  <si>
    <t>225736</t>
  </si>
  <si>
    <t>225738</t>
  </si>
  <si>
    <t>225739</t>
  </si>
  <si>
    <t>225740</t>
  </si>
  <si>
    <t>225743</t>
  </si>
  <si>
    <t>225747</t>
  </si>
  <si>
    <t>225748</t>
  </si>
  <si>
    <t>225749</t>
  </si>
  <si>
    <t>225750</t>
  </si>
  <si>
    <t>225752</t>
  </si>
  <si>
    <t>225755</t>
  </si>
  <si>
    <t>225757</t>
  </si>
  <si>
    <t>225759</t>
  </si>
  <si>
    <t>225760</t>
  </si>
  <si>
    <t>225762</t>
  </si>
  <si>
    <t>225763</t>
  </si>
  <si>
    <t>225764</t>
  </si>
  <si>
    <t>225766</t>
  </si>
  <si>
    <t>225767</t>
  </si>
  <si>
    <t>225768</t>
  </si>
  <si>
    <t>225769</t>
  </si>
  <si>
    <t>225770</t>
  </si>
  <si>
    <t>225771</t>
  </si>
  <si>
    <t>225772</t>
  </si>
  <si>
    <t>225773</t>
  </si>
  <si>
    <t>225774</t>
  </si>
  <si>
    <t>225778</t>
  </si>
  <si>
    <t>225781</t>
  </si>
  <si>
    <t>225782</t>
  </si>
  <si>
    <t>225783</t>
  </si>
  <si>
    <t>225784</t>
  </si>
  <si>
    <t>22A345</t>
  </si>
  <si>
    <t>MILFORD CENTER</t>
  </si>
  <si>
    <t>SUNNY ACRES NURSING HOME</t>
  </si>
  <si>
    <t>WILLOW MANOR</t>
  </si>
  <si>
    <t>STERLING VILLAGE</t>
  </si>
  <si>
    <t>GREENWOOD NURSING &amp; REHABILITATION CENTER</t>
  </si>
  <si>
    <t>FAIRHAVEN</t>
  </si>
  <si>
    <t>HOLDEN REHABILITATION &amp; NURSING CENTER</t>
  </si>
  <si>
    <t>HERMITAGE HEALTHCARE (THE)</t>
  </si>
  <si>
    <t>SPAULDING NURSING AND THERAPY CENTER - BRIGHTON</t>
  </si>
  <si>
    <t>KNOLLWOOD NURSING CENTER</t>
  </si>
  <si>
    <t>LIFE CARE CENTER OF LEOMINSTER</t>
  </si>
  <si>
    <t>JULIAN J LEVITT FAMILY NURSING HOME</t>
  </si>
  <si>
    <t>PILGRIM REHABILITATION &amp; SKILLED NURSING CENTER</t>
  </si>
  <si>
    <t>PINE KNOLL NURSING CENTER</t>
  </si>
  <si>
    <t>JOHN SCOTT HOUSE NURSING &amp; REHABILITATION CENTER</t>
  </si>
  <si>
    <t>ROYAL BRAINTREE NURSING AND REHABILITATION CENTER</t>
  </si>
  <si>
    <t>MARLBOROUGH HILLS REHABILITATION &amp; HLTH CARE CTR</t>
  </si>
  <si>
    <t>WEDGEMERE HEALTHCARE</t>
  </si>
  <si>
    <t>RIVERCREST LONG TERM CARE</t>
  </si>
  <si>
    <t>ROYAL OF FAIRHAVEN NURSING CENTER</t>
  </si>
  <si>
    <t>BLUEBERRY HILL REHABILITATION AND HEALTHCARE CTR</t>
  </si>
  <si>
    <t>FOREMOST AT SHARON LLC</t>
  </si>
  <si>
    <t>DEXTER HOUSE HEALTHCARE</t>
  </si>
  <si>
    <t>OAKHILL HEALTHCARE</t>
  </si>
  <si>
    <t>SAUGUS CENTER</t>
  </si>
  <si>
    <t>M I NURSING &amp; RESTORATIVE CENTER</t>
  </si>
  <si>
    <t>JEWISH HEALTHCARE CENTER</t>
  </si>
  <si>
    <t>HERITAGE HALL SOUTH</t>
  </si>
  <si>
    <t>CASA DE RAMANA REHABILITATION CENTER</t>
  </si>
  <si>
    <t>WEBSTER PARK REHABILITATION AND HEALTHCARE CENTER</t>
  </si>
  <si>
    <t>COUNTRY GARDENS HEALTH AND REHABILITATION CENTER</t>
  </si>
  <si>
    <t>LIFE CARE CENTER OF ACTON</t>
  </si>
  <si>
    <t>REVOLUTION KIMWELL</t>
  </si>
  <si>
    <t>GARDNER REHABILITATION AND NURSING CENTER</t>
  </si>
  <si>
    <t>TWIN OAKS CENTER</t>
  </si>
  <si>
    <t>WORCESTER REHABILITATION &amp; HEALTH CARE CENTER</t>
  </si>
  <si>
    <t>SHERRILL HOUSE</t>
  </si>
  <si>
    <t>PLYMOUTH REHABILITATION &amp; HEALTH CARE CENTER</t>
  </si>
  <si>
    <t>REVOLUTION CHARLWELL</t>
  </si>
  <si>
    <t>RIVER TERRACE REHABILITATION AND HEALTHCARE CTR</t>
  </si>
  <si>
    <t>ELLIS NURSING HOME (THE)</t>
  </si>
  <si>
    <t>SOUTHSHORE HEALTH CARE CENTER</t>
  </si>
  <si>
    <t>FITCHBURG HEALTHCARE</t>
  </si>
  <si>
    <t>OXFORD REHABILITATION &amp; HEALTH CARE CENTER, THE</t>
  </si>
  <si>
    <t>BEAR MOUNTAIN AT WORCESTER</t>
  </si>
  <si>
    <t>CHAMPION REHABILITATION AND NURSING CENTER</t>
  </si>
  <si>
    <t>NEWTON WELLESLEY CENTER FOR ALZHEIMER'S CARE</t>
  </si>
  <si>
    <t>BRENTWOOD REHABILITATION AND HEALTHCARE CTR (THE)</t>
  </si>
  <si>
    <t>CARE ONE AT LOWELL</t>
  </si>
  <si>
    <t>SOUTHEAST HEALTH CARE CENTER</t>
  </si>
  <si>
    <t>FITCHBURG REHABILITATION AND NURSING CENTER</t>
  </si>
  <si>
    <t>MAPLEWOOD CENTER</t>
  </si>
  <si>
    <t>HOLYOKE HEALTHCARE CENTER</t>
  </si>
  <si>
    <t>BRANDON WOODS OF DARTMOUTH</t>
  </si>
  <si>
    <t>CARE ONE AT HOLYOKE</t>
  </si>
  <si>
    <t>ATTLEBORO HEALTHCARE</t>
  </si>
  <si>
    <t>WESTBOROUGH HEALTHCARE</t>
  </si>
  <si>
    <t>ADVINIACARE AT NORTHBRIDGE</t>
  </si>
  <si>
    <t>WILLIMANSETT CENTER EAST</t>
  </si>
  <si>
    <t>FAIRVIEW COMMONS NURSING &amp; REHABILITATION CENTER</t>
  </si>
  <si>
    <t>HERITAGE HALL WEST</t>
  </si>
  <si>
    <t>QUEEN ANNE NURSING HOME, INC</t>
  </si>
  <si>
    <t>WILLIMANSETT CENTER WEST</t>
  </si>
  <si>
    <t>CARE ONE AT NORTHAMPTON</t>
  </si>
  <si>
    <t>ALLIANCE HEALTH AT WEST ACRES</t>
  </si>
  <si>
    <t>BLAIRE HOUSE OF MILFORD</t>
  </si>
  <si>
    <t>BEAR MOUNTAIN AT WEST SPRINGFIELD</t>
  </si>
  <si>
    <t>QUINCY HEALTH AND REHABILITATION CENTER LLC</t>
  </si>
  <si>
    <t>BRANDON WOODS OF NEW BEDFORD</t>
  </si>
  <si>
    <t>VANTAGE AT  HAMPDEN LLC</t>
  </si>
  <si>
    <t>ELIZABETH SETON</t>
  </si>
  <si>
    <t>GARDEN PLACE HEALTHCARE</t>
  </si>
  <si>
    <t>CARE ONE AT NEWTON</t>
  </si>
  <si>
    <t>DAY BROOK VILLAGE SENIOR LIVING</t>
  </si>
  <si>
    <t>CARE ONE AT ESSEX PARK</t>
  </si>
  <si>
    <t>PORT HEALTHCARE CENTER</t>
  </si>
  <si>
    <t>BEAR HILL HEALTHCARE AND REHABILITATION CENTER</t>
  </si>
  <si>
    <t>CARLETON-WILLARD VILLAGE RETIREMENT &amp; NURSING CTR</t>
  </si>
  <si>
    <t>BRUSH HILL CARE CENTER</t>
  </si>
  <si>
    <t>BEAUMONT REHAB &amp; SKILLED NURSING CTR - WESTBORO</t>
  </si>
  <si>
    <t>BAY PATH AT DUXBURY NURSING &amp; REHABILITATION CTR</t>
  </si>
  <si>
    <t>SKILLED NURSING FACILITY AT NORTH HILL (THE)</t>
  </si>
  <si>
    <t>LIFE CARE CENTER OF THE SOUTH SHORE</t>
  </si>
  <si>
    <t>WEBSTER MANOR REHABILITATION &amp; HEALTH CARE CENTER</t>
  </si>
  <si>
    <t>PLYMOUTH HARBORSIDE HEALTHCARE</t>
  </si>
  <si>
    <t>MEMORY SUPPORT OF HERITAGE HALL</t>
  </si>
  <si>
    <t>CARE ONE AT LEXINGTON</t>
  </si>
  <si>
    <t>HANNAH DUSTON HEALTHCARE CENTER</t>
  </si>
  <si>
    <t>CHAPIN CENTER</t>
  </si>
  <si>
    <t>SOUTHBRIDGE REHABILITATION &amp; HEALTH CARE CENTER</t>
  </si>
  <si>
    <t>ACADEMY MANOR</t>
  </si>
  <si>
    <t>VANTAGE AT  WILBRAHAM LLC</t>
  </si>
  <si>
    <t>QUABBIN VALLEY HEALTHCARE</t>
  </si>
  <si>
    <t>NORTHWOOD REHABILITATION &amp; HEALTHCARE CENTER</t>
  </si>
  <si>
    <t>CARE ONE AT REDSTONE</t>
  </si>
  <si>
    <t>REHABILITATION &amp; NURSING CENTER AT EVERETT (THE)</t>
  </si>
  <si>
    <t>CHESTNUT HILL OF EAST LONGMEADOW</t>
  </si>
  <si>
    <t>CHARLENE MANOR EXTENDED CARE FACILITY</t>
  </si>
  <si>
    <t>ST MARY HEALTH CARE CENTER</t>
  </si>
  <si>
    <t>MT GREYLOCK EXTENDED CARE FACILITY</t>
  </si>
  <si>
    <t>LEDGEWOOD REHABILITATION AND NURSING CENTER</t>
  </si>
  <si>
    <t>BLACKSTONE VALLEY HEALTH AND REHABILITATION</t>
  </si>
  <si>
    <t>GOVERNORS CENTER</t>
  </si>
  <si>
    <t>HIGHLANDS, THE</t>
  </si>
  <si>
    <t>FALL RIVER JEWISH HOME, INC</t>
  </si>
  <si>
    <t>VERO HEALTH &amp; REHAB OF AMESBURY</t>
  </si>
  <si>
    <t>CHETWYNDE HEALTHCARE</t>
  </si>
  <si>
    <t>SOUTH DENNIS HEALTHCARE</t>
  </si>
  <si>
    <t>DEDHAM HEALTHCARE</t>
  </si>
  <si>
    <t>SACHEM CENTER FOR HEALTH &amp; REHABILITATION</t>
  </si>
  <si>
    <t>CARE ONE AT PEABODY</t>
  </si>
  <si>
    <t>WEST NEWTON HEALTHCARE</t>
  </si>
  <si>
    <t>RESERVOIR CENTER FOR HEALTH &amp; REHABILITATION, THE</t>
  </si>
  <si>
    <t>OAKS, THE</t>
  </si>
  <si>
    <t>MELROSE HEALTHCARE</t>
  </si>
  <si>
    <t>LIBERTY COMMONS</t>
  </si>
  <si>
    <t>EAST LONGMEADOW SKILLED NURSING CENTER</t>
  </si>
  <si>
    <t>COUNTRY CENTER FOR HEALTH &amp; REHABILITATION</t>
  </si>
  <si>
    <t>CEDAR VIEW REHABILITATION AND HEALTHCARE CENTER</t>
  </si>
  <si>
    <t>OAKDALE REHABILITATION &amp; SKILLED NURSING CENTER</t>
  </si>
  <si>
    <t>BUCKLEY-GREENFIELD HEALTHCARE CENTER</t>
  </si>
  <si>
    <t>CAPE HERITAGE REHABILITATION &amp; HEALTH CARE CENTER</t>
  </si>
  <si>
    <t>CAPE REGENCY REHABILITATION &amp; HEALTH CARE CENTER</t>
  </si>
  <si>
    <t>MEDFORD REHABILITATION AND NURSING CENTER</t>
  </si>
  <si>
    <t>WILLIAMSTOWN COMMONS NURSING &amp; REHAB</t>
  </si>
  <si>
    <t>NORTH ADAMS COMMONS NURSING &amp; REHABILITATION CENTE</t>
  </si>
  <si>
    <t>NORWOOD HEALTHCARE</t>
  </si>
  <si>
    <t>ALLIANCE HEALTH AT ABBOTT</t>
  </si>
  <si>
    <t>BOURNE MANOR EXTENDED CARE FACILITY</t>
  </si>
  <si>
    <t>WINDSOR NURSING &amp; RETIREMENT HOME</t>
  </si>
  <si>
    <t>RENAISSANCE MANOR ON CABOT</t>
  </si>
  <si>
    <t>KEYSTONE CENTER</t>
  </si>
  <si>
    <t>CARE ONE AT RANDOLPH</t>
  </si>
  <si>
    <t>WINCHESTER RHABILITATION AND NURSING CENTER</t>
  </si>
  <si>
    <t>POET'S SEAT HEALTHCARE CENTER</t>
  </si>
  <si>
    <t>QUABOAG REHABILITATION &amp; SKILLED CARE FACILITY</t>
  </si>
  <si>
    <t>LINDA MANOR EXTENDED CARE FACILITY</t>
  </si>
  <si>
    <t>HATHAWAY MANOR EXTENDED CARE</t>
  </si>
  <si>
    <t>BROOKHAVEN AT LEXINGTON</t>
  </si>
  <si>
    <t>JML CARE CENTER  INC</t>
  </si>
  <si>
    <t>CHESTNUT WOODS REHABILITATION AND HEALTHCARE CTR</t>
  </si>
  <si>
    <t>MAYFLOWER PLACE NURSING &amp; REHABILITATION CENTER</t>
  </si>
  <si>
    <t>PARK PLACE REHABILITATION AND SKILLED CARE CENTER</t>
  </si>
  <si>
    <t>PENACOOK PLACE, INC</t>
  </si>
  <si>
    <t>NEVILLE CENTER AT FRESH POND FOR NURSING &amp; REHAB</t>
  </si>
  <si>
    <t>LUTHERAN REHABILITATION AND SKILLED CARE CENTER</t>
  </si>
  <si>
    <t>WESTFIELD CENTER</t>
  </si>
  <si>
    <t>REVOLUTION AT GUARDIAN CENTER</t>
  </si>
  <si>
    <t>WESTFIELD GARDENS NURSING AND REHAB</t>
  </si>
  <si>
    <t>CHRISTOPHER HOUSE OF WORCESTER</t>
  </si>
  <si>
    <t>SPRINGSIDE REHABILITATION AND SKILLED CARE CENTER</t>
  </si>
  <si>
    <t>ALDEN COURT NURSING CARE &amp; REHABILITATION CENTER</t>
  </si>
  <si>
    <t>ALLIANCE HEALTH AT BALDWINVILLE</t>
  </si>
  <si>
    <t>SACRED HEART NURSING HOME</t>
  </si>
  <si>
    <t>PARSONS HILL REHABILITATION &amp; HEALTH CARE CENTER</t>
  </si>
  <si>
    <t>SIXTEEN ACRES HEALTHCARE CENTER</t>
  </si>
  <si>
    <t>WOBURN REHABILITATION AND NURSING CENTER</t>
  </si>
  <si>
    <t>LANESSA EXTENDED CARE</t>
  </si>
  <si>
    <t>ALLIANCE HEALTH AT DEVEREUX</t>
  </si>
  <si>
    <t>WAKEFIELD CENTER</t>
  </si>
  <si>
    <t>LAKEVIEW HOUSE SKLD NRSG  AND RESIDENTIAL CARE FAC</t>
  </si>
  <si>
    <t>CLIFTON REHABILITATION NURSING CENTER</t>
  </si>
  <si>
    <t>COLEMAN HOUSE</t>
  </si>
  <si>
    <t>WINGATE AT HAVERHILL</t>
  </si>
  <si>
    <t>MARISTHILL NURSING &amp; REHABILITATION CENTER</t>
  </si>
  <si>
    <t>NEVINS NURSING &amp; REHABILITATION CENTER</t>
  </si>
  <si>
    <t>LAFAYETTE REHABILITATION &amp; SKILLED NURSING FACILIT</t>
  </si>
  <si>
    <t>MEDWAY COUNTRY MANOR SKILLED NURSING &amp; REHABILITAT</t>
  </si>
  <si>
    <t>ADVOCATE HEALTHCARE OF EAST BOSTON, LLC</t>
  </si>
  <si>
    <t>ST JOSEPH MANOR HEALTH CARE INC</t>
  </si>
  <si>
    <t>MARIAN MANOR</t>
  </si>
  <si>
    <t>ARMENIAN NURSING &amp; REHABILITATION CENTER</t>
  </si>
  <si>
    <t>HELLENIC NURSING &amp; REHABILITATION CENTER</t>
  </si>
  <si>
    <t>BELMONT MANOR NURSING HOME, IN</t>
  </si>
  <si>
    <t>CENTER FOR EXTENDED CARE AT AMHERST</t>
  </si>
  <si>
    <t>APPLE VALLEY CENTER</t>
  </si>
  <si>
    <t>SAVOY NURSING &amp; REHAB CTR</t>
  </si>
  <si>
    <t>WATERTOWN REHABILITATION AND NURSING CENTER</t>
  </si>
  <si>
    <t>STONEHEDGE HEALTH CARE CENTER</t>
  </si>
  <si>
    <t>ST PATRICK'S MANOR</t>
  </si>
  <si>
    <t>BEAR MOUNTAIN AT READING</t>
  </si>
  <si>
    <t>ABERJONA REHABILTATION AND  NURSING CENTER</t>
  </si>
  <si>
    <t>BOSTON HOME, INC (THE)</t>
  </si>
  <si>
    <t>COLONY CENTER FOR HEALTH &amp; REHABILITATION</t>
  </si>
  <si>
    <t>BOSTONIAN NURSING CARE &amp; REHABILITATION CTR, THE</t>
  </si>
  <si>
    <t>BRIARWOOD REHABILITATION &amp; HEALTHCARE CENTER</t>
  </si>
  <si>
    <t>ST FRANCIS REHABILITATION &amp; NURSING CENTER</t>
  </si>
  <si>
    <t>ODD FELLOWS HOME OF MASSACHUSETTS</t>
  </si>
  <si>
    <t>MEADOW GREEN NURSING AND REHABILITATION CENTER</t>
  </si>
  <si>
    <t>BLAIRE HOUSE OF WORCESTER</t>
  </si>
  <si>
    <t>BLUE HILLS HEALTH AND REHABILITATION CENTER</t>
  </si>
  <si>
    <t>BRAINTREE MANOR HEALTHCARE</t>
  </si>
  <si>
    <t>CATHOLIC MEMORIAL HOME</t>
  </si>
  <si>
    <t>HATHORNE HILL</t>
  </si>
  <si>
    <t>KATZMAN FAMILY CENTER FOR LIVING</t>
  </si>
  <si>
    <t>CARVALHO GROVE HEALTH AND REHABILITATION CENTER</t>
  </si>
  <si>
    <t>CRANEVILLE  REHABILITATION AND  SKILLED  CARE CENT</t>
  </si>
  <si>
    <t>OCEANSIDE REHABILITATION AND NURSING CENTER</t>
  </si>
  <si>
    <t>FAIRHAVEN HEALTHCARE CENTER</t>
  </si>
  <si>
    <t>ROYAL NURSING CENTER, LLC</t>
  </si>
  <si>
    <t>CEDARWOOD GARDENS</t>
  </si>
  <si>
    <t>COUNTRYSIDE HEALTH CARE OF MILFORD</t>
  </si>
  <si>
    <t>GLOUCESTER HEALTHCARE</t>
  </si>
  <si>
    <t>HIGHVIEW OF NORTHAMPTON</t>
  </si>
  <si>
    <t>REGALCARE AT  WORCESTER</t>
  </si>
  <si>
    <t>LAUREL RIDGE REHAB AND SKILLED CARE CENTER</t>
  </si>
  <si>
    <t>JESMOND NURSING HOME</t>
  </si>
  <si>
    <t>JEFFREY &amp; SUSAN BRUDNICK CENTER FOR LIVING</t>
  </si>
  <si>
    <t>LONGMEADOW OF TAUNTON</t>
  </si>
  <si>
    <t>MADONNA MANOR NURSING HOME</t>
  </si>
  <si>
    <t>MAPLES REHABILITATION &amp; NURSING CENTER</t>
  </si>
  <si>
    <t>MARIAN MANOR OF TAUNTON</t>
  </si>
  <si>
    <t>ROYAL MEADOW VIEW CENTER</t>
  </si>
  <si>
    <t>MISSION CARE AT HOLYOKE</t>
  </si>
  <si>
    <t>NEW BEDFORD JEWISH CONVALESCENT HOME, INC</t>
  </si>
  <si>
    <t>ROYAL NORWELL NURSING &amp; REHABILITATION CENTER LLC</t>
  </si>
  <si>
    <t>BROOKSIDE REHABILITATION AND HEALTHCARE CENTER</t>
  </si>
  <si>
    <t>OUR LADYS HAVEN OF FAIRHAVEN INC</t>
  </si>
  <si>
    <t>PRESENTATION REHAB AND SKILLED CARE CENTER</t>
  </si>
  <si>
    <t>TREMONT HEALTH CARE CENTER</t>
  </si>
  <si>
    <t>BELVIDERE HEALTHCARE CENTER</t>
  </si>
  <si>
    <t>SHREWSBURY NURSING &amp; REHABILITATION CENTER</t>
  </si>
  <si>
    <t>ST JOSEPH REHAB &amp; NURSING CARE CENTER</t>
  </si>
  <si>
    <t>TIMBERLYN HEIGHTS NURSING AND REHABILITATION</t>
  </si>
  <si>
    <t>PARKWAY HEALTH AND REHABILITATION CENTER</t>
  </si>
  <si>
    <t>WEST ROXBURY HEALTH &amp; REHABILITATION CENTER</t>
  </si>
  <si>
    <t>WEST SIDE HOUSE LTC FACILITY</t>
  </si>
  <si>
    <t>PAVILION , THE</t>
  </si>
  <si>
    <t>CARE ONE AT WILMINGTON</t>
  </si>
  <si>
    <t>ROYAL WOOD MILL CENTER</t>
  </si>
  <si>
    <t>NORTH END REHABILITATION AND HEALTHCARE CENTER</t>
  </si>
  <si>
    <t>PALM SKILLED  NRSING CR &amp; CTR FOR REHAB EXCELLENCE</t>
  </si>
  <si>
    <t>CARE ONE AT BROOKLINE</t>
  </si>
  <si>
    <t>PRESCOTT HOUSE</t>
  </si>
  <si>
    <t>BEAUMONT REHAB &amp; SKILLED NURSING CTR - NORTHBORO</t>
  </si>
  <si>
    <t>SOUTH COVE MANOR NURSING &amp; REHABILITATION CENTER</t>
  </si>
  <si>
    <t>D'YOUVILLE SENIOR CARE</t>
  </si>
  <si>
    <t>ELIOT CENTER FOR HEALTH &amp; REHABILITATION</t>
  </si>
  <si>
    <t>SIPPICAN HEALTHCARE CENTER</t>
  </si>
  <si>
    <t>CAMBRIDGE REHABILITATION &amp; NURSING CENTER</t>
  </si>
  <si>
    <t>JOHN ADAMS HEALTHCARE CENTER</t>
  </si>
  <si>
    <t>GLEN RIDGE NURSING CARE CENTER</t>
  </si>
  <si>
    <t>REGALCARE  AT HARWICH</t>
  </si>
  <si>
    <t>LIFE CARE CENTER OF THE NORTH SHORE</t>
  </si>
  <si>
    <t>SUTTON HILL CENTER</t>
  </si>
  <si>
    <t>SUDBURY PINES EXTENDED CARE</t>
  </si>
  <si>
    <t>MATTAPAN HEALTH &amp; REHABILITATION CENTER</t>
  </si>
  <si>
    <t>WACHUSETT MANOR</t>
  </si>
  <si>
    <t>BETHANY SKILLED NURSING FACILITY</t>
  </si>
  <si>
    <t>WALPOLE HEALTHCARE</t>
  </si>
  <si>
    <t>ROYAL CAPE COD NURSING &amp; REHABILITATION CENTER</t>
  </si>
  <si>
    <t>CHICOPEE REHABILITATION AND NURSING</t>
  </si>
  <si>
    <t>GERMAN CENTER FOR EXTENDED CARE</t>
  </si>
  <si>
    <t>CARLYLE HOUSE</t>
  </si>
  <si>
    <t>LIFE CARE CENTER OF WILBRAHAM</t>
  </si>
  <si>
    <t>WINGATE AT SILVER LAKE</t>
  </si>
  <si>
    <t>COURTYARD NURSING CARE CENTER</t>
  </si>
  <si>
    <t>LIFE CARE CENTER OF MERRIMACK VALLEY</t>
  </si>
  <si>
    <t>HANNAH B G SHAW HOME</t>
  </si>
  <si>
    <t>BLAIRE HOUSE OF TEWKSBURY</t>
  </si>
  <si>
    <t>BRIGHAM HEALTH AND REHABILITATION CENTER</t>
  </si>
  <si>
    <t>MARY ANN MORSE NURSING &amp; REHABILITATION</t>
  </si>
  <si>
    <t>MONT MARIE REHABILITATION &amp; HEALTHCARE CENTER</t>
  </si>
  <si>
    <t>EASTPOINTE REHAB CENTER</t>
  </si>
  <si>
    <t>BEAR MOUNTAIN AT ANDOVER</t>
  </si>
  <si>
    <t>LIFE CARE CENTER OF ATTLEBORO</t>
  </si>
  <si>
    <t>SEACOAST NURSING AND REHABILITATION CENTER</t>
  </si>
  <si>
    <t>WILMINGTON REHAB CENTER</t>
  </si>
  <si>
    <t>LIFE CARE CENTER OF NASHOBA VALLEY</t>
  </si>
  <si>
    <t>SANCTA MARIA NURSING FACILITY</t>
  </si>
  <si>
    <t>NOTRE DAME LONG TERM CARE CENTER</t>
  </si>
  <si>
    <t>MOUNT CARMEL CARE CENTER</t>
  </si>
  <si>
    <t>PARK AVENUE HEALTH CENTER</t>
  </si>
  <si>
    <t>WESTFORD HOUSE</t>
  </si>
  <si>
    <t>REVOLUTION AT SARAH BRAYTON PLACE LLC</t>
  </si>
  <si>
    <t>ROYAL AT WAYLAND REHABILITATION AND NURSING CENTER</t>
  </si>
  <si>
    <t>SOUTHWOOD AT NORWELL NURSING CTR</t>
  </si>
  <si>
    <t>WATERVIEW LODGE LLC, REHABILITATION &amp; HEALTHCARE</t>
  </si>
  <si>
    <t>SOUTHPOINTE REHAB CENTER</t>
  </si>
  <si>
    <t>VICTORIA HAVEN NURSING FACILITY</t>
  </si>
  <si>
    <t>POPE NURSING HOME</t>
  </si>
  <si>
    <t>RIVERBEND OF SOUTH NATICK</t>
  </si>
  <si>
    <t>BRIDGEWATER NURSING HOME</t>
  </si>
  <si>
    <t>ALLIANCE HEALTH AT MARIE ESTHER</t>
  </si>
  <si>
    <t>NEMASKET HEALTHCARE CENTER</t>
  </si>
  <si>
    <t>WINDEMERE NURSING &amp; REHAB CTR ON MARTHAS VINEYARD</t>
  </si>
  <si>
    <t>CARE ONE AT WEYMOUTH</t>
  </si>
  <si>
    <t>ADVINIA CARE AT PROVINCETOWN</t>
  </si>
  <si>
    <t>OVERLOOK MASONIC HEALTH CENTER</t>
  </si>
  <si>
    <t>SALEM REHAB CENTER</t>
  </si>
  <si>
    <t>THOMAS UPHAM HOUSE</t>
  </si>
  <si>
    <t>HOLY TRINITY EASTERN ORTHODOX N &amp; R CENTER</t>
  </si>
  <si>
    <t>CARE ONE AT NEW BEDFORD</t>
  </si>
  <si>
    <t>ALLIANCE HEALTH AT ROSEWOOD</t>
  </si>
  <si>
    <t>COPLEY AT STOUGHTON NURSING CARE CENTER</t>
  </si>
  <si>
    <t>BENJAMIN HEALTHCARE CENTER</t>
  </si>
  <si>
    <t>LIFE CARE CENTER OF RAYNHAM</t>
  </si>
  <si>
    <t>CAMPION HEALTH &amp; WELLNESS, INC</t>
  </si>
  <si>
    <t>ELMHURST HEALTHCARE (THE)</t>
  </si>
  <si>
    <t>LIFE CARE CENTER OF AUBURN</t>
  </si>
  <si>
    <t>HARBOR HOUSE NURSING &amp; REHABILITATION CENTER</t>
  </si>
  <si>
    <t>CARE ONE AT CONCORD</t>
  </si>
  <si>
    <t>LIFE CARE CENTER OF PLYMOUTH</t>
  </si>
  <si>
    <t>PLEASANT BAY OF BREWSTER REHAB CENTER</t>
  </si>
  <si>
    <t>MEADOWS OF CENTRAL MASSACHUSETTS (THE)</t>
  </si>
  <si>
    <t>COMMONS RESIDENCE AT ORCHARD COVE</t>
  </si>
  <si>
    <t>ROYAL MEGANSETT NURSING &amp; REHABILITATION</t>
  </si>
  <si>
    <t>ALLIANCE HEALTH AT MARINA BAY</t>
  </si>
  <si>
    <t>OAK KNOLL HEALTHCARE CENTER</t>
  </si>
  <si>
    <t>STONE REHABILITATION AND SENIOR LIVING</t>
  </si>
  <si>
    <t>HILLCREST COMMONS NURSING &amp; REHABILITATION CENTER</t>
  </si>
  <si>
    <t>ROYAL OF COTUIT</t>
  </si>
  <si>
    <t>BAYPOINTE REHAB CENTER</t>
  </si>
  <si>
    <t>LOOMIS LAKESIDE AT REEDS LANDING</t>
  </si>
  <si>
    <t>WINGATE AT NEEDHAM</t>
  </si>
  <si>
    <t>ELAINE CENTER AT HADLEY</t>
  </si>
  <si>
    <t>LIFE CARE CENTER OF WEST BRIDGEWATER</t>
  </si>
  <si>
    <t>TIMOTHY DANIELS HOUSE</t>
  </si>
  <si>
    <t>BEAR MOUNTAIN AT SUDBURY</t>
  </si>
  <si>
    <t>HANCOCK PARK REHABILIATION AND NURSING CENTER</t>
  </si>
  <si>
    <t>CARE ONE AT MILLBURY</t>
  </si>
  <si>
    <t>CARDIGAN NURSING &amp; REHABILITATION CENTER</t>
  </si>
  <si>
    <t>FALL RIVER HEALTHCARE</t>
  </si>
  <si>
    <t>MEADOWS, THE</t>
  </si>
  <si>
    <t>BEAUMONT REHAB &amp; SKILLED NURSING CTR - NATICK</t>
  </si>
  <si>
    <t>LIFE CARE CENTER OF STONEHAM</t>
  </si>
  <si>
    <t>MARY'S MEADOW AT PROVIDENCE PLACE</t>
  </si>
  <si>
    <t>DWYER HOME</t>
  </si>
  <si>
    <t>HUNT NURSING &amp; REHAB CENTER</t>
  </si>
  <si>
    <t>BAKER-KATZ SKILLED NURSING AND REHABILITATION CTR</t>
  </si>
  <si>
    <t>REVOLUTION AT SOMERSET POINT LLC</t>
  </si>
  <si>
    <t>PHILLIPS MANOR NURSING HOME</t>
  </si>
  <si>
    <t>LEE HEALTHCARE</t>
  </si>
  <si>
    <t>MASCONOMET HEALTHCARE CENTER</t>
  </si>
  <si>
    <t>SERENITY HILL NURSING CENTER</t>
  </si>
  <si>
    <t>LASELL HOUSE</t>
  </si>
  <si>
    <t>VANTAGE AT SOUTH HADLEY LLC</t>
  </si>
  <si>
    <t>RECUPERATIVE SERVICES UNIT-HEBREW REHAB CENTER</t>
  </si>
  <si>
    <t>LYDIA TAFT HOUSE</t>
  </si>
  <si>
    <t>BERKSHIRE PLACE</t>
  </si>
  <si>
    <t>PALMER HEALTHCARE CENTER</t>
  </si>
  <si>
    <t>KIMBALL FARMS NURSING CARE CENTER</t>
  </si>
  <si>
    <t>HERITAGE HALL NORTH</t>
  </si>
  <si>
    <t>CONTINUING CARE AT BROOKSBY VILLAGE</t>
  </si>
  <si>
    <t>NEW ENGLAND HOMES FOR THE DEAF, INC</t>
  </si>
  <si>
    <t>ALLIANCE HEALTH AT BRAINTREE</t>
  </si>
  <si>
    <t>BRIGHTON REHABILITATION AND  NURSING CENTER</t>
  </si>
  <si>
    <t>BERKSHIRE REHABILITATION &amp; SKILLED CARE CENTER</t>
  </si>
  <si>
    <t>OUR ISLAND HOME</t>
  </si>
  <si>
    <t>LINDEN PONDS</t>
  </si>
  <si>
    <t>NEWBRIDGE ON THE CHARLES SKILLED NURSING FACILITY</t>
  </si>
  <si>
    <t>WHITTIER WESTBOROUGH TRANSITIONAL CARE UNIT</t>
  </si>
  <si>
    <t>SEVEN HILLS PEDIATRIC CENTER</t>
  </si>
  <si>
    <t>BENCHMARK SNR LIVING AT THE COMMONS IN LINCOLN SNF</t>
  </si>
  <si>
    <t>WHITTIER BRADFORD TRANSITIONAL CARE UNIT</t>
  </si>
  <si>
    <t>NEW ENGLAND SINAI HOSPITAL TRANSITIONAL CARE UNIT</t>
  </si>
  <si>
    <t>NEW ENGLAND PEDIATRIC CARE</t>
  </si>
  <si>
    <t>MARION</t>
  </si>
  <si>
    <t>ASHLAND</t>
  </si>
  <si>
    <t>AUBURN</t>
  </si>
  <si>
    <t>PALMER</t>
  </si>
  <si>
    <t>SALEM</t>
  </si>
  <si>
    <t>LANCASTER</t>
  </si>
  <si>
    <t>STERLING</t>
  </si>
  <si>
    <t>LITTLETON</t>
  </si>
  <si>
    <t>BRIGHTON</t>
  </si>
  <si>
    <t>HOLYOKE</t>
  </si>
  <si>
    <t>SPRINGFIELD</t>
  </si>
  <si>
    <t>MILFORD</t>
  </si>
  <si>
    <t>WATERTOWN</t>
  </si>
  <si>
    <t>GROTON</t>
  </si>
  <si>
    <t>PLYMOUTH</t>
  </si>
  <si>
    <t>SHARON</t>
  </si>
  <si>
    <t>MARLBOROUGH</t>
  </si>
  <si>
    <t>WILMINGTON</t>
  </si>
  <si>
    <t>MILTON</t>
  </si>
  <si>
    <t>QUINCY</t>
  </si>
  <si>
    <t>DALTON</t>
  </si>
  <si>
    <t>CANTON</t>
  </si>
  <si>
    <t>FRANKLIN</t>
  </si>
  <si>
    <t>LINCOLN</t>
  </si>
  <si>
    <t>SWANSEA</t>
  </si>
  <si>
    <t>SANDWICH</t>
  </si>
  <si>
    <t>NEWTON</t>
  </si>
  <si>
    <t>PITTSFIELD</t>
  </si>
  <si>
    <t>WINCHESTER</t>
  </si>
  <si>
    <t>BEDFORD</t>
  </si>
  <si>
    <t>GREENFIELD</t>
  </si>
  <si>
    <t>WESTFIELD</t>
  </si>
  <si>
    <t>ROCKPORT</t>
  </si>
  <si>
    <t>LOWELL</t>
  </si>
  <si>
    <t>CENTERVILLE</t>
  </si>
  <si>
    <t>LENOX</t>
  </si>
  <si>
    <t>WAYLAND</t>
  </si>
  <si>
    <t>GARDNER</t>
  </si>
  <si>
    <t>LAWRENCE</t>
  </si>
  <si>
    <t>ANDOVER</t>
  </si>
  <si>
    <t>WAKEFIELD</t>
  </si>
  <si>
    <t>PEABODY</t>
  </si>
  <si>
    <t>LEXINGTON</t>
  </si>
  <si>
    <t>SOMERSET</t>
  </si>
  <si>
    <t>WILLIAMSTOWN</t>
  </si>
  <si>
    <t>FALMOUTH</t>
  </si>
  <si>
    <t>ROCKLAND</t>
  </si>
  <si>
    <t>CAMBRIDGE</t>
  </si>
  <si>
    <t>HOLDEN</t>
  </si>
  <si>
    <t>WORCESTER</t>
  </si>
  <si>
    <t>BOSTON</t>
  </si>
  <si>
    <t>LEOMINSTER</t>
  </si>
  <si>
    <t>LONGMEADOW</t>
  </si>
  <si>
    <t>BRAINTREE</t>
  </si>
  <si>
    <t>TAUNTON</t>
  </si>
  <si>
    <t>W CONCORD</t>
  </si>
  <si>
    <t>BEVERLY</t>
  </si>
  <si>
    <t>MALDEN</t>
  </si>
  <si>
    <t>MIDDLEBORO</t>
  </si>
  <si>
    <t>SAUGUS</t>
  </si>
  <si>
    <t>AGAWAM</t>
  </si>
  <si>
    <t>FRAMINGHAM</t>
  </si>
  <si>
    <t>ACTON</t>
  </si>
  <si>
    <t>FALL RIVER</t>
  </si>
  <si>
    <t>DANVERS</t>
  </si>
  <si>
    <t>NORWOOD</t>
  </si>
  <si>
    <t>FITCHBURG</t>
  </si>
  <si>
    <t>HAVERHILL</t>
  </si>
  <si>
    <t>BROCKTON</t>
  </si>
  <si>
    <t>WELLESLEY FMS</t>
  </si>
  <si>
    <t>NORTH EASTON</t>
  </si>
  <si>
    <t>AMESBURY</t>
  </si>
  <si>
    <t>SOUTH DARTMOUTH</t>
  </si>
  <si>
    <t>ATTLEBORO</t>
  </si>
  <si>
    <t>WESTBOROUGH</t>
  </si>
  <si>
    <t>NORTHBRIDGE</t>
  </si>
  <si>
    <t>CHICOPEE</t>
  </si>
  <si>
    <t>GREAT BARRINGTON</t>
  </si>
  <si>
    <t>HINGHAM</t>
  </si>
  <si>
    <t>NORTHAMPTON</t>
  </si>
  <si>
    <t>WEST SPRINGFIELD</t>
  </si>
  <si>
    <t>NEW BEDFORD</t>
  </si>
  <si>
    <t>HAMPDEN</t>
  </si>
  <si>
    <t>WELLESLEY</t>
  </si>
  <si>
    <t>NEWBURYPORT</t>
  </si>
  <si>
    <t>STONEHAM</t>
  </si>
  <si>
    <t>DUXBURY</t>
  </si>
  <si>
    <t>NEEDHAM</t>
  </si>
  <si>
    <t>SCITUATE</t>
  </si>
  <si>
    <t>WEBSTER</t>
  </si>
  <si>
    <t>SOUTHBRIDGE</t>
  </si>
  <si>
    <t>WILBRAHAM</t>
  </si>
  <si>
    <t>ATHOL</t>
  </si>
  <si>
    <t>EAST LONGMEADOW</t>
  </si>
  <si>
    <t>EVERETT</t>
  </si>
  <si>
    <t>WHITINSVILLE</t>
  </si>
  <si>
    <t>WEST NEWTON</t>
  </si>
  <si>
    <t>SOUTH DENNIS</t>
  </si>
  <si>
    <t>DEDHAM</t>
  </si>
  <si>
    <t>EAST BRIDGEWATER</t>
  </si>
  <si>
    <t>MELROSE</t>
  </si>
  <si>
    <t>NORTH CHATHAM</t>
  </si>
  <si>
    <t>METHUEN</t>
  </si>
  <si>
    <t>WEST BOYLSTON</t>
  </si>
  <si>
    <t>MEDFORD</t>
  </si>
  <si>
    <t>NORTH ADAMS</t>
  </si>
  <si>
    <t>LYNN</t>
  </si>
  <si>
    <t>BOURNE</t>
  </si>
  <si>
    <t>SOUTH YARMOUTH</t>
  </si>
  <si>
    <t>RANDOLPH</t>
  </si>
  <si>
    <t>WEST BROOKFIELD</t>
  </si>
  <si>
    <t>LEEDS</t>
  </si>
  <si>
    <t>WEST YARMOUTH</t>
  </si>
  <si>
    <t>HYDE PARK</t>
  </si>
  <si>
    <t>BALDWINVILLE</t>
  </si>
  <si>
    <t>WOBURN</t>
  </si>
  <si>
    <t>MARBLEHEAD</t>
  </si>
  <si>
    <t>NORTHBOROUGH</t>
  </si>
  <si>
    <t>WALTHAM</t>
  </si>
  <si>
    <t>MEDWAY</t>
  </si>
  <si>
    <t>EAST BOSTON</t>
  </si>
  <si>
    <t>BELMONT</t>
  </si>
  <si>
    <t>AMHERST</t>
  </si>
  <si>
    <t>AYER</t>
  </si>
  <si>
    <t>W ROXBURY</t>
  </si>
  <si>
    <t>READING</t>
  </si>
  <si>
    <t>ABINGTON</t>
  </si>
  <si>
    <t>DORCHESTER</t>
  </si>
  <si>
    <t>STOUGHTON</t>
  </si>
  <si>
    <t>CHELSEA</t>
  </si>
  <si>
    <t>GLOUCESTER</t>
  </si>
  <si>
    <t>NAHANT</t>
  </si>
  <si>
    <t>NORTH ATTLEBORO</t>
  </si>
  <si>
    <t>WRENTHAM</t>
  </si>
  <si>
    <t>NORTH READING</t>
  </si>
  <si>
    <t>NORWELL</t>
  </si>
  <si>
    <t>WAREHAM</t>
  </si>
  <si>
    <t>SHREWSBURY</t>
  </si>
  <si>
    <t>CHELMSFORD</t>
  </si>
  <si>
    <t>WEST ROXBURY</t>
  </si>
  <si>
    <t>HYANNIS</t>
  </si>
  <si>
    <t>BROOKLINE</t>
  </si>
  <si>
    <t>NORTH ANDOVER</t>
  </si>
  <si>
    <t>NATICK</t>
  </si>
  <si>
    <t>HARWICH</t>
  </si>
  <si>
    <t>SUDBURY</t>
  </si>
  <si>
    <t>MATTAPAN</t>
  </si>
  <si>
    <t>WALPOLE</t>
  </si>
  <si>
    <t>BUZZARDS BAY</t>
  </si>
  <si>
    <t>KINGSTON</t>
  </si>
  <si>
    <t>BILLERICA</t>
  </si>
  <si>
    <t>TEWKSBURY</t>
  </si>
  <si>
    <t>ARLINGTON</t>
  </si>
  <si>
    <t>WESTFORD</t>
  </si>
  <si>
    <t>WEYMOUTH</t>
  </si>
  <si>
    <t>S NATICK</t>
  </si>
  <si>
    <t>BRIDGEWATER</t>
  </si>
  <si>
    <t>MIDDLEBOROUGH</t>
  </si>
  <si>
    <t>OAK BLUFFS</t>
  </si>
  <si>
    <t>PROVINCETOWN</t>
  </si>
  <si>
    <t>CHARLTON</t>
  </si>
  <si>
    <t>MEDFIELD</t>
  </si>
  <si>
    <t>RAYNHAM</t>
  </si>
  <si>
    <t>WESTON</t>
  </si>
  <si>
    <t>BREWSTER</t>
  </si>
  <si>
    <t>ROCHDALE</t>
  </si>
  <si>
    <t>N FALMOUTH</t>
  </si>
  <si>
    <t>NEWTON UPPER FALLS</t>
  </si>
  <si>
    <t>MASHPEE</t>
  </si>
  <si>
    <t>HADLEY</t>
  </si>
  <si>
    <t>WEST BRIDGEWATER</t>
  </si>
  <si>
    <t>HOLLISTON</t>
  </si>
  <si>
    <t>MILLBURY</t>
  </si>
  <si>
    <t>LEE</t>
  </si>
  <si>
    <t>TOPSFIELD</t>
  </si>
  <si>
    <t>SOUTH HADLEY</t>
  </si>
  <si>
    <t>UXBRIDGE</t>
  </si>
  <si>
    <t>SANDISFIELD</t>
  </si>
  <si>
    <t>NANTUCKET</t>
  </si>
  <si>
    <t>BRADFORD</t>
  </si>
  <si>
    <t>NORTH BILLERICA</t>
  </si>
  <si>
    <t>Franklin</t>
  </si>
  <si>
    <t>Middlesex</t>
  </si>
  <si>
    <t>Plymouth</t>
  </si>
  <si>
    <t>Worcester</t>
  </si>
  <si>
    <t>Suffolk</t>
  </si>
  <si>
    <t>Hampden</t>
  </si>
  <si>
    <t>Essex</t>
  </si>
  <si>
    <t>Norfolk</t>
  </si>
  <si>
    <t>Bristol</t>
  </si>
  <si>
    <t>Berkshire</t>
  </si>
  <si>
    <t>Hampshire</t>
  </si>
  <si>
    <t>Barnstable</t>
  </si>
  <si>
    <t>Dukes</t>
  </si>
  <si>
    <t>Nantucket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</si>
  <si>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</si>
  <si>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</si>
  <si>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</si>
  <si>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</si>
  <si>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</si>
  <si>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</si>
  <si>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</si>
  <si>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</si>
  <si>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</si>
  <si>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</si>
  <si>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</si>
  <si>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</si>
  <si>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</si>
  <si>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</si>
  <si>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</si>
  <si>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</si>
  <si>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</si>
  <si>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</si>
  <si>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</si>
  <si>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</si>
  <si>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</si>
  <si>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</si>
  <si>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</si>
  <si>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</si>
  <si>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</si>
  <si>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</si>
  <si>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</si>
  <si>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</si>
  <si>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</si>
  <si>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</si>
  <si>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</si>
  <si>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</si>
  <si>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</si>
  <si>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</si>
  <si>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</si>
  <si>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</si>
  <si>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</si>
  <si>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</si>
  <si>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</si>
  <si>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</si>
  <si>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</si>
  <si>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</si>
  <si>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</si>
  <si>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</si>
  <si>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</si>
  <si>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</si>
  <si>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</si>
  <si>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</si>
  <si>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</si>
  <si>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</si>
  <si>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</si>
  <si>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CMS Region Number</t>
  </si>
  <si>
    <t>Total Census</t>
  </si>
  <si>
    <t>Total Nurse Staff HPRD</t>
  </si>
  <si>
    <t>Rank: Total Nurse Staff HPRD</t>
  </si>
  <si>
    <t>RN Staff HPRD</t>
  </si>
  <si>
    <t>Rank: RN Staff HPRD</t>
  </si>
  <si>
    <t>State</t>
  </si>
  <si>
    <t>Staffing Category</t>
  </si>
  <si>
    <t>Percentage of Total</t>
  </si>
  <si>
    <t>HPRD</t>
  </si>
  <si>
    <t>Facility MDS Census Average</t>
  </si>
  <si>
    <t>Total Nurse Staffing</t>
  </si>
  <si>
    <t>*</t>
  </si>
  <si>
    <t>Direct Care Staffing</t>
  </si>
  <si>
    <t>Direct Care Staff HPRD</t>
  </si>
  <si>
    <t>Total RN</t>
  </si>
  <si>
    <t>Total RN Staff HPRD</t>
  </si>
  <si>
    <t>RN (excl. Admin, DON)</t>
  </si>
  <si>
    <t>RN HPRD (excl. Admin, DON)</t>
  </si>
  <si>
    <t>RN Admin</t>
  </si>
  <si>
    <t>Total Facilities</t>
  </si>
  <si>
    <t>RN DON</t>
  </si>
  <si>
    <t>Total Residents</t>
  </si>
  <si>
    <t>Total LPN</t>
  </si>
  <si>
    <t>LPN (excl. Admin)</t>
  </si>
  <si>
    <t>LPN Admin</t>
  </si>
  <si>
    <t>Total CNA, NA TR, Med Aide/Tech</t>
  </si>
  <si>
    <t>CNA</t>
  </si>
  <si>
    <t>NA TR</t>
  </si>
  <si>
    <t>Med Aide/Tech</t>
  </si>
  <si>
    <t>Contract Hours</t>
  </si>
  <si>
    <t xml:space="preserve">RN </t>
  </si>
  <si>
    <t xml:space="preserve">RN Admin </t>
  </si>
  <si>
    <t xml:space="preserve">RN DON </t>
  </si>
  <si>
    <t xml:space="preserve">LPN </t>
  </si>
  <si>
    <t xml:space="preserve">LPN Admin </t>
  </si>
  <si>
    <t xml:space="preserve">CNA </t>
  </si>
  <si>
    <t xml:space="preserve">NA TR </t>
  </si>
  <si>
    <t xml:space="preserve">Med Aide </t>
  </si>
  <si>
    <t>Total Contract</t>
  </si>
  <si>
    <t>Total Hours</t>
  </si>
  <si>
    <t>Total Contract %</t>
  </si>
  <si>
    <t>Total Nurse Staff</t>
  </si>
  <si>
    <t>RN (w/ Admin, DON)</t>
  </si>
  <si>
    <t>LPN (w/ Admin)</t>
  </si>
  <si>
    <t>Combined CNA, NA TR, Med Aide/Tech</t>
  </si>
  <si>
    <t>County</t>
  </si>
  <si>
    <t>MDS Census</t>
  </si>
  <si>
    <t>Total Direct Care Staff HPRD</t>
  </si>
  <si>
    <t>Total RN Care Staff HPRD (excl. Admin/DON)</t>
  </si>
  <si>
    <t>Total Nurse Staff Hours</t>
  </si>
  <si>
    <t>Total Direct Care Staff Hours</t>
  </si>
  <si>
    <t>Total RN Hours (w/ Admin, DON)</t>
  </si>
  <si>
    <t>RN Hours (excl. Admin, DON)</t>
  </si>
  <si>
    <t>RN Admin Hours</t>
  </si>
  <si>
    <t>RN DON Hours</t>
  </si>
  <si>
    <t>LPN Hours (excl. Admin)</t>
  </si>
  <si>
    <t>Total LPN Hours (w/ Admin)</t>
  </si>
  <si>
    <t>LPN Admin Hours</t>
  </si>
  <si>
    <t>Total CNA, NA TR, Med Aide/Tech Hours</t>
  </si>
  <si>
    <t>CNA Hours</t>
  </si>
  <si>
    <t>NA TR Hours</t>
  </si>
  <si>
    <t>Med Aide/Tech Hours</t>
  </si>
  <si>
    <t>Total Contract Hours</t>
  </si>
  <si>
    <t>RN Hours Contract (excl. Admin, DON)</t>
  </si>
  <si>
    <t>RN Admin Hours Contract</t>
  </si>
  <si>
    <t>RN DON Hours Contract</t>
  </si>
  <si>
    <t>LPN Hours Contract (excl. Admin)</t>
  </si>
  <si>
    <t>LPN Admin Hours Contract</t>
  </si>
  <si>
    <t>CNA Hours Contract</t>
  </si>
  <si>
    <t>NA TR Hours Contract</t>
  </si>
  <si>
    <t>Med Aide/Tech Hours Contract</t>
  </si>
  <si>
    <t>Provider Number</t>
  </si>
  <si>
    <t>Provider</t>
  </si>
  <si>
    <t>City</t>
  </si>
  <si>
    <t>Rank: % Contract</t>
  </si>
  <si>
    <t>% Contract</t>
  </si>
  <si>
    <t>Total Nurse Staff Contract Hours</t>
  </si>
  <si>
    <t>Percent Total Nurse Contract</t>
  </si>
  <si>
    <t>Total Direct Care Staff Contract Hours</t>
  </si>
  <si>
    <t>Percent Total Direct Care Contract</t>
  </si>
  <si>
    <t>Total RN Hours Contract (w/ Admin, DON)</t>
  </si>
  <si>
    <t>Percent Total RN Contract (w/ Admin, DON)</t>
  </si>
  <si>
    <t>Percent RN Contract (excl. Admin, DON)</t>
  </si>
  <si>
    <t>Percent RN Admin Contract</t>
  </si>
  <si>
    <t>Percent RN DON Contract</t>
  </si>
  <si>
    <t>N/A</t>
  </si>
  <si>
    <t>Percent CNA Hours Contract</t>
  </si>
  <si>
    <t>Percent NA TR Hours Contract</t>
  </si>
  <si>
    <t>Percent LPN Admin Hours Contract</t>
  </si>
  <si>
    <t>Percent LPN Hours Contract (excl. Admin)</t>
  </si>
  <si>
    <t>Percent Med Aide/Tech Hours Contract</t>
  </si>
  <si>
    <t>Glossary</t>
  </si>
  <si>
    <t>Certified Nursing Assistant</t>
  </si>
  <si>
    <t>Hours Per Resident Day</t>
  </si>
  <si>
    <t>LPN</t>
  </si>
  <si>
    <t>Licensed Practical Nurse</t>
  </si>
  <si>
    <t>Medication Aide</t>
  </si>
  <si>
    <t>Nurse Aide in Training</t>
  </si>
  <si>
    <t>NP</t>
  </si>
  <si>
    <t>Nurse Practitioner</t>
  </si>
  <si>
    <t>Nurse Aides</t>
  </si>
  <si>
    <t>Includes CNA, Nurse Aide in Training, Med Aide/Tech</t>
  </si>
  <si>
    <t>OT</t>
  </si>
  <si>
    <t>Occupational Therapist</t>
  </si>
  <si>
    <t>Physician Assistant</t>
  </si>
  <si>
    <t>PT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</si>
  <si>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</si>
  <si>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</si>
  <si>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</si>
  <si>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</si>
  <si>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RN (incl. Admin/DON) + LPN (incl. Admin) + CNA + Med Aide + NA TR</t>
  </si>
  <si>
    <t>Total Direct Care Staff</t>
  </si>
  <si>
    <t>RN + LPN + CNA + Med Aide + NA in Training</t>
  </si>
  <si>
    <t xml:space="preserve">Combined Activities </t>
  </si>
  <si>
    <t>Qualified Activities Professional + Other Activities Staff</t>
  </si>
  <si>
    <t>Total OT</t>
  </si>
  <si>
    <t>OT + OT Assistant + OT Aide</t>
  </si>
  <si>
    <t>Total PT</t>
  </si>
  <si>
    <t>PT + PT Assistant + PT Aide</t>
  </si>
  <si>
    <t>Total Social Work</t>
  </si>
  <si>
    <t>Qualified Social Worker + Other Social Worker</t>
  </si>
  <si>
    <t>Registered Nurse (incl. RN Admin, DON)</t>
  </si>
  <si>
    <t>Admin Hours</t>
  </si>
  <si>
    <t>Medical Director Hours</t>
  </si>
  <si>
    <t>Pharmacist Hours</t>
  </si>
  <si>
    <t>Dietician Hours</t>
  </si>
  <si>
    <t>Physician Assistant Hours</t>
  </si>
  <si>
    <t>Nurse Practictioner Hours</t>
  </si>
  <si>
    <t>Speech/Language Pathologist Hours</t>
  </si>
  <si>
    <t>Qualified Social Work Staff Hours</t>
  </si>
  <si>
    <t>Other Social Work Staff Hours</t>
  </si>
  <si>
    <t xml:space="preserve">HPRD: Total Social Work </t>
  </si>
  <si>
    <t>Qualified Activities Professional Hours</t>
  </si>
  <si>
    <t>Other Activities Professional Hours</t>
  </si>
  <si>
    <t>HPRD: Combined Activities</t>
  </si>
  <si>
    <t>Occupational Therapist Hours</t>
  </si>
  <si>
    <t>OT Assistant Hours</t>
  </si>
  <si>
    <t>OT Aide Hours</t>
  </si>
  <si>
    <t>HPRD: OT (incl. Assistant &amp; Aide)</t>
  </si>
  <si>
    <t>Physical Therapist (PT) Hours</t>
  </si>
  <si>
    <t>PT Assistant Hours</t>
  </si>
  <si>
    <t>PT Aide Hours</t>
  </si>
  <si>
    <t>HPRD: PT (incl. Assistant &amp; Aide)</t>
  </si>
  <si>
    <t>Mental Health Service Worker Hours</t>
  </si>
  <si>
    <t>Therapeutic Recreation Specialist</t>
  </si>
  <si>
    <t>Clinical Nurse Specialist Hours</t>
  </si>
  <si>
    <t>Feeding Assistant Hours</t>
  </si>
  <si>
    <t>Respiratory Therapist Hours</t>
  </si>
  <si>
    <t>Respiratory Therapy Technician Hours</t>
  </si>
  <si>
    <t>Other Physician Hours</t>
  </si>
  <si>
    <t>State - Q1 2022</t>
  </si>
  <si>
    <t>State Avg.</t>
  </si>
  <si>
    <t>US Avg.</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</si>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</sst>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color theme="1"/>
      <name val="Calibri"/>
      <family val="2"/>
    </font>
    <font>
      <sz val="11"/>
      <color theme="1"/>
      <name val="Calibri"/>
      <family val="2"/>
    </font>
    <font>
      <i/>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theme="1"/>
      </left>
      <right/>
      <top style="thin">
        <color theme="1"/>
      </top>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51">
    <xf numFmtId="0" fontId="0" fillId="0" borderId="0" xfId="0"/>
    <xf numFmtId="2" fontId="3" fillId="2" borderId="0" xfId="0" applyNumberFormat="1" applyFont="1" applyFill="1" applyAlignment="1">
      <alignment horizontal="left" wrapText="1"/>
    </xf>
    <xf numFmtId="0" fontId="0" fillId="0" borderId="0" xfId="0" applyAlignment="1">
      <alignment horizontal="left" wrapText="1"/>
    </xf>
    <xf numFmtId="0" fontId="4" fillId="0" borderId="0" xfId="0" applyFont="1" applyAlignment="1">
      <alignment horizontal="left" wrapText="1"/>
    </xf>
    <xf numFmtId="1" fontId="4" fillId="0" borderId="0" xfId="0" applyNumberFormat="1" applyFont="1" applyAlignment="1">
      <alignment horizontal="left" wrapText="1"/>
    </xf>
    <xf numFmtId="0" fontId="4" fillId="0" borderId="0" xfId="0" applyFont="1"/>
    <xf numFmtId="0" fontId="4" fillId="0" borderId="0" xfId="0" applyFont="1" applyAlignment="1">
      <alignment wrapText="1"/>
    </xf>
    <xf numFmtId="0" fontId="5" fillId="0" borderId="1" xfId="2" applyFont="1" applyBorder="1" applyAlignment="1">
      <alignment vertical="top" wrapText="1"/>
    </xf>
    <xf numFmtId="2" fontId="6" fillId="0" borderId="0" xfId="2" applyNumberFormat="1" applyFont="1" applyAlignment="1">
      <alignment vertical="top"/>
    </xf>
    <xf numFmtId="3" fontId="4" fillId="0" borderId="0" xfId="0" applyNumberFormat="1" applyFont="1"/>
    <xf numFmtId="4" fontId="4" fillId="0" borderId="0" xfId="0" applyNumberFormat="1" applyFont="1"/>
    <xf numFmtId="2" fontId="4" fillId="0" borderId="0" xfId="0" applyNumberFormat="1" applyFont="1"/>
    <xf numFmtId="1" fontId="4" fillId="0" borderId="0" xfId="0" applyNumberFormat="1" applyFont="1"/>
    <xf numFmtId="3" fontId="3" fillId="0" borderId="0" xfId="0" applyNumberFormat="1" applyFont="1"/>
    <xf numFmtId="10" fontId="4" fillId="0" borderId="0" xfId="0" applyNumberFormat="1" applyFont="1"/>
    <xf numFmtId="0" fontId="7" fillId="0" borderId="1" xfId="2" applyFont="1" applyBorder="1" applyAlignment="1">
      <alignment vertical="top" wrapText="1"/>
    </xf>
    <xf numFmtId="2" fontId="6" fillId="0" borderId="2" xfId="2" applyNumberFormat="1" applyFont="1" applyBorder="1" applyAlignment="1">
      <alignment vertical="top"/>
    </xf>
    <xf numFmtId="0" fontId="7" fillId="0" borderId="3" xfId="2" applyFont="1" applyBorder="1" applyAlignment="1">
      <alignment vertical="top" wrapText="1"/>
    </xf>
    <xf numFmtId="2" fontId="6" fillId="0" borderId="4" xfId="2" applyNumberFormat="1" applyFont="1" applyBorder="1" applyAlignment="1">
      <alignment vertical="top"/>
    </xf>
    <xf numFmtId="2" fontId="8" fillId="0" borderId="0" xfId="2" applyNumberFormat="1" applyFont="1" applyAlignment="1">
      <alignment vertical="top"/>
    </xf>
    <xf numFmtId="0" fontId="4" fillId="0" borderId="0" xfId="0" applyFont="1" applyAlignment="1">
      <alignment vertical="top" wrapText="1"/>
    </xf>
    <xf numFmtId="0" fontId="7" fillId="0" borderId="5" xfId="2" applyFont="1" applyBorder="1" applyAlignment="1">
      <alignment vertical="top" wrapText="1"/>
    </xf>
    <xf numFmtId="3" fontId="9" fillId="0" borderId="0" xfId="0" applyNumberFormat="1" applyFont="1"/>
    <xf numFmtId="0" fontId="7" fillId="0" borderId="6" xfId="2" applyFont="1" applyBorder="1" applyAlignment="1">
      <alignment vertical="top" wrapText="1"/>
    </xf>
    <xf numFmtId="0" fontId="2" fillId="0" borderId="1" xfId="0" applyFont="1" applyBorder="1"/>
    <xf numFmtId="3" fontId="6" fillId="0" borderId="2" xfId="2" applyNumberFormat="1" applyFont="1" applyBorder="1" applyAlignment="1">
      <alignment vertical="top"/>
    </xf>
    <xf numFmtId="3" fontId="9" fillId="0" borderId="7" xfId="0" applyNumberFormat="1" applyFont="1" applyBorder="1"/>
    <xf numFmtId="3" fontId="4" fillId="0" borderId="8" xfId="0" applyNumberFormat="1" applyFont="1" applyBorder="1"/>
    <xf numFmtId="164" fontId="3" fillId="0" borderId="0" xfId="0" applyNumberFormat="1" applyFont="1"/>
    <xf numFmtId="0" fontId="0" fillId="0" borderId="0" xfId="0" applyAlignment="1">
      <alignment wrapText="1"/>
    </xf>
    <xf numFmtId="164" fontId="4" fillId="0" borderId="0" xfId="1" applyNumberFormat="1" applyFont="1"/>
    <xf numFmtId="2" fontId="0" fillId="0" borderId="0" xfId="0" applyNumberFormat="1" applyAlignment="1">
      <alignment wrapText="1"/>
    </xf>
    <xf numFmtId="4" fontId="0" fillId="0" borderId="0" xfId="0" applyNumberFormat="1"/>
    <xf numFmtId="2" fontId="0" fillId="0" borderId="0" xfId="0" applyNumberFormat="1"/>
    <xf numFmtId="1" fontId="0" fillId="0" borderId="0" xfId="0" applyNumberFormat="1"/>
    <xf numFmtId="10" fontId="0" fillId="0" borderId="0" xfId="1" applyNumberFormat="1" applyFont="1" applyAlignment="1">
      <alignment wrapText="1"/>
    </xf>
    <xf numFmtId="9" fontId="0" fillId="0" borderId="0" xfId="1" applyFont="1" applyAlignment="1">
      <alignment wrapText="1"/>
    </xf>
    <xf numFmtId="10" fontId="0" fillId="0" borderId="0" xfId="1" applyNumberFormat="1" applyFont="1"/>
    <xf numFmtId="9" fontId="0" fillId="0" borderId="0" xfId="1" applyFont="1"/>
    <xf numFmtId="0" fontId="10" fillId="3" borderId="9" xfId="0" applyFont="1" applyFill="1" applyBorder="1"/>
    <xf numFmtId="0" fontId="4" fillId="3" borderId="10" xfId="0" applyFont="1" applyFill="1" applyBorder="1"/>
    <xf numFmtId="0" fontId="4" fillId="0" borderId="11" xfId="0" applyFont="1" applyBorder="1"/>
    <xf numFmtId="0" fontId="4" fillId="0" borderId="5" xfId="0" applyFont="1" applyBorder="1"/>
    <xf numFmtId="0" fontId="4" fillId="0" borderId="12" xfId="0" applyFont="1" applyBorder="1"/>
    <xf numFmtId="0" fontId="4" fillId="0" borderId="1" xfId="0" applyFont="1" applyBorder="1"/>
    <xf numFmtId="0" fontId="4" fillId="0" borderId="2" xfId="0" applyFont="1" applyBorder="1"/>
    <xf numFmtId="0" fontId="11" fillId="0" borderId="0" xfId="2" applyFont="1" applyAlignment="1">
      <alignment horizontal="left" vertical="top" wrapText="1"/>
    </xf>
    <xf numFmtId="0" fontId="4" fillId="0" borderId="13" xfId="0" applyFont="1" applyBorder="1"/>
    <xf numFmtId="0" fontId="4" fillId="0" borderId="14" xfId="0" applyFont="1" applyBorder="1"/>
    <xf numFmtId="2" fontId="6" fillId="0" borderId="12" xfId="2" applyNumberFormat="1" applyFont="1" applyBorder="1" applyAlignment="1">
      <alignment vertical="top"/>
    </xf>
    <xf numFmtId="3" fontId="3" fillId="0" borderId="1" xfId="0" applyNumberFormat="1" applyFont="1" applyBorder="1"/>
  </cellXfs>
  <cellStyles count="3">
    <cellStyle name="Normal" xfId="0" builtinId="0"/>
    <cellStyle name="Normal 2 2" xfId="2" xr:uid="{BCBCE4F2-8636-467F-80D2-E4F7D7046937}"/>
    <cellStyle name="Percent" xfId="1" builtinId="5"/>
  </cellStyles>
  <dxfs count="137">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1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Calibri"/>
        <family val="2"/>
        <scheme val="none"/>
      </font>
      <numFmt numFmtId="2" formatCode="0.00"/>
      <alignment horizontal="general" vertical="top" textRotation="0" wrapText="0" indent="0" justifyLastLine="0" shrinkToFit="0" readingOrder="0"/>
      <border diagonalUp="0" diagonalDown="0">
        <left style="thin">
          <color indexed="64"/>
        </left>
        <right/>
        <top/>
        <bottom style="thin">
          <color indexed="64"/>
        </bottom>
        <vertical/>
        <horizontal/>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 formatCode="0"/>
    </dxf>
    <dxf>
      <numFmt numFmtId="0" formatCode="Genera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general" vertical="bottom" textRotation="0" wrapText="1" indent="0" justifyLastLine="0" shrinkToFit="0" readingOrder="0"/>
    </dxf>
    <dxf>
      <numFmt numFmtId="1" formatCode="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4" formatCode="#,##0.00"/>
    </dxf>
    <dxf>
      <alignment horizontal="general" vertical="bottom" textRotation="0" wrapText="1" indent="0" justifyLastLine="0" shrinkToFit="0" readingOrder="0"/>
    </dxf>
    <dxf>
      <numFmt numFmtId="2"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tyles" Target="style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616323</xdr:colOff>
      <xdr:row>0</xdr:row>
      <xdr:rowOff>78440</xdr:rowOff>
    </xdr:from>
    <xdr:to>
      <xdr:col>7</xdr:col>
      <xdr:colOff>291353</xdr:colOff>
      <xdr:row>0</xdr:row>
      <xdr:rowOff>1299881</xdr:rowOff>
    </xdr:to>
    <xdr:sp macro="" textlink="">
      <xdr:nvSpPr>
        <xdr:cNvPr id="2" name="TextBox 1">
          <a:extLst>
            <a:ext uri="{FF2B5EF4-FFF2-40B4-BE49-F238E27FC236}">
              <a16:creationId xmlns:a16="http://schemas.microsoft.com/office/drawing/2014/main" id="{0F511CAA-0416-4678-A4C3-0E1271C4136B}"/>
            </a:ext>
          </a:extLst>
        </xdr:cNvPr>
        <xdr:cNvSpPr txBox="1"/>
      </xdr:nvSpPr>
      <xdr:spPr>
        <a:xfrm>
          <a:off x="5235948" y="78440"/>
          <a:ext cx="5713880" cy="122144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a:t>
          </a:r>
          <a:r>
            <a:rPr lang="en-US" sz="1100" b="0" baseline="0">
              <a:solidFill>
                <a:schemeClr val="dk1"/>
              </a:solidFill>
              <a:effectLst/>
              <a:latin typeface="+mn-lt"/>
              <a:ea typeface="+mn-ea"/>
              <a:cs typeface="+mn-cs"/>
            </a:rPr>
            <a:t>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oneCell">
    <xdr:from>
      <xdr:col>9</xdr:col>
      <xdr:colOff>71437</xdr:colOff>
      <xdr:row>0</xdr:row>
      <xdr:rowOff>214313</xdr:rowOff>
    </xdr:from>
    <xdr:to>
      <xdr:col>31</xdr:col>
      <xdr:colOff>520702</xdr:colOff>
      <xdr:row>0</xdr:row>
      <xdr:rowOff>679451</xdr:rowOff>
    </xdr:to>
    <xdr:sp macro="" textlink="">
      <xdr:nvSpPr>
        <xdr:cNvPr id="3" name="TextBox 2">
          <a:extLst>
            <a:ext uri="{FF2B5EF4-FFF2-40B4-BE49-F238E27FC236}">
              <a16:creationId xmlns:a16="http://schemas.microsoft.com/office/drawing/2014/main" id="{DCB9811E-4AA2-4AD7-9278-1EC08093A3F5}"/>
            </a:ext>
          </a:extLst>
        </xdr:cNvPr>
        <xdr:cNvSpPr txBox="1">
          <a:spLocks noChangeAspect="1"/>
        </xdr:cNvSpPr>
      </xdr:nvSpPr>
      <xdr:spPr>
        <a:xfrm>
          <a:off x="12825412" y="214313"/>
          <a:ext cx="2544765" cy="465138"/>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endParaRPr lang="en-US" sz="1100"/>
        </a:p>
      </xdr:txBody>
    </xdr:sp>
    <xdr:clientData/>
  </xdr:twoCellAnchor>
  <xdr:twoCellAnchor editAs="oneCell">
    <xdr:from>
      <xdr:col>33</xdr:col>
      <xdr:colOff>702469</xdr:colOff>
      <xdr:row>0</xdr:row>
      <xdr:rowOff>559593</xdr:rowOff>
    </xdr:from>
    <xdr:to>
      <xdr:col>37</xdr:col>
      <xdr:colOff>1122702</xdr:colOff>
      <xdr:row>37</xdr:row>
      <xdr:rowOff>93542</xdr:rowOff>
    </xdr:to>
    <xdr:sp macro="" textlink="">
      <xdr:nvSpPr>
        <xdr:cNvPr id="5" name="TextBox 4">
          <a:extLst>
            <a:ext uri="{FF2B5EF4-FFF2-40B4-BE49-F238E27FC236}">
              <a16:creationId xmlns:a16="http://schemas.microsoft.com/office/drawing/2014/main" id="{EC225FEE-96E3-46A4-BA13-3A70680D1B4A}"/>
            </a:ext>
          </a:extLst>
        </xdr:cNvPr>
        <xdr:cNvSpPr txBox="1"/>
      </xdr:nvSpPr>
      <xdr:spPr>
        <a:xfrm>
          <a:off x="16999744" y="559593"/>
          <a:ext cx="6401933" cy="88017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93567</xdr:colOff>
      <xdr:row>0</xdr:row>
      <xdr:rowOff>104214</xdr:rowOff>
    </xdr:from>
    <xdr:to>
      <xdr:col>1</xdr:col>
      <xdr:colOff>1830927</xdr:colOff>
      <xdr:row>0</xdr:row>
      <xdr:rowOff>1567254</xdr:rowOff>
    </xdr:to>
    <mc:AlternateContent xmlns:mc="http://schemas.openxmlformats.org/markup-compatibility/2006" xmlns:sle15="http://schemas.microsoft.com/office/drawing/2012/slicer">
      <mc:Choice Requires="sle15">
        <xdr:graphicFrame macro="">
          <xdr:nvGraphicFramePr>
            <xdr:cNvPr id="7" name="County">
              <a:extLst>
                <a:ext uri="{FF2B5EF4-FFF2-40B4-BE49-F238E27FC236}">
                  <a16:creationId xmlns:a16="http://schemas.microsoft.com/office/drawing/2014/main" id="{3774038A-65D6-674D-80C5-4ADEF1710FBB}"/>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665067" y="104214"/>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2043391</xdr:colOff>
      <xdr:row>0</xdr:row>
      <xdr:rowOff>105337</xdr:rowOff>
    </xdr:from>
    <xdr:to>
      <xdr:col>1</xdr:col>
      <xdr:colOff>3780751</xdr:colOff>
      <xdr:row>0</xdr:row>
      <xdr:rowOff>1568377</xdr:rowOff>
    </xdr:to>
    <mc:AlternateContent xmlns:mc="http://schemas.openxmlformats.org/markup-compatibility/2006" xmlns:sle15="http://schemas.microsoft.com/office/drawing/2012/slicer">
      <mc:Choice Requires="sle15">
        <xdr:graphicFrame macro="">
          <xdr:nvGraphicFramePr>
            <xdr:cNvPr id="8" name="City">
              <a:extLst>
                <a:ext uri="{FF2B5EF4-FFF2-40B4-BE49-F238E27FC236}">
                  <a16:creationId xmlns:a16="http://schemas.microsoft.com/office/drawing/2014/main" id="{3DC31CF7-2460-9DCF-5A65-F623DBA98A75}"/>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mlns="">
        <xdr:sp macro="" textlink="">
          <xdr:nvSpPr>
            <xdr:cNvPr id="0" name=""/>
            <xdr:cNvSpPr>
              <a:spLocks noTextEdit="1"/>
            </xdr:cNvSpPr>
          </xdr:nvSpPr>
          <xdr:spPr>
            <a:xfrm>
              <a:off x="2614891" y="105337"/>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3886200</xdr:colOff>
      <xdr:row>0</xdr:row>
      <xdr:rowOff>78441</xdr:rowOff>
    </xdr:from>
    <xdr:to>
      <xdr:col>3</xdr:col>
      <xdr:colOff>1409700</xdr:colOff>
      <xdr:row>0</xdr:row>
      <xdr:rowOff>1981200</xdr:rowOff>
    </xdr:to>
    <xdr:sp macro="" textlink="">
      <xdr:nvSpPr>
        <xdr:cNvPr id="2" name="TextBox 1">
          <a:extLst>
            <a:ext uri="{FF2B5EF4-FFF2-40B4-BE49-F238E27FC236}">
              <a16:creationId xmlns:a16="http://schemas.microsoft.com/office/drawing/2014/main" id="{E92EF522-EFDA-4FE7-9A83-163917A4C076}"/>
            </a:ext>
          </a:extLst>
        </xdr:cNvPr>
        <xdr:cNvSpPr txBox="1"/>
      </xdr:nvSpPr>
      <xdr:spPr>
        <a:xfrm>
          <a:off x="4457700" y="78441"/>
          <a:ext cx="3019425" cy="190275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Percent Contract Hours: </a:t>
          </a:r>
          <a:r>
            <a:rPr lang="en-US" sz="1100" b="0" i="0" baseline="0">
              <a:solidFill>
                <a:schemeClr val="dk1"/>
              </a:solidFill>
              <a:effectLst/>
              <a:latin typeface="+mn-lt"/>
              <a:ea typeface="+mn-ea"/>
              <a:cs typeface="+mn-cs"/>
            </a:rPr>
            <a:t>percentage of a nursing home's total staff hours belonging to contract staff. </a:t>
          </a:r>
          <a:r>
            <a:rPr lang="en-US" sz="1100" b="0" i="1" baseline="0">
              <a:solidFill>
                <a:schemeClr val="dk1"/>
              </a:solidFill>
              <a:effectLst/>
              <a:latin typeface="+mn-lt"/>
              <a:ea typeface="+mn-ea"/>
              <a:cs typeface="+mn-cs"/>
            </a:rPr>
            <a:t>Example: A nursing home averaging 100 total nurse hours, including 40 contract staff hours, has 40% contract staffing.</a:t>
          </a:r>
          <a:endParaRPr lang="en-US" b="0" i="0">
            <a:effectLst/>
          </a:endParaRPr>
        </a:p>
        <a:p>
          <a:endParaRPr lang="en-US" sz="1100" b="0" i="1" baseline="0"/>
        </a:p>
      </xdr:txBody>
    </xdr:sp>
    <xdr:clientData/>
  </xdr:twoCellAnchor>
  <xdr:twoCellAnchor editAs="oneCell">
    <xdr:from>
      <xdr:col>8</xdr:col>
      <xdr:colOff>685801</xdr:colOff>
      <xdr:row>0</xdr:row>
      <xdr:rowOff>233363</xdr:rowOff>
    </xdr:from>
    <xdr:to>
      <xdr:col>38</xdr:col>
      <xdr:colOff>825503</xdr:colOff>
      <xdr:row>0</xdr:row>
      <xdr:rowOff>552450</xdr:rowOff>
    </xdr:to>
    <xdr:sp macro="" textlink="">
      <xdr:nvSpPr>
        <xdr:cNvPr id="3" name="TextBox 2">
          <a:extLst>
            <a:ext uri="{FF2B5EF4-FFF2-40B4-BE49-F238E27FC236}">
              <a16:creationId xmlns:a16="http://schemas.microsoft.com/office/drawing/2014/main" id="{CDAC2CB0-4904-4DB9-AD43-637EF57BC585}"/>
            </a:ext>
          </a:extLst>
        </xdr:cNvPr>
        <xdr:cNvSpPr txBox="1">
          <a:spLocks noChangeAspect="1"/>
        </xdr:cNvSpPr>
      </xdr:nvSpPr>
      <xdr:spPr>
        <a:xfrm>
          <a:off x="12392026" y="233363"/>
          <a:ext cx="3282952" cy="319087"/>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 (+) above to expand data categories.</a:t>
          </a:r>
          <a:endParaRPr lang="en-US" sz="1100"/>
        </a:p>
      </xdr:txBody>
    </xdr:sp>
    <xdr:clientData/>
  </xdr:twoCellAnchor>
  <xdr:twoCellAnchor editAs="oneCell">
    <xdr:from>
      <xdr:col>40</xdr:col>
      <xdr:colOff>607219</xdr:colOff>
      <xdr:row>0</xdr:row>
      <xdr:rowOff>559593</xdr:rowOff>
    </xdr:from>
    <xdr:to>
      <xdr:col>47</xdr:col>
      <xdr:colOff>1028701</xdr:colOff>
      <xdr:row>37</xdr:row>
      <xdr:rowOff>93542</xdr:rowOff>
    </xdr:to>
    <xdr:sp macro="" textlink="">
      <xdr:nvSpPr>
        <xdr:cNvPr id="5" name="TextBox 4">
          <a:extLst>
            <a:ext uri="{FF2B5EF4-FFF2-40B4-BE49-F238E27FC236}">
              <a16:creationId xmlns:a16="http://schemas.microsoft.com/office/drawing/2014/main" id="{B4E67595-061E-45AB-8602-18C7813E0F27}"/>
            </a:ext>
          </a:extLst>
        </xdr:cNvPr>
        <xdr:cNvSpPr txBox="1"/>
      </xdr:nvSpPr>
      <xdr:spPr>
        <a:xfrm>
          <a:off x="43212544" y="559593"/>
          <a:ext cx="6441281" cy="88017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1906119</xdr:colOff>
      <xdr:row>0</xdr:row>
      <xdr:rowOff>147917</xdr:rowOff>
    </xdr:from>
    <xdr:to>
      <xdr:col>1</xdr:col>
      <xdr:colOff>3643479</xdr:colOff>
      <xdr:row>0</xdr:row>
      <xdr:rowOff>1610957</xdr:rowOff>
    </xdr:to>
    <mc:AlternateContent xmlns:mc="http://schemas.openxmlformats.org/markup-compatibility/2006" xmlns:sle15="http://schemas.microsoft.com/office/drawing/2012/slicer">
      <mc:Choice Requires="sle15">
        <xdr:graphicFrame macro="">
          <xdr:nvGraphicFramePr>
            <xdr:cNvPr id="7" name="City 1">
              <a:extLst>
                <a:ext uri="{FF2B5EF4-FFF2-40B4-BE49-F238E27FC236}">
                  <a16:creationId xmlns:a16="http://schemas.microsoft.com/office/drawing/2014/main" id="{373089E3-680F-897E-1D07-F01D85D43E4B}"/>
                </a:ext>
              </a:extLst>
            </xdr:cNvPr>
            <xdr:cNvGraphicFramePr/>
          </xdr:nvGraphicFramePr>
          <xdr:xfrm>
            <a:off x="0" y="0"/>
            <a:ext cx="0" cy="0"/>
          </xdr:xfrm>
          <a:graphic>
            <a:graphicData uri="http://schemas.microsoft.com/office/drawing/2010/slicer">
              <sle:slicer xmlns:sle="http://schemas.microsoft.com/office/drawing/2010/slicer" name="City 1"/>
            </a:graphicData>
          </a:graphic>
        </xdr:graphicFrame>
      </mc:Choice>
      <mc:Fallback xmlns="">
        <xdr:sp macro="" textlink="">
          <xdr:nvSpPr>
            <xdr:cNvPr id="0" name=""/>
            <xdr:cNvSpPr>
              <a:spLocks noTextEdit="1"/>
            </xdr:cNvSpPr>
          </xdr:nvSpPr>
          <xdr:spPr>
            <a:xfrm>
              <a:off x="2477619" y="147917"/>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29134</xdr:colOff>
      <xdr:row>0</xdr:row>
      <xdr:rowOff>142314</xdr:rowOff>
    </xdr:from>
    <xdr:to>
      <xdr:col>1</xdr:col>
      <xdr:colOff>1766494</xdr:colOff>
      <xdr:row>0</xdr:row>
      <xdr:rowOff>1605354</xdr:rowOff>
    </xdr:to>
    <mc:AlternateContent xmlns:mc="http://schemas.openxmlformats.org/markup-compatibility/2006" xmlns:sle15="http://schemas.microsoft.com/office/drawing/2012/slicer">
      <mc:Choice Requires="sle15">
        <xdr:graphicFrame macro="">
          <xdr:nvGraphicFramePr>
            <xdr:cNvPr id="8" name="County 1">
              <a:extLst>
                <a:ext uri="{FF2B5EF4-FFF2-40B4-BE49-F238E27FC236}">
                  <a16:creationId xmlns:a16="http://schemas.microsoft.com/office/drawing/2014/main" id="{755D81B1-9158-653B-70C4-AE80BC9CAA74}"/>
                </a:ext>
              </a:extLst>
            </xdr:cNvPr>
            <xdr:cNvGraphicFramePr/>
          </xdr:nvGraphicFramePr>
          <xdr:xfrm>
            <a:off x="0" y="0"/>
            <a:ext cx="0" cy="0"/>
          </xdr:xfrm>
          <a:graphic>
            <a:graphicData uri="http://schemas.microsoft.com/office/drawing/2010/slicer">
              <sle:slicer xmlns:sle="http://schemas.microsoft.com/office/drawing/2010/slicer" name="County 1"/>
            </a:graphicData>
          </a:graphic>
        </xdr:graphicFrame>
      </mc:Choice>
      <mc:Fallback xmlns="">
        <xdr:sp macro="" textlink="">
          <xdr:nvSpPr>
            <xdr:cNvPr id="0" name=""/>
            <xdr:cNvSpPr>
              <a:spLocks noTextEdit="1"/>
            </xdr:cNvSpPr>
          </xdr:nvSpPr>
          <xdr:spPr>
            <a:xfrm>
              <a:off x="600634" y="142314"/>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810696</xdr:colOff>
      <xdr:row>0</xdr:row>
      <xdr:rowOff>211186</xdr:rowOff>
    </xdr:from>
    <xdr:to>
      <xdr:col>25</xdr:col>
      <xdr:colOff>670625</xdr:colOff>
      <xdr:row>0</xdr:row>
      <xdr:rowOff>535829</xdr:rowOff>
    </xdr:to>
    <xdr:sp macro="" textlink="">
      <xdr:nvSpPr>
        <xdr:cNvPr id="2" name="TextBox 1">
          <a:extLst>
            <a:ext uri="{FF2B5EF4-FFF2-40B4-BE49-F238E27FC236}">
              <a16:creationId xmlns:a16="http://schemas.microsoft.com/office/drawing/2014/main" id="{957D540A-0A51-46FF-8DC4-DE5F98D88011}"/>
            </a:ext>
          </a:extLst>
        </xdr:cNvPr>
        <xdr:cNvSpPr txBox="1">
          <a:spLocks noChangeAspect="1"/>
        </xdr:cNvSpPr>
      </xdr:nvSpPr>
      <xdr:spPr>
        <a:xfrm>
          <a:off x="14259996" y="211186"/>
          <a:ext cx="3250829" cy="324643"/>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p>
        <a:p>
          <a:r>
            <a:rPr lang="en-US" sz="1100" baseline="0"/>
            <a:t>.</a:t>
          </a:r>
          <a:endParaRPr lang="en-US" sz="1100"/>
        </a:p>
      </xdr:txBody>
    </xdr:sp>
    <xdr:clientData/>
  </xdr:twoCellAnchor>
  <xdr:twoCellAnchor editAs="oneCell">
    <xdr:from>
      <xdr:col>35</xdr:col>
      <xdr:colOff>313764</xdr:colOff>
      <xdr:row>0</xdr:row>
      <xdr:rowOff>740288</xdr:rowOff>
    </xdr:from>
    <xdr:to>
      <xdr:col>43</xdr:col>
      <xdr:colOff>565433</xdr:colOff>
      <xdr:row>38</xdr:row>
      <xdr:rowOff>93024</xdr:rowOff>
    </xdr:to>
    <xdr:sp macro="" textlink="">
      <xdr:nvSpPr>
        <xdr:cNvPr id="4" name="TextBox 3">
          <a:extLst>
            <a:ext uri="{FF2B5EF4-FFF2-40B4-BE49-F238E27FC236}">
              <a16:creationId xmlns:a16="http://schemas.microsoft.com/office/drawing/2014/main" id="{63CB442C-0574-45C0-836B-9DAB54C8B4EC}"/>
            </a:ext>
          </a:extLst>
        </xdr:cNvPr>
        <xdr:cNvSpPr txBox="1">
          <a:spLocks noChangeAspect="1"/>
        </xdr:cNvSpPr>
      </xdr:nvSpPr>
      <xdr:spPr>
        <a:xfrm>
          <a:off x="25583589" y="740288"/>
          <a:ext cx="6442919" cy="88110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2</xdr:col>
      <xdr:colOff>603389</xdr:colOff>
      <xdr:row>0</xdr:row>
      <xdr:rowOff>99125</xdr:rowOff>
    </xdr:from>
    <xdr:to>
      <xdr:col>3</xdr:col>
      <xdr:colOff>952500</xdr:colOff>
      <xdr:row>0</xdr:row>
      <xdr:rowOff>1344706</xdr:rowOff>
    </xdr:to>
    <xdr:sp macro="" textlink="">
      <xdr:nvSpPr>
        <xdr:cNvPr id="5" name="TextBox 4">
          <a:extLst>
            <a:ext uri="{FF2B5EF4-FFF2-40B4-BE49-F238E27FC236}">
              <a16:creationId xmlns:a16="http://schemas.microsoft.com/office/drawing/2014/main" id="{274F3AB1-5392-4F69-9498-66472C7A2D86}"/>
            </a:ext>
          </a:extLst>
        </xdr:cNvPr>
        <xdr:cNvSpPr txBox="1">
          <a:spLocks noChangeAspect="1"/>
        </xdr:cNvSpPr>
      </xdr:nvSpPr>
      <xdr:spPr>
        <a:xfrm>
          <a:off x="5223014" y="99125"/>
          <a:ext cx="1796911" cy="1245581"/>
        </a:xfrm>
        <a:prstGeom prst="rect">
          <a:avLst/>
        </a:prstGeom>
        <a:solidFill>
          <a:schemeClr val="tx1">
            <a:lumMod val="95000"/>
            <a:lumOff val="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chemeClr val="bg1"/>
              </a:solidFill>
            </a:rPr>
            <a:t>Hours are total average daily hours unless indicated "HPRD"</a:t>
          </a:r>
        </a:p>
        <a:p>
          <a:endParaRPr lang="en-US" sz="1200" baseline="0">
            <a:solidFill>
              <a:schemeClr val="bg1"/>
            </a:solidFill>
          </a:endParaRPr>
        </a:p>
        <a:p>
          <a:r>
            <a:rPr lang="en-US" sz="1100" baseline="0"/>
            <a:t>.</a:t>
          </a:r>
          <a:endParaRPr lang="en-US" sz="1100"/>
        </a:p>
      </xdr:txBody>
    </xdr:sp>
    <xdr:clientData/>
  </xdr:twoCellAnchor>
  <xdr:twoCellAnchor>
    <xdr:from>
      <xdr:col>4</xdr:col>
      <xdr:colOff>257733</xdr:colOff>
      <xdr:row>0</xdr:row>
      <xdr:rowOff>100855</xdr:rowOff>
    </xdr:from>
    <xdr:to>
      <xdr:col>11</xdr:col>
      <xdr:colOff>414618</xdr:colOff>
      <xdr:row>0</xdr:row>
      <xdr:rowOff>1288677</xdr:rowOff>
    </xdr:to>
    <xdr:sp macro="" textlink="">
      <xdr:nvSpPr>
        <xdr:cNvPr id="7" name="TextBox 6">
          <a:extLst>
            <a:ext uri="{FF2B5EF4-FFF2-40B4-BE49-F238E27FC236}">
              <a16:creationId xmlns:a16="http://schemas.microsoft.com/office/drawing/2014/main" id="{AE2AA4A5-CEBD-4F74-A8D3-F987AB287A93}"/>
            </a:ext>
          </a:extLst>
        </xdr:cNvPr>
        <xdr:cNvSpPr txBox="1"/>
      </xdr:nvSpPr>
      <xdr:spPr>
        <a:xfrm>
          <a:off x="7772958" y="100855"/>
          <a:ext cx="6090960" cy="1187822"/>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is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absolute">
    <xdr:from>
      <xdr:col>1</xdr:col>
      <xdr:colOff>2152650</xdr:colOff>
      <xdr:row>0</xdr:row>
      <xdr:rowOff>80683</xdr:rowOff>
    </xdr:from>
    <xdr:to>
      <xdr:col>1</xdr:col>
      <xdr:colOff>3890010</xdr:colOff>
      <xdr:row>0</xdr:row>
      <xdr:rowOff>1543723</xdr:rowOff>
    </xdr:to>
    <mc:AlternateContent xmlns:mc="http://schemas.openxmlformats.org/markup-compatibility/2006" xmlns:sle15="http://schemas.microsoft.com/office/drawing/2012/slicer">
      <mc:Choice Requires="sle15">
        <xdr:graphicFrame macro="">
          <xdr:nvGraphicFramePr>
            <xdr:cNvPr id="8" name="City 2">
              <a:extLst>
                <a:ext uri="{FF2B5EF4-FFF2-40B4-BE49-F238E27FC236}">
                  <a16:creationId xmlns:a16="http://schemas.microsoft.com/office/drawing/2014/main" id="{2B12CBA5-4B46-6D7A-CAB3-B4EE650C2F53}"/>
                </a:ext>
              </a:extLst>
            </xdr:cNvPr>
            <xdr:cNvGraphicFramePr/>
          </xdr:nvGraphicFramePr>
          <xdr:xfrm>
            <a:off x="0" y="0"/>
            <a:ext cx="0" cy="0"/>
          </xdr:xfrm>
          <a:graphic>
            <a:graphicData uri="http://schemas.microsoft.com/office/drawing/2010/slicer">
              <sle:slicer xmlns:sle="http://schemas.microsoft.com/office/drawing/2010/slicer" name="City 2"/>
            </a:graphicData>
          </a:graphic>
        </xdr:graphicFrame>
      </mc:Choice>
      <mc:Fallback xmlns="">
        <xdr:sp macro="" textlink="">
          <xdr:nvSpPr>
            <xdr:cNvPr id="0" name=""/>
            <xdr:cNvSpPr>
              <a:spLocks noTextEdit="1"/>
            </xdr:cNvSpPr>
          </xdr:nvSpPr>
          <xdr:spPr>
            <a:xfrm>
              <a:off x="2724150" y="80683"/>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107576</xdr:colOff>
      <xdr:row>0</xdr:row>
      <xdr:rowOff>75080</xdr:rowOff>
    </xdr:from>
    <xdr:to>
      <xdr:col>1</xdr:col>
      <xdr:colOff>1844936</xdr:colOff>
      <xdr:row>0</xdr:row>
      <xdr:rowOff>1538120</xdr:rowOff>
    </xdr:to>
    <mc:AlternateContent xmlns:mc="http://schemas.openxmlformats.org/markup-compatibility/2006" xmlns:sle15="http://schemas.microsoft.com/office/drawing/2012/slicer">
      <mc:Choice Requires="sle15">
        <xdr:graphicFrame macro="">
          <xdr:nvGraphicFramePr>
            <xdr:cNvPr id="9" name="County 2">
              <a:extLst>
                <a:ext uri="{FF2B5EF4-FFF2-40B4-BE49-F238E27FC236}">
                  <a16:creationId xmlns:a16="http://schemas.microsoft.com/office/drawing/2014/main" id="{7F9E70AE-FFAF-684A-25DC-4DEF949B7629}"/>
                </a:ext>
              </a:extLst>
            </xdr:cNvPr>
            <xdr:cNvGraphicFramePr/>
          </xdr:nvGraphicFramePr>
          <xdr:xfrm>
            <a:off x="0" y="0"/>
            <a:ext cx="0" cy="0"/>
          </xdr:xfrm>
          <a:graphic>
            <a:graphicData uri="http://schemas.microsoft.com/office/drawing/2010/slicer">
              <sle:slicer xmlns:sle="http://schemas.microsoft.com/office/drawing/2010/slicer" name="County 2"/>
            </a:graphicData>
          </a:graphic>
        </xdr:graphicFrame>
      </mc:Choice>
      <mc:Fallback xmlns="">
        <xdr:sp macro="" textlink="">
          <xdr:nvSpPr>
            <xdr:cNvPr id="0" name=""/>
            <xdr:cNvSpPr>
              <a:spLocks noTextEdit="1"/>
            </xdr:cNvSpPr>
          </xdr:nvSpPr>
          <xdr:spPr>
            <a:xfrm>
              <a:off x="679076" y="75080"/>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xdr:colOff>
      <xdr:row>14</xdr:row>
      <xdr:rowOff>178593</xdr:rowOff>
    </xdr:from>
    <xdr:to>
      <xdr:col>12</xdr:col>
      <xdr:colOff>357186</xdr:colOff>
      <xdr:row>60</xdr:row>
      <xdr:rowOff>145369</xdr:rowOff>
    </xdr:to>
    <xdr:sp macro="" textlink="">
      <xdr:nvSpPr>
        <xdr:cNvPr id="2" name="TextBox 1">
          <a:extLst>
            <a:ext uri="{FF2B5EF4-FFF2-40B4-BE49-F238E27FC236}">
              <a16:creationId xmlns:a16="http://schemas.microsoft.com/office/drawing/2014/main" id="{74919281-25AA-4AB5-9A9D-141EFB346F1B}"/>
            </a:ext>
          </a:extLst>
        </xdr:cNvPr>
        <xdr:cNvSpPr txBox="1"/>
      </xdr:nvSpPr>
      <xdr:spPr>
        <a:xfrm>
          <a:off x="233362" y="3747293"/>
          <a:ext cx="6727824" cy="87678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272143</xdr:colOff>
      <xdr:row>1</xdr:row>
      <xdr:rowOff>27214</xdr:rowOff>
    </xdr:from>
    <xdr:to>
      <xdr:col>0</xdr:col>
      <xdr:colOff>6327321</xdr:colOff>
      <xdr:row>44</xdr:row>
      <xdr:rowOff>54429</xdr:rowOff>
    </xdr:to>
    <xdr:sp macro="" textlink="">
      <xdr:nvSpPr>
        <xdr:cNvPr id="3" name="TextBox 2">
          <a:extLst>
            <a:ext uri="{FF2B5EF4-FFF2-40B4-BE49-F238E27FC236}">
              <a16:creationId xmlns:a16="http://schemas.microsoft.com/office/drawing/2014/main" id="{21446C46-8005-4847-BB9D-1ED1DED1DF73}"/>
            </a:ext>
          </a:extLst>
        </xdr:cNvPr>
        <xdr:cNvSpPr txBox="1"/>
      </xdr:nvSpPr>
      <xdr:spPr>
        <a:xfrm>
          <a:off x="272143" y="231321"/>
          <a:ext cx="6055178" cy="896710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C64B3DAD-C724-408B-B569-17BD005FB29A}" sourceName="County">
  <extLst>
    <x:ext xmlns:x15="http://schemas.microsoft.com/office/spreadsheetml/2010/11/main" uri="{2F2917AC-EB37-4324-AD4E-5DD8C200BD13}">
      <x15:tableSlicerCache tableId="9"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3C533609-7D7C-4F18-A63E-085F3356BF20}" sourceName="City">
  <extLst>
    <x:ext xmlns:x15="http://schemas.microsoft.com/office/spreadsheetml/2010/11/main" uri="{2F2917AC-EB37-4324-AD4E-5DD8C200BD13}">
      <x15:tableSlicerCache tableId="9"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1" xr10:uid="{9FAF1CDC-F134-47E9-842C-0EF3B876076A}" sourceName="City">
  <extLst>
    <x:ext xmlns:x15="http://schemas.microsoft.com/office/spreadsheetml/2010/11/main" uri="{2F2917AC-EB37-4324-AD4E-5DD8C200BD13}">
      <x15:tableSlicerCache tableId="10"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1" xr10:uid="{45F07F1D-C042-45D8-864B-FF4D2B2B63EE}" sourceName="County">
  <extLst>
    <x:ext xmlns:x15="http://schemas.microsoft.com/office/spreadsheetml/2010/11/main" uri="{2F2917AC-EB37-4324-AD4E-5DD8C200BD13}">
      <x15:tableSlicerCache tableId="10"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2" xr10:uid="{366079AF-76DC-44D0-AABC-05D5A1627DEE}" sourceName="City">
  <extLst>
    <x:ext xmlns:x15="http://schemas.microsoft.com/office/spreadsheetml/2010/11/main" uri="{2F2917AC-EB37-4324-AD4E-5DD8C200BD13}">
      <x15:tableSlicerCache tableId="1"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2" xr10:uid="{20A9E4AE-E244-4250-8126-E9669C3E2494}" sourceName="County">
  <extLst>
    <x:ext xmlns:x15="http://schemas.microsoft.com/office/spreadsheetml/2010/11/main" uri="{2F2917AC-EB37-4324-AD4E-5DD8C200BD13}">
      <x15:tableSlicerCache tableId="1"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xr10:uid="{2992EA08-2F6D-418F-A183-62BFC2DE8C06}" cache="Slicer_County" caption="Filter by County" rowHeight="228600"/>
  <slicer name="City" xr10:uid="{74881E0F-689B-4127-8DD5-A17C5171D284}" cache="Slicer_City" caption="City" style="SlicerStyleLight2" rowHeight="2286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1" xr10:uid="{7829A427-C04A-4108-9798-28C8F0D86D6E}" cache="Slicer_City1" caption="City" style="SlicerStyleLight2" rowHeight="241300"/>
  <slicer name="County 1" xr10:uid="{276EC648-6403-40C2-8BF5-A7474ED9CA98}" cache="Slicer_County1" caption="Filter by County" rowHeight="2286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2" xr10:uid="{8F2F596F-D7F6-4B37-8613-6B060E7F3E57}" cache="Slicer_City2" caption="City" style="SlicerStyleLight2" rowHeight="241300"/>
  <slicer name="County 2" xr10:uid="{3E8071CB-E7B4-486C-882E-5C335BB1C046}" cache="Slicer_County2" caption="Filter by Count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1DFE5C-EF14-4EC7-BF1D-35A73667D00C}" name="Nurse" displayName="Nurse" ref="A1:AG357" totalsRowShown="0" headerRowDxfId="136">
  <autoFilter ref="A1:AG357" xr:uid="{F6C3CB19-CE12-4B14-8BE9-BE2DA56924F3}"/>
  <sortState xmlns:xlrd2="http://schemas.microsoft.com/office/spreadsheetml/2017/richdata2" ref="A2:AG357">
    <sortCondition ref="A1:A357"/>
  </sortState>
  <tableColumns count="33">
    <tableColumn id="1" xr3:uid="{60184A0D-AA5A-4653-B348-A4B432DD0F66}" name="State"/>
    <tableColumn id="2" xr3:uid="{5DDD28E5-6AEB-41A6-A3D2-A8F4806FEE98}" name="Provider"/>
    <tableColumn id="3" xr3:uid="{946A28C4-C850-4981-AA23-B3676ACDD899}" name="City"/>
    <tableColumn id="4" xr3:uid="{EF2F1539-7CD9-4127-8339-36793503214B}" name="County"/>
    <tableColumn id="6" xr3:uid="{E0A12D2D-FBBB-4ABE-908D-6272940A7530}" name="MDS Census" dataDxfId="135"/>
    <tableColumn id="32" xr3:uid="{844A08FE-4A53-4E61-B514-F83226E0E660}" name="Total Nurse Staff HPRD" dataDxfId="134"/>
    <tableColumn id="33" xr3:uid="{66DF5F85-6A10-4ED3-ABB4-902530D2F0C7}" name="Total Direct Care Staff HPRD" dataDxfId="133"/>
    <tableColumn id="37" xr3:uid="{22F3DDD2-6F97-4972-A78E-3184F1721E74}" name="Total RN Staff HPRD" dataDxfId="132"/>
    <tableColumn id="36" xr3:uid="{E1BE0E19-9C5E-4A88-850D-2773CC545C7E}" name="Total RN Care Staff HPRD (excl. Admin/DON)" dataDxfId="131"/>
    <tableColumn id="35" xr3:uid="{CD7FDCA9-EB3F-4BCF-A68D-06992725DD43}" name="Total Nurse Staff Hours" dataDxfId="130"/>
    <tableColumn id="34" xr3:uid="{3014E692-79A3-4190-86F0-093C908581BC}" name="Total Direct Care Staff Hours" dataDxfId="129"/>
    <tableColumn id="38" xr3:uid="{BDB5F468-947A-4E05-B464-109567FC8093}" name="Total RN Hours (w/ Admin, DON)" dataDxfId="128"/>
    <tableColumn id="7" xr3:uid="{9631F72B-59D4-4FAB-918B-58528CC80F62}" name="RN Hours (excl. Admin, DON)" dataDxfId="127"/>
    <tableColumn id="10" xr3:uid="{692964A0-893D-4385-A5D7-12E7DE924705}" name="RN Admin Hours" dataDxfId="126"/>
    <tableColumn id="13" xr3:uid="{2B3AF557-C341-46E8-BC8A-A7A8E43F7B9C}" name="RN DON Hours" dataDxfId="125"/>
    <tableColumn id="11" xr3:uid="{74448AC5-6B87-40E1-BB2E-F767B2C8BBDC}" name="Total LPN Hours (w/ Admin)" dataDxfId="124"/>
    <tableColumn id="16" xr3:uid="{350CD4DC-70B6-4DD7-BA54-DF604B30D18A}" name="LPN Hours (excl. Admin)" dataDxfId="123"/>
    <tableColumn id="19" xr3:uid="{056CCB9C-F4CD-492D-847C-B78F539A07FC}" name="LPN Admin Hours" dataDxfId="122"/>
    <tableColumn id="8" xr3:uid="{A7F9F204-2556-4B67-AF9E-4C6DEB506E68}" name="Total CNA, NA TR, Med Aide/Tech Hours" dataDxfId="121"/>
    <tableColumn id="22" xr3:uid="{A0FD147F-11B2-4D01-8445-603CDB5FEBE4}" name="CNA Hours" dataDxfId="120"/>
    <tableColumn id="25" xr3:uid="{C3B9D30C-0B16-4955-B793-FC4AD0D794F3}" name="NA TR Hours" dataDxfId="119"/>
    <tableColumn id="28" xr3:uid="{8977086B-8313-4263-8C4C-3C962C736C30}" name="Med Aide/Tech Hours" dataDxfId="118"/>
    <tableColumn id="39" xr3:uid="{2C71688D-CCCD-4C63-A14C-157C254B8B31}" name="Total Contract Hours" dataDxfId="117"/>
    <tableColumn id="9" xr3:uid="{B605DCAD-F988-429F-B9BD-003A8CE95A8F}" name="RN Hours Contract (excl. Admin, DON)" dataDxfId="116"/>
    <tableColumn id="12" xr3:uid="{5340C775-7D02-46AE-9B15-C77618AE5EE8}" name="RN Admin Hours Contract" dataDxfId="115"/>
    <tableColumn id="15" xr3:uid="{2BF30455-776A-4677-AC68-4F196B4A421A}" name="RN DON Hours Contract" dataDxfId="114"/>
    <tableColumn id="18" xr3:uid="{3D338EEF-A022-4FDC-A3EB-516CE6358E5F}" name="LPN Hours Contract (excl. Admin)" dataDxfId="113"/>
    <tableColumn id="21" xr3:uid="{A1E5412F-5A75-425A-A5A6-3BE2FF56EA52}" name="LPN Admin Hours Contract" dataDxfId="112"/>
    <tableColumn id="24" xr3:uid="{0FB00188-5127-412E-99D3-7DDF93B3362A}" name="CNA Hours Contract" dataDxfId="111"/>
    <tableColumn id="27" xr3:uid="{C5810868-64BD-420A-9276-1C7D34830533}" name="NA TR Hours Contract" dataDxfId="110"/>
    <tableColumn id="30" xr3:uid="{0814D9D3-08CD-45FB-9692-0B4DB125D7D0}" name="Med Aide/Tech Hours Contract" dataDxfId="109"/>
    <tableColumn id="5" xr3:uid="{6E1A6C83-C85C-4515-B87C-DA0FB53C7083}" name="Provider Number"/>
    <tableColumn id="14" xr3:uid="{C1D8023E-6968-430B-A798-569CA0BCE982}" name="CMS Region Number" dataDxfId="10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2E768D-87CD-4FA7-9F80-C54FD7D6258C}" name="Nurse4" displayName="Nurse4" ref="A1:AN357" totalsRowShown="0" headerRowDxfId="107">
  <autoFilter ref="A1:AN357" xr:uid="{F6C3CB19-CE12-4B14-8BE9-BE2DA56924F3}"/>
  <sortState xmlns:xlrd2="http://schemas.microsoft.com/office/spreadsheetml/2017/richdata2" ref="A2:AN357">
    <sortCondition ref="A1:A357"/>
  </sortState>
  <tableColumns count="40">
    <tableColumn id="1" xr3:uid="{3141764B-BA63-44EC-A945-63D72E7802BE}" name="State"/>
    <tableColumn id="2" xr3:uid="{436DFA63-EF86-4743-A939-BC46EDA7CD2B}" name="Provider"/>
    <tableColumn id="3" xr3:uid="{FA057742-F6E3-44D4-876D-BE090F152F92}" name="City"/>
    <tableColumn id="4" xr3:uid="{139711A7-67F4-425D-8652-CCF8E5C2027C}" name="County"/>
    <tableColumn id="6" xr3:uid="{C32A576D-C653-4550-AC99-F4737F01EA43}" name="MDS Census" dataDxfId="106"/>
    <tableColumn id="35" xr3:uid="{099B6921-7963-485D-9CA3-B9B9EB3DBCFB}" name="Total Nurse Staff Hours" dataDxfId="105"/>
    <tableColumn id="39" xr3:uid="{49BD649F-1CB1-45CB-ADAC-7BC92696BC23}" name="Total Nurse Staff Contract Hours" dataDxfId="104"/>
    <tableColumn id="20" xr3:uid="{3FADA34C-37EE-451B-B0F3-72829D669B1E}" name="Percent Total Nurse Contract" dataDxfId="103" dataCellStyle="Percent"/>
    <tableColumn id="34" xr3:uid="{9CE2703C-2D4C-40F5-9F2E-190A95E7CA42}" name="Total Direct Care Staff Hours" dataDxfId="102"/>
    <tableColumn id="17" xr3:uid="{EE209182-5A52-4F2A-9F6F-CBC644565302}" name="Total Direct Care Staff Contract Hours" dataDxfId="101"/>
    <tableColumn id="23" xr3:uid="{C8C27FE3-2081-4E9B-9A34-808AAC65F7F9}" name="Percent Total Direct Care Contract" dataDxfId="100" dataCellStyle="Percent"/>
    <tableColumn id="38" xr3:uid="{9519CB43-8A39-4A37-A162-E9D57AC4D85F}" name="Total RN Hours (w/ Admin, DON)" dataDxfId="99"/>
    <tableColumn id="29" xr3:uid="{2568C70B-876D-4104-8D99-751963A09039}" name="Total RN Hours Contract (w/ Admin, DON)" dataDxfId="98"/>
    <tableColumn id="26" xr3:uid="{CFEBAAF7-16B6-4AF7-9F05-042C151E2D51}" name="Percent Total RN Contract (w/ Admin, DON)" dataDxfId="97" dataCellStyle="Percent"/>
    <tableColumn id="7" xr3:uid="{E0FDF292-974C-4312-B2F8-9E328D1F5685}" name="RN Hours (excl. Admin, DON)" dataDxfId="96"/>
    <tableColumn id="9" xr3:uid="{84ADA9B3-29AC-49B3-943E-D441C167480A}" name="RN Hours Contract (excl. Admin, DON)" dataDxfId="95"/>
    <tableColumn id="31" xr3:uid="{85A81AD2-6B7E-462B-A14E-56CEB34C2AEA}" name="Percent RN Contract (excl. Admin, DON)" dataDxfId="94" dataCellStyle="Percent"/>
    <tableColumn id="10" xr3:uid="{AAF2C2E5-EF1E-43A3-9ABF-04099AD568D1}" name="RN Admin Hours" dataDxfId="93"/>
    <tableColumn id="12" xr3:uid="{1751CDBF-3B29-4A20-9669-4C78787DCB57}" name="RN Admin Hours Contract" dataDxfId="92"/>
    <tableColumn id="32" xr3:uid="{24D4396E-D78F-4B89-BB54-618C1647AA0E}" name="Percent RN Admin Contract" dataDxfId="91" dataCellStyle="Percent"/>
    <tableColumn id="13" xr3:uid="{743EA264-A6FF-4778-A4A0-92CA90F23D01}" name="RN DON Hours" dataDxfId="90"/>
    <tableColumn id="15" xr3:uid="{33222A07-DB33-4B62-A463-2ED6C479C760}" name="RN DON Hours Contract" dataDxfId="89"/>
    <tableColumn id="33" xr3:uid="{BC762FBD-E281-43C3-9D76-39C08405749D}" name="Percent RN DON Contract" dataDxfId="88" dataCellStyle="Percent"/>
    <tableColumn id="16" xr3:uid="{FAE3D14E-5D78-4271-9A5A-B0BE455C9A8C}" name="LPN Hours (excl. Admin)" dataDxfId="87"/>
    <tableColumn id="18" xr3:uid="{3EDAD5BD-FEBD-4E2D-A6CD-9C5D147FECD3}" name="LPN Hours Contract (excl. Admin)" dataDxfId="86"/>
    <tableColumn id="40" xr3:uid="{0E2A72B1-28D3-40A9-87DE-59F3B75CE419}" name="Percent LPN Hours Contract (excl. Admin)" dataDxfId="85" dataCellStyle="Percent"/>
    <tableColumn id="19" xr3:uid="{724D1E26-5E5B-4A77-9178-81C647508D31}" name="LPN Admin Hours" dataDxfId="84"/>
    <tableColumn id="21" xr3:uid="{319123C9-4E95-4B4F-A186-2A0F53222B49}" name="LPN Admin Hours Contract" dataDxfId="83"/>
    <tableColumn id="44" xr3:uid="{EF8E92CE-19A8-425F-B769-35C94F4BBBB6}" name="Percent LPN Admin Hours Contract" dataDxfId="82" dataCellStyle="Percent"/>
    <tableColumn id="22" xr3:uid="{F32279F6-894F-47A0-94CF-DB483B704A07}" name="CNA Hours" dataDxfId="81"/>
    <tableColumn id="24" xr3:uid="{07A76986-3633-4DCC-9AE1-272812A71345}" name="CNA Hours Contract" dataDxfId="80"/>
    <tableColumn id="41" xr3:uid="{1F8159EA-ABCE-4646-BE4E-9E80018937E4}" name="Percent CNA Hours Contract" dataDxfId="79" dataCellStyle="Percent"/>
    <tableColumn id="25" xr3:uid="{738C9AE4-8DF3-4E38-B21E-023620FEEAD7}" name="NA TR Hours" dataDxfId="78"/>
    <tableColumn id="27" xr3:uid="{AB1D36B8-F50B-4F27-AE6F-FA6CFEC276C4}" name="NA TR Hours Contract" dataDxfId="77"/>
    <tableColumn id="42" xr3:uid="{0F9A62C0-A335-45D9-85EC-5BEB8E94F478}" name="Percent NA TR Hours Contract" dataDxfId="76" dataCellStyle="Percent"/>
    <tableColumn id="28" xr3:uid="{A733BCC9-295D-455D-B427-73B040C9D678}" name="Med Aide/Tech Hours" dataDxfId="75"/>
    <tableColumn id="30" xr3:uid="{0536EF6A-AD42-4590-9A77-87FD09D62437}" name="Med Aide/Tech Hours Contract" dataDxfId="74"/>
    <tableColumn id="43" xr3:uid="{540DA9DA-3518-477D-A905-9B9A4E5B0A55}" name="Percent Med Aide/Tech Hours Contract" dataDxfId="73" dataCellStyle="Percent"/>
    <tableColumn id="5" xr3:uid="{4050EF94-67C8-4D83-AA0E-769E2712F7F6}" name="Provider Number"/>
    <tableColumn id="14" xr3:uid="{008830E5-3C32-41F4-B4CB-37FA5D9AAAFD}" name="CMS Region Number" dataDxfId="7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4E5ED9-9C47-46E4-8DDF-38BCB04C7CFB}" name="NonNurse" displayName="NonNurse" ref="A1:AI357" totalsRowShown="0" headerRowDxfId="71">
  <autoFilter ref="A1:AI357" xr:uid="{0BC5ADF1-15D4-4F74-902E-CBC634AC45F1}"/>
  <sortState xmlns:xlrd2="http://schemas.microsoft.com/office/spreadsheetml/2017/richdata2" ref="A2:AI357">
    <sortCondition ref="A1:A357"/>
  </sortState>
  <tableColumns count="35">
    <tableColumn id="1" xr3:uid="{F00D9354-1876-4260-B55D-3000A51607E9}" name="State"/>
    <tableColumn id="3" xr3:uid="{532DAEB9-4E13-4425-819F-48A1956ABEE2}" name="Provider"/>
    <tableColumn id="4" xr3:uid="{4B0AB1CB-0D57-4E1A-B546-68934B5F745B}" name="City"/>
    <tableColumn id="5" xr3:uid="{88278DF8-142B-47E7-A517-80C0C81C7525}" name="County"/>
    <tableColumn id="6" xr3:uid="{99A164C1-6183-4B54-ACA7-0DEFB160F33E}" name="MDS Census" dataDxfId="70"/>
    <tableColumn id="7" xr3:uid="{76E25024-A7B8-405A-9DF7-958FB952AA42}" name="Admin Hours" dataDxfId="69"/>
    <tableColumn id="30" xr3:uid="{002F3C74-8B80-42FE-B55E-FD02EB3B0F44}" name="Medical Director Hours" dataDxfId="68"/>
    <tableColumn id="8" xr3:uid="{CD1089D8-0E51-44BE-93C9-CF65032AB6E4}" name="Pharmacist Hours" dataDxfId="67"/>
    <tableColumn id="10" xr3:uid="{B1234B96-5992-4D5C-BB68-0187FB92B55C}" name="Dietician Hours" dataDxfId="66"/>
    <tableColumn id="28" xr3:uid="{03249A12-830E-400A-A755-565F6435BD61}" name="Physician Assistant Hours" dataDxfId="65"/>
    <tableColumn id="29" xr3:uid="{88F50A7D-5F2C-401A-B0E9-F1BFEFED6109}" name="Nurse Practictioner Hours" dataDxfId="64"/>
    <tableColumn id="20" xr3:uid="{E049B0C8-7CC1-458C-8CFC-71E3F8765567}" name="Speech/Language Pathologist Hours" dataDxfId="63"/>
    <tableColumn id="17" xr3:uid="{2AB81C96-3F88-4C3F-B749-72C7AE99020A}" name="Qualified Social Work Staff Hours" dataDxfId="62"/>
    <tableColumn id="15" xr3:uid="{70BDE37E-6783-4743-B6DC-07FEE2976759}" name="Other Social Work Staff Hours" dataDxfId="61"/>
    <tableColumn id="34" xr3:uid="{4407487A-3B92-4A2B-A1EE-572DD63888FC}" name="HPRD: Total Social Work " dataDxfId="60"/>
    <tableColumn id="18" xr3:uid="{36326D19-F5EB-48EC-9A55-B5B85D79C147}" name="Qualified Activities Professional Hours" dataDxfId="59"/>
    <tableColumn id="16" xr3:uid="{E4D8ECEA-A9AA-47C1-B7BD-57C860A67DC0}" name="Other Activities Professional Hours" dataDxfId="58"/>
    <tableColumn id="33" xr3:uid="{794482AF-A0C5-4679-984D-B0FD6B3E970E}" name="HPRD: Combined Activities" dataDxfId="57"/>
    <tableColumn id="12" xr3:uid="{FE067562-8B16-46C2-A201-C4D9015A032C}" name="Occupational Therapist Hours" dataDxfId="56"/>
    <tableColumn id="13" xr3:uid="{986D4B24-787D-4CA1-9487-92774B7B13D0}" name="OT Assistant Hours" dataDxfId="55"/>
    <tableColumn id="22" xr3:uid="{BE4CC9C7-E5C6-4451-A3E5-7A2F9F5C1C42}" name="OT Aide Hours" dataDxfId="54"/>
    <tableColumn id="35" xr3:uid="{BF55556F-A5B6-4786-9ACF-927F7943FB10}" name="HPRD: OT (incl. Assistant &amp; Aide)" dataDxfId="53"/>
    <tableColumn id="23" xr3:uid="{88630E3C-BB35-40E3-B819-C0BD2F4E6659}" name="Physical Therapist (PT) Hours" dataDxfId="52"/>
    <tableColumn id="24" xr3:uid="{04F638D4-E047-45D8-AC68-6CA41FAC09F8}" name="PT Assistant Hours" dataDxfId="51"/>
    <tableColumn id="25" xr3:uid="{95AAF965-A735-48FE-95C0-63E6CAC7A7E2}" name="PT Aide Hours" dataDxfId="50"/>
    <tableColumn id="36" xr3:uid="{11FFC61F-63E2-4755-A570-54444284A65D}" name="HPRD: PT (incl. Assistant &amp; Aide)" dataDxfId="49"/>
    <tableColumn id="14" xr3:uid="{8F66A18D-4E35-4D23-B332-379261636CC0}" name="Mental Health Service Worker Hours" dataDxfId="48"/>
    <tableColumn id="21" xr3:uid="{CD2F314B-BD3F-44EE-9912-E0D1D8FD71B3}" name="Therapeutic Recreation Specialist" dataDxfId="47"/>
    <tableColumn id="9" xr3:uid="{37901708-A487-402B-B680-60CFA73DFFFB}" name="Clinical Nurse Specialist Hours" dataDxfId="46"/>
    <tableColumn id="11" xr3:uid="{C869CF68-1C18-4916-862F-263C9D2A68C8}" name="Feeding Assistant Hours" dataDxfId="45"/>
    <tableColumn id="26" xr3:uid="{E943CB58-464C-4779-99D5-D0DBC6B4A5CD}" name="Respiratory Therapist Hours" dataDxfId="44"/>
    <tableColumn id="27" xr3:uid="{6CD84564-1811-410F-8AD0-0A2161475299}" name="Respiratory Therapy Technician Hours" dataDxfId="43"/>
    <tableColumn id="31" xr3:uid="{4B1FBB84-BE6C-427C-8A2D-823373998C16}" name="Other Physician Hours" dataDxfId="42"/>
    <tableColumn id="2" xr3:uid="{FC8872AC-E6B5-4079-BF5D-9D8C7510133D}" name="Provider Number" dataDxfId="41"/>
    <tableColumn id="32" xr3:uid="{EEB5789F-0F0C-4041-AEF2-88D971966F68}" name="CMS Region Number" dataDxfId="40"/>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92FE09-E3CD-445D-B2C7-427553201B39}" name="Summary" displayName="Summary" ref="B2:D9" totalsRowShown="0" headerRowDxfId="39" dataDxfId="38" tableBorderDxfId="37">
  <autoFilter ref="B2:D9" xr:uid="{1ED771D8-DBF2-4B5C-9F7D-A59FBB047463}"/>
  <tableColumns count="3">
    <tableColumn id="1" xr3:uid="{C415898E-1806-4478-9BF0-0D63ED330100}" name="State - Q1 2022" dataDxfId="36"/>
    <tableColumn id="3" xr3:uid="{7A879F5E-8BC0-42F8-884C-E81385FC40C9}" name="State Avg." dataDxfId="35" dataCellStyle="Normal 2 2"/>
    <tableColumn id="2" xr3:uid="{D052F08E-2831-4B21-AE70-BECB78F2120B}" name="US Avg." dataDxfId="34" dataCellStyle="Normal 2 2"/>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1C4E93-86FC-4FD2-B383-07C9A588345D}" name="CMSRegion" displayName="CMSRegion" ref="F2:M12" totalsRowShown="0" headerRowDxfId="33" dataDxfId="32">
  <autoFilter ref="F2:M12" xr:uid="{8DA5A7B1-12B2-4B6A-ACD1-897DD9C7A713}"/>
  <tableColumns count="8">
    <tableColumn id="1" xr3:uid="{4C45F255-B1E2-4C80-BA17-2E77C5CA66A3}" name="CMS Region Number" dataDxfId="31"/>
    <tableColumn id="2" xr3:uid="{DAA24C05-7242-4616-AB66-AEFC0597D11E}" name="Total Census" dataDxfId="30"/>
    <tableColumn id="7" xr3:uid="{FE529AF3-5512-4A81-96B3-B6593526FCE0}" name="Total Nurse Staff HPRD" dataDxfId="29"/>
    <tableColumn id="3" xr3:uid="{3476AD1C-2ECC-4037-A28A-399A30EFCC57}" name="Rank: Total Nurse Staff HPRD" dataDxfId="28"/>
    <tableColumn id="5" xr3:uid="{A7DB43CD-C685-4B70-AB85-5C92C9A4E4A5}" name="RN Staff HPRD" dataDxfId="27"/>
    <tableColumn id="10" xr3:uid="{08D1C35C-C673-4C81-A340-0934D1F11A08}" name="Rank: RN Staff HPRD" dataDxfId="26"/>
    <tableColumn id="9" xr3:uid="{D7671DAA-DB81-4764-807B-BEC5A7088942}" name="% Contract" dataDxfId="25" dataCellStyle="Percent"/>
    <tableColumn id="6" xr3:uid="{A7A60895-3B80-404B-AEB1-2FC54A51022A}" name="Rank: % Contract" dataDxfId="24"/>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0F6513-217F-4E65-9136-F51717FAC8CE}" name="State" displayName="State" ref="O2:V53" totalsRowShown="0" headerRowDxfId="23" dataDxfId="22">
  <autoFilter ref="O2:V53" xr:uid="{3A6DC66B-51AF-4021-A205-FEA1BCFE532F}"/>
  <tableColumns count="8">
    <tableColumn id="1" xr3:uid="{3C673EA1-20AD-46A4-A386-F3947B467C0F}" name="State" dataDxfId="21"/>
    <tableColumn id="2" xr3:uid="{9063FABA-19AF-4DCD-B29F-D5DC4B8F163B}" name="Total Census" dataDxfId="20"/>
    <tableColumn id="4" xr3:uid="{32F1A69D-133E-4B10-A987-A7493041B6EB}" name="Total Nurse Staff HPRD" dataDxfId="19"/>
    <tableColumn id="3" xr3:uid="{CB562D98-7F95-4A3C-9B87-EE8C29240BE2}" name="Rank: Total Nurse Staff HPRD" dataDxfId="18"/>
    <tableColumn id="5" xr3:uid="{3A50F1A0-91B1-4F07-8AD3-E5398AC6E980}" name="RN Staff HPRD" dataDxfId="17"/>
    <tableColumn id="8" xr3:uid="{D3661ABD-D533-4702-85E2-D48EDF880B11}" name="Rank: RN Staff HPRD" dataDxfId="16"/>
    <tableColumn id="7" xr3:uid="{D2E2B7F1-20FB-4609-90CB-3483F4426C2C}" name="% Contract" dataDxfId="15" dataCellStyle="Percent"/>
    <tableColumn id="6" xr3:uid="{68C5D696-3F86-4AED-B17C-642569D21040}" name="Rank: % Contract" dataDxfId="14"/>
  </tableColumns>
  <tableStyleInfo name="TableStyleMedium1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99D856-4C95-4424-9EBA-79AB02146EF7}" name="Category" displayName="Category" ref="X2:AA15" totalsRowShown="0" headerRowDxfId="13" dataDxfId="12">
  <autoFilter ref="X2:AA15" xr:uid="{565E5F01-F55D-4423-8221-FE9537902289}"/>
  <tableColumns count="4">
    <tableColumn id="1" xr3:uid="{20837B42-ABD1-4387-841D-09F554758F37}" name="Staffing Category" dataDxfId="11"/>
    <tableColumn id="2" xr3:uid="{2076F5F2-323E-4775-BB3F-52D61D50136E}" name="State Total" dataDxfId="10"/>
    <tableColumn id="3" xr3:uid="{F6764FB2-BD8E-411C-8410-AFD1F85E526A}" name="Percentage of Total" dataDxfId="9">
      <calculatedColumnFormula>Category[[#This Row],[State Total]]/Y1</calculatedColumnFormula>
    </tableColumn>
    <tableColumn id="4" xr3:uid="{F9EBDF3D-CC0B-4F1C-B73D-A6B87920542A}" name="HPRD" dataDxfId="8">
      <calculatedColumnFormula>Category[[#This Row],[State Total]]/D8</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A087DE-CF7A-4329-86EC-3323F9517EE5}" name="ContractSummary" displayName="ContractSummary" ref="X18:Y29" totalsRowShown="0" headerRowDxfId="7" dataDxfId="6">
  <autoFilter ref="X18:Y29" xr:uid="{611C2622-9CCC-48CE-821F-F51D1E505E95}"/>
  <tableColumns count="2">
    <tableColumn id="1" xr3:uid="{CCA0B6AF-7CD9-4359-89FA-3FDFDF081B95}" name="Contract Hours" dataDxfId="5"/>
    <tableColumn id="2" xr3:uid="{89A33A01-377D-46CC-89DD-499FF63023A8}" name="State Total" dataDxfId="4">
      <calculatedColumnFormula>SUM(#REF!)</calculatedColumn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4DBA5A-86BB-401E-903A-8ED4240B5F70}" name="CategorySummary" displayName="CategorySummary" ref="X33:Y37" totalsRowShown="0" headerRowDxfId="3" dataDxfId="2">
  <autoFilter ref="X33:Y37" xr:uid="{03106FE6-CCEA-42AA-9F14-64FFC94AC8E0}"/>
  <tableColumns count="2">
    <tableColumn id="1" xr3:uid="{45E2A582-DD07-44C7-8A6B-CF756F507A9B}" name="Staffing Category" dataDxfId="1"/>
    <tableColumn id="4" xr3:uid="{A018DFF4-4543-4E56-A1CA-310FDFD335ED}" name="HPRD"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B9D81-6CD5-4BF2-8B94-89EC9758C25B}">
  <sheetPr>
    <outlinePr summaryRight="0"/>
  </sheetPr>
  <dimension ref="A1:AH3656"/>
  <sheetViews>
    <sheetView tabSelected="1" zoomScale="85" zoomScaleNormal="85" workbookViewId="0">
      <pane xSplit="4" ySplit="1" topLeftCell="E2" activePane="bottomRight" state="frozen"/>
      <selection pane="topRight"/>
      <selection pane="bottomLeft"/>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9" width="15.7109375" customWidth="1"/>
    <col min="10" max="10" width="15.7109375" customWidth="1" collapsed="1"/>
    <col min="11" max="22" width="15.7109375" hidden="1" customWidth="1" outlineLevel="1"/>
    <col min="23" max="23" width="15.7109375" customWidth="1" collapsed="1"/>
    <col min="24" max="31" width="15.7109375" hidden="1" customWidth="1" outlineLevel="1"/>
    <col min="32" max="32" width="10.85546875" bestFit="1" customWidth="1"/>
    <col min="33" max="33" width="10.85546875" style="33" customWidth="1"/>
    <col min="34" max="34" width="15.7109375" style="34" customWidth="1"/>
    <col min="35" max="35" width="25.42578125" customWidth="1"/>
    <col min="36" max="36" width="18.42578125" customWidth="1"/>
    <col min="37" max="37" width="30.140625" customWidth="1"/>
    <col min="38" max="38" width="28.42578125" customWidth="1"/>
    <col min="39" max="39" width="27" customWidth="1"/>
    <col min="40" max="40" width="31" customWidth="1"/>
    <col min="41" max="41" width="23.7109375" customWidth="1"/>
    <col min="44" max="44" width="29.28515625" customWidth="1"/>
    <col min="45" max="45" width="25.85546875" customWidth="1"/>
    <col min="46" max="46" width="24.140625" customWidth="1"/>
    <col min="47" max="48" width="27.28515625" customWidth="1"/>
    <col min="49" max="49" width="25.5703125" customWidth="1"/>
    <col min="50" max="50" width="25.140625" customWidth="1"/>
    <col min="52" max="52" width="9.42578125" customWidth="1"/>
    <col min="53" max="53" width="30.140625" customWidth="1"/>
    <col min="54" max="54" width="28.42578125" customWidth="1"/>
  </cols>
  <sheetData>
    <row r="1" spans="1:34" s="29" customFormat="1" ht="189.95" customHeight="1" x14ac:dyDescent="0.25">
      <c r="A1" s="29" t="s">
        <v>965</v>
      </c>
      <c r="B1" s="29" t="s">
        <v>1032</v>
      </c>
      <c r="C1" s="29" t="s">
        <v>1033</v>
      </c>
      <c r="D1" s="29" t="s">
        <v>1005</v>
      </c>
      <c r="E1" s="29" t="s">
        <v>1006</v>
      </c>
      <c r="F1" s="29" t="s">
        <v>961</v>
      </c>
      <c r="G1" s="29" t="s">
        <v>1007</v>
      </c>
      <c r="H1" s="29" t="s">
        <v>975</v>
      </c>
      <c r="I1" s="29" t="s">
        <v>1008</v>
      </c>
      <c r="J1" s="29" t="s">
        <v>1009</v>
      </c>
      <c r="K1" s="29" t="s">
        <v>1010</v>
      </c>
      <c r="L1" s="29" t="s">
        <v>1011</v>
      </c>
      <c r="M1" s="29" t="s">
        <v>1012</v>
      </c>
      <c r="N1" s="29" t="s">
        <v>1013</v>
      </c>
      <c r="O1" s="29" t="s">
        <v>1014</v>
      </c>
      <c r="P1" s="29" t="s">
        <v>1016</v>
      </c>
      <c r="Q1" s="29" t="s">
        <v>1015</v>
      </c>
      <c r="R1" s="29" t="s">
        <v>1017</v>
      </c>
      <c r="S1" s="29" t="s">
        <v>1018</v>
      </c>
      <c r="T1" s="29" t="s">
        <v>1019</v>
      </c>
      <c r="U1" s="29" t="s">
        <v>1020</v>
      </c>
      <c r="V1" s="29" t="s">
        <v>1021</v>
      </c>
      <c r="W1" s="29" t="s">
        <v>1022</v>
      </c>
      <c r="X1" s="29" t="s">
        <v>1023</v>
      </c>
      <c r="Y1" s="29" t="s">
        <v>1024</v>
      </c>
      <c r="Z1" s="29" t="s">
        <v>1025</v>
      </c>
      <c r="AA1" s="29" t="s">
        <v>1026</v>
      </c>
      <c r="AB1" s="29" t="s">
        <v>1027</v>
      </c>
      <c r="AC1" s="29" t="s">
        <v>1028</v>
      </c>
      <c r="AD1" s="29" t="s">
        <v>1029</v>
      </c>
      <c r="AE1" s="29" t="s">
        <v>1030</v>
      </c>
      <c r="AF1" s="29" t="s">
        <v>1031</v>
      </c>
      <c r="AG1" s="31" t="s">
        <v>959</v>
      </c>
    </row>
    <row r="2" spans="1:34" x14ac:dyDescent="0.25">
      <c r="A2" t="s">
        <v>929</v>
      </c>
      <c r="B2" t="s">
        <v>537</v>
      </c>
      <c r="C2" t="s">
        <v>741</v>
      </c>
      <c r="D2" t="s">
        <v>895</v>
      </c>
      <c r="E2" s="32">
        <v>113.2</v>
      </c>
      <c r="F2" s="32">
        <v>4.168695524146055</v>
      </c>
      <c r="G2" s="32">
        <v>3.9664369846878689</v>
      </c>
      <c r="H2" s="32">
        <v>0.90885257165292499</v>
      </c>
      <c r="I2" s="32">
        <v>0.70659403219473904</v>
      </c>
      <c r="J2" s="32">
        <v>471.89633333333342</v>
      </c>
      <c r="K2" s="32">
        <v>449.00066666666675</v>
      </c>
      <c r="L2" s="32">
        <v>102.88211111111112</v>
      </c>
      <c r="M2" s="32">
        <v>79.986444444444459</v>
      </c>
      <c r="N2" s="32">
        <v>17.117888888888885</v>
      </c>
      <c r="O2" s="32">
        <v>5.7777777777777777</v>
      </c>
      <c r="P2" s="32">
        <v>96.381222222222192</v>
      </c>
      <c r="Q2" s="32">
        <v>96.381222222222192</v>
      </c>
      <c r="R2" s="32">
        <v>0</v>
      </c>
      <c r="S2" s="32">
        <v>272.6330000000001</v>
      </c>
      <c r="T2" s="32">
        <v>272.6330000000001</v>
      </c>
      <c r="U2" s="32">
        <v>0</v>
      </c>
      <c r="V2" s="32">
        <v>0</v>
      </c>
      <c r="W2" s="32">
        <v>0</v>
      </c>
      <c r="X2" s="32">
        <v>0</v>
      </c>
      <c r="Y2" s="32">
        <v>0</v>
      </c>
      <c r="Z2" s="32">
        <v>0</v>
      </c>
      <c r="AA2" s="32">
        <v>0</v>
      </c>
      <c r="AB2" s="32">
        <v>0</v>
      </c>
      <c r="AC2" s="32">
        <v>0</v>
      </c>
      <c r="AD2" s="32">
        <v>0</v>
      </c>
      <c r="AE2" s="32">
        <v>0</v>
      </c>
      <c r="AF2" t="s">
        <v>175</v>
      </c>
      <c r="AG2">
        <v>1</v>
      </c>
      <c r="AH2"/>
    </row>
    <row r="3" spans="1:34" x14ac:dyDescent="0.25">
      <c r="A3" t="s">
        <v>929</v>
      </c>
      <c r="B3" t="s">
        <v>446</v>
      </c>
      <c r="C3" t="s">
        <v>752</v>
      </c>
      <c r="D3" t="s">
        <v>900</v>
      </c>
      <c r="E3" s="32">
        <v>119.07777777777778</v>
      </c>
      <c r="F3" s="32">
        <v>3.5316273210786591</v>
      </c>
      <c r="G3" s="32">
        <v>3.3665391434170004</v>
      </c>
      <c r="H3" s="32">
        <v>0.48481944574041247</v>
      </c>
      <c r="I3" s="32">
        <v>0.39369506391714104</v>
      </c>
      <c r="J3" s="32">
        <v>420.53833333333324</v>
      </c>
      <c r="K3" s="32">
        <v>400.87999999999994</v>
      </c>
      <c r="L3" s="32">
        <v>57.731222222222229</v>
      </c>
      <c r="M3" s="32">
        <v>46.88033333333334</v>
      </c>
      <c r="N3" s="32">
        <v>4.9842222222222219</v>
      </c>
      <c r="O3" s="32">
        <v>5.8666666666666663</v>
      </c>
      <c r="P3" s="32">
        <v>136.23844444444444</v>
      </c>
      <c r="Q3" s="32">
        <v>127.43099999999998</v>
      </c>
      <c r="R3" s="32">
        <v>8.8074444444444442</v>
      </c>
      <c r="S3" s="32">
        <v>226.56866666666659</v>
      </c>
      <c r="T3" s="32">
        <v>225.00277777777771</v>
      </c>
      <c r="U3" s="32">
        <v>1.5658888888888887</v>
      </c>
      <c r="V3" s="32">
        <v>0</v>
      </c>
      <c r="W3" s="32">
        <v>53.132111111111115</v>
      </c>
      <c r="X3" s="32">
        <v>2.5500000000000003</v>
      </c>
      <c r="Y3" s="32">
        <v>0</v>
      </c>
      <c r="Z3" s="32">
        <v>0</v>
      </c>
      <c r="AA3" s="32">
        <v>50.414555555555559</v>
      </c>
      <c r="AB3" s="32">
        <v>0</v>
      </c>
      <c r="AC3" s="32">
        <v>0.16755555555555554</v>
      </c>
      <c r="AD3" s="32">
        <v>0</v>
      </c>
      <c r="AE3" s="32">
        <v>0</v>
      </c>
      <c r="AF3" t="s">
        <v>84</v>
      </c>
      <c r="AG3">
        <v>1</v>
      </c>
      <c r="AH3"/>
    </row>
    <row r="4" spans="1:34" x14ac:dyDescent="0.25">
      <c r="A4" t="s">
        <v>929</v>
      </c>
      <c r="B4" t="s">
        <v>643</v>
      </c>
      <c r="C4" t="s">
        <v>872</v>
      </c>
      <c r="D4" t="s">
        <v>905</v>
      </c>
      <c r="E4" s="32">
        <v>35.411111111111111</v>
      </c>
      <c r="F4" s="32">
        <v>3.97945403200502</v>
      </c>
      <c r="G4" s="32">
        <v>3.6826231565735803</v>
      </c>
      <c r="H4" s="32">
        <v>0.69650768748038894</v>
      </c>
      <c r="I4" s="32">
        <v>0.45741135864449323</v>
      </c>
      <c r="J4" s="32">
        <v>140.91688888888888</v>
      </c>
      <c r="K4" s="32">
        <v>130.40577777777779</v>
      </c>
      <c r="L4" s="32">
        <v>24.664111111111108</v>
      </c>
      <c r="M4" s="32">
        <v>16.197444444444443</v>
      </c>
      <c r="N4" s="32">
        <v>3.3333333333333335</v>
      </c>
      <c r="O4" s="32">
        <v>5.1333333333333337</v>
      </c>
      <c r="P4" s="32">
        <v>28.122222222222224</v>
      </c>
      <c r="Q4" s="32">
        <v>26.077777777777779</v>
      </c>
      <c r="R4" s="32">
        <v>2.0444444444444443</v>
      </c>
      <c r="S4" s="32">
        <v>88.13055555555556</v>
      </c>
      <c r="T4" s="32">
        <v>88.13055555555556</v>
      </c>
      <c r="U4" s="32">
        <v>0</v>
      </c>
      <c r="V4" s="32">
        <v>0</v>
      </c>
      <c r="W4" s="32">
        <v>20.978000000000002</v>
      </c>
      <c r="X4" s="32">
        <v>2.9363333333333332</v>
      </c>
      <c r="Y4" s="32">
        <v>0</v>
      </c>
      <c r="Z4" s="32">
        <v>0</v>
      </c>
      <c r="AA4" s="32">
        <v>18.041666666666668</v>
      </c>
      <c r="AB4" s="32">
        <v>0</v>
      </c>
      <c r="AC4" s="32">
        <v>0</v>
      </c>
      <c r="AD4" s="32">
        <v>0</v>
      </c>
      <c r="AE4" s="32">
        <v>0</v>
      </c>
      <c r="AF4" t="s">
        <v>285</v>
      </c>
      <c r="AG4">
        <v>1</v>
      </c>
      <c r="AH4"/>
    </row>
    <row r="5" spans="1:34" x14ac:dyDescent="0.25">
      <c r="A5" t="s">
        <v>929</v>
      </c>
      <c r="B5" t="s">
        <v>413</v>
      </c>
      <c r="C5" t="s">
        <v>788</v>
      </c>
      <c r="D5" t="s">
        <v>897</v>
      </c>
      <c r="E5" s="32">
        <v>113.25555555555556</v>
      </c>
      <c r="F5" s="32">
        <v>2.8133817325615613</v>
      </c>
      <c r="G5" s="32">
        <v>2.46024722849014</v>
      </c>
      <c r="H5" s="32">
        <v>0.43510252133817323</v>
      </c>
      <c r="I5" s="32">
        <v>0.15922692043559306</v>
      </c>
      <c r="J5" s="32">
        <v>318.63111111111107</v>
      </c>
      <c r="K5" s="32">
        <v>278.63666666666666</v>
      </c>
      <c r="L5" s="32">
        <v>49.277777777777779</v>
      </c>
      <c r="M5" s="32">
        <v>18.033333333333335</v>
      </c>
      <c r="N5" s="32">
        <v>26.622222222222224</v>
      </c>
      <c r="O5" s="32">
        <v>4.6222222222222218</v>
      </c>
      <c r="P5" s="32">
        <v>102.33055555555555</v>
      </c>
      <c r="Q5" s="32">
        <v>93.580555555555549</v>
      </c>
      <c r="R5" s="32">
        <v>8.75</v>
      </c>
      <c r="S5" s="32">
        <v>167.02277777777778</v>
      </c>
      <c r="T5" s="32">
        <v>167.02277777777778</v>
      </c>
      <c r="U5" s="32">
        <v>0</v>
      </c>
      <c r="V5" s="32">
        <v>0</v>
      </c>
      <c r="W5" s="32">
        <v>103.42833333333334</v>
      </c>
      <c r="X5" s="32">
        <v>10.35</v>
      </c>
      <c r="Y5" s="32">
        <v>0</v>
      </c>
      <c r="Z5" s="32">
        <v>0</v>
      </c>
      <c r="AA5" s="32">
        <v>34.81111111111111</v>
      </c>
      <c r="AB5" s="32">
        <v>0</v>
      </c>
      <c r="AC5" s="32">
        <v>58.267222222222223</v>
      </c>
      <c r="AD5" s="32">
        <v>0</v>
      </c>
      <c r="AE5" s="32">
        <v>0</v>
      </c>
      <c r="AF5" t="s">
        <v>51</v>
      </c>
      <c r="AG5">
        <v>1</v>
      </c>
      <c r="AH5"/>
    </row>
    <row r="6" spans="1:34" x14ac:dyDescent="0.25">
      <c r="A6" t="s">
        <v>929</v>
      </c>
      <c r="B6" t="s">
        <v>524</v>
      </c>
      <c r="C6" t="s">
        <v>833</v>
      </c>
      <c r="D6" t="s">
        <v>898</v>
      </c>
      <c r="E6" s="32">
        <v>122.18888888888888</v>
      </c>
      <c r="F6" s="32">
        <v>3.3194371192143306</v>
      </c>
      <c r="G6" s="32">
        <v>3.1652587069200688</v>
      </c>
      <c r="H6" s="32">
        <v>0.70545603346367214</v>
      </c>
      <c r="I6" s="32">
        <v>0.64002909884513992</v>
      </c>
      <c r="J6" s="32">
        <v>405.59833333333324</v>
      </c>
      <c r="K6" s="32">
        <v>386.7594444444444</v>
      </c>
      <c r="L6" s="32">
        <v>86.198888888888916</v>
      </c>
      <c r="M6" s="32">
        <v>78.204444444444476</v>
      </c>
      <c r="N6" s="32">
        <v>2.3944444444444444</v>
      </c>
      <c r="O6" s="32">
        <v>5.6</v>
      </c>
      <c r="P6" s="32">
        <v>98.396666666666675</v>
      </c>
      <c r="Q6" s="32">
        <v>87.552222222222227</v>
      </c>
      <c r="R6" s="32">
        <v>10.844444444444445</v>
      </c>
      <c r="S6" s="32">
        <v>221.00277777777771</v>
      </c>
      <c r="T6" s="32">
        <v>221.00277777777771</v>
      </c>
      <c r="U6" s="32">
        <v>0</v>
      </c>
      <c r="V6" s="32">
        <v>0</v>
      </c>
      <c r="W6" s="32">
        <v>26.370222222222218</v>
      </c>
      <c r="X6" s="32">
        <v>10.190555555555557</v>
      </c>
      <c r="Y6" s="32">
        <v>0</v>
      </c>
      <c r="Z6" s="32">
        <v>0</v>
      </c>
      <c r="AA6" s="32">
        <v>1.5188888888888892</v>
      </c>
      <c r="AB6" s="32">
        <v>0</v>
      </c>
      <c r="AC6" s="32">
        <v>14.660777777777772</v>
      </c>
      <c r="AD6" s="32">
        <v>0</v>
      </c>
      <c r="AE6" s="32">
        <v>0</v>
      </c>
      <c r="AF6" t="s">
        <v>162</v>
      </c>
      <c r="AG6">
        <v>1</v>
      </c>
      <c r="AH6"/>
    </row>
    <row r="7" spans="1:34" x14ac:dyDescent="0.25">
      <c r="A7" t="s">
        <v>929</v>
      </c>
      <c r="B7" t="s">
        <v>507</v>
      </c>
      <c r="C7" t="s">
        <v>361</v>
      </c>
      <c r="D7" t="s">
        <v>902</v>
      </c>
      <c r="E7" s="32">
        <v>127.81111111111112</v>
      </c>
      <c r="F7" s="32">
        <v>2.7063635573328693</v>
      </c>
      <c r="G7" s="32">
        <v>2.2919716595670696</v>
      </c>
      <c r="H7" s="32">
        <v>0.41359645309919146</v>
      </c>
      <c r="I7" s="32">
        <v>0.1593149613144397</v>
      </c>
      <c r="J7" s="32">
        <v>345.90333333333331</v>
      </c>
      <c r="K7" s="32">
        <v>292.93944444444446</v>
      </c>
      <c r="L7" s="32">
        <v>52.862222222222215</v>
      </c>
      <c r="M7" s="32">
        <v>20.362222222222222</v>
      </c>
      <c r="N7" s="32">
        <v>27.788888888888888</v>
      </c>
      <c r="O7" s="32">
        <v>4.7111111111111112</v>
      </c>
      <c r="P7" s="32">
        <v>92.561111111111117</v>
      </c>
      <c r="Q7" s="32">
        <v>72.097222222222229</v>
      </c>
      <c r="R7" s="32">
        <v>20.463888888888889</v>
      </c>
      <c r="S7" s="32">
        <v>200.48</v>
      </c>
      <c r="T7" s="32">
        <v>171.97166666666666</v>
      </c>
      <c r="U7" s="32">
        <v>28.508333333333333</v>
      </c>
      <c r="V7" s="32">
        <v>0</v>
      </c>
      <c r="W7" s="32">
        <v>31.951111111111111</v>
      </c>
      <c r="X7" s="32">
        <v>2.2622222222222224</v>
      </c>
      <c r="Y7" s="32">
        <v>1.8333333333333333</v>
      </c>
      <c r="Z7" s="32">
        <v>0</v>
      </c>
      <c r="AA7" s="32">
        <v>0.51722222222222214</v>
      </c>
      <c r="AB7" s="32">
        <v>0</v>
      </c>
      <c r="AC7" s="32">
        <v>27.338333333333331</v>
      </c>
      <c r="AD7" s="32">
        <v>0</v>
      </c>
      <c r="AE7" s="32">
        <v>0</v>
      </c>
      <c r="AF7" t="s">
        <v>145</v>
      </c>
      <c r="AG7">
        <v>1</v>
      </c>
      <c r="AH7"/>
    </row>
    <row r="8" spans="1:34" x14ac:dyDescent="0.25">
      <c r="A8" t="s">
        <v>929</v>
      </c>
      <c r="B8" t="s">
        <v>483</v>
      </c>
      <c r="C8" t="s">
        <v>819</v>
      </c>
      <c r="D8" t="s">
        <v>900</v>
      </c>
      <c r="E8" s="32">
        <v>32.12222222222222</v>
      </c>
      <c r="F8" s="32">
        <v>3.7706572120373578</v>
      </c>
      <c r="G8" s="32">
        <v>3.4934175025942587</v>
      </c>
      <c r="H8" s="32">
        <v>0.84690418540297452</v>
      </c>
      <c r="I8" s="32">
        <v>0.56966447595987524</v>
      </c>
      <c r="J8" s="32">
        <v>121.12188888888889</v>
      </c>
      <c r="K8" s="32">
        <v>112.21633333333334</v>
      </c>
      <c r="L8" s="32">
        <v>27.204444444444434</v>
      </c>
      <c r="M8" s="32">
        <v>18.298888888888879</v>
      </c>
      <c r="N8" s="32">
        <v>6.2222222222222223</v>
      </c>
      <c r="O8" s="32">
        <v>2.6833333333333331</v>
      </c>
      <c r="P8" s="32">
        <v>24.946333333333335</v>
      </c>
      <c r="Q8" s="32">
        <v>24.946333333333335</v>
      </c>
      <c r="R8" s="32">
        <v>0</v>
      </c>
      <c r="S8" s="32">
        <v>68.971111111111128</v>
      </c>
      <c r="T8" s="32">
        <v>68.971111111111128</v>
      </c>
      <c r="U8" s="32">
        <v>0</v>
      </c>
      <c r="V8" s="32">
        <v>0</v>
      </c>
      <c r="W8" s="32">
        <v>2.6833333333333331</v>
      </c>
      <c r="X8" s="32">
        <v>0</v>
      </c>
      <c r="Y8" s="32">
        <v>0</v>
      </c>
      <c r="Z8" s="32">
        <v>2.6833333333333331</v>
      </c>
      <c r="AA8" s="32">
        <v>0</v>
      </c>
      <c r="AB8" s="32">
        <v>0</v>
      </c>
      <c r="AC8" s="32">
        <v>0</v>
      </c>
      <c r="AD8" s="32">
        <v>0</v>
      </c>
      <c r="AE8" s="32">
        <v>0</v>
      </c>
      <c r="AF8" t="s">
        <v>121</v>
      </c>
      <c r="AG8">
        <v>1</v>
      </c>
      <c r="AH8"/>
    </row>
    <row r="9" spans="1:34" x14ac:dyDescent="0.25">
      <c r="A9" t="s">
        <v>929</v>
      </c>
      <c r="B9" t="s">
        <v>508</v>
      </c>
      <c r="C9" t="s">
        <v>827</v>
      </c>
      <c r="D9" t="s">
        <v>897</v>
      </c>
      <c r="E9" s="32">
        <v>77.3</v>
      </c>
      <c r="F9" s="32">
        <v>3.749149058502228</v>
      </c>
      <c r="G9" s="32">
        <v>3.1441296535863166</v>
      </c>
      <c r="H9" s="32">
        <v>0.80400603708495044</v>
      </c>
      <c r="I9" s="32">
        <v>0.33814144027598109</v>
      </c>
      <c r="J9" s="32">
        <v>289.80922222222222</v>
      </c>
      <c r="K9" s="32">
        <v>243.04122222222225</v>
      </c>
      <c r="L9" s="32">
        <v>62.149666666666668</v>
      </c>
      <c r="M9" s="32">
        <v>26.138333333333335</v>
      </c>
      <c r="N9" s="32">
        <v>30.405777777777779</v>
      </c>
      <c r="O9" s="32">
        <v>5.6055555555555552</v>
      </c>
      <c r="P9" s="32">
        <v>75.621111111111134</v>
      </c>
      <c r="Q9" s="32">
        <v>64.864444444444459</v>
      </c>
      <c r="R9" s="32">
        <v>10.756666666666668</v>
      </c>
      <c r="S9" s="32">
        <v>152.03844444444445</v>
      </c>
      <c r="T9" s="32">
        <v>126.19122222222221</v>
      </c>
      <c r="U9" s="32">
        <v>25.847222222222229</v>
      </c>
      <c r="V9" s="32">
        <v>0</v>
      </c>
      <c r="W9" s="32">
        <v>19.461111111111112</v>
      </c>
      <c r="X9" s="32">
        <v>4.7333333333333334</v>
      </c>
      <c r="Y9" s="32">
        <v>0</v>
      </c>
      <c r="Z9" s="32">
        <v>0.86111111111111116</v>
      </c>
      <c r="AA9" s="32">
        <v>6.2</v>
      </c>
      <c r="AB9" s="32">
        <v>0</v>
      </c>
      <c r="AC9" s="32">
        <v>7.666666666666667</v>
      </c>
      <c r="AD9" s="32">
        <v>0</v>
      </c>
      <c r="AE9" s="32">
        <v>0</v>
      </c>
      <c r="AF9" t="s">
        <v>146</v>
      </c>
      <c r="AG9">
        <v>1</v>
      </c>
      <c r="AH9"/>
    </row>
    <row r="10" spans="1:34" x14ac:dyDescent="0.25">
      <c r="A10" t="s">
        <v>929</v>
      </c>
      <c r="B10" t="s">
        <v>701</v>
      </c>
      <c r="C10" t="s">
        <v>766</v>
      </c>
      <c r="D10" t="s">
        <v>901</v>
      </c>
      <c r="E10" s="32">
        <v>81.099999999999994</v>
      </c>
      <c r="F10" s="32">
        <v>4.3515782983970412</v>
      </c>
      <c r="G10" s="32">
        <v>3.7244882860665847</v>
      </c>
      <c r="H10" s="32">
        <v>0.75504041649541054</v>
      </c>
      <c r="I10" s="32">
        <v>0.49373749828743674</v>
      </c>
      <c r="J10" s="32">
        <v>352.91300000000001</v>
      </c>
      <c r="K10" s="32">
        <v>302.05599999999998</v>
      </c>
      <c r="L10" s="32">
        <v>61.233777777777789</v>
      </c>
      <c r="M10" s="32">
        <v>40.042111111111119</v>
      </c>
      <c r="N10" s="32">
        <v>15.591666666666667</v>
      </c>
      <c r="O10" s="32">
        <v>5.6</v>
      </c>
      <c r="P10" s="32">
        <v>99.410777777777781</v>
      </c>
      <c r="Q10" s="32">
        <v>69.745444444444445</v>
      </c>
      <c r="R10" s="32">
        <v>29.665333333333329</v>
      </c>
      <c r="S10" s="32">
        <v>192.26844444444441</v>
      </c>
      <c r="T10" s="32">
        <v>192.26844444444441</v>
      </c>
      <c r="U10" s="32">
        <v>0</v>
      </c>
      <c r="V10" s="32">
        <v>0</v>
      </c>
      <c r="W10" s="32">
        <v>0</v>
      </c>
      <c r="X10" s="32">
        <v>0</v>
      </c>
      <c r="Y10" s="32">
        <v>0</v>
      </c>
      <c r="Z10" s="32">
        <v>0</v>
      </c>
      <c r="AA10" s="32">
        <v>0</v>
      </c>
      <c r="AB10" s="32">
        <v>0</v>
      </c>
      <c r="AC10" s="32">
        <v>0</v>
      </c>
      <c r="AD10" s="32">
        <v>0</v>
      </c>
      <c r="AE10" s="32">
        <v>0</v>
      </c>
      <c r="AF10" t="s">
        <v>344</v>
      </c>
      <c r="AG10">
        <v>1</v>
      </c>
      <c r="AH10"/>
    </row>
    <row r="11" spans="1:34" x14ac:dyDescent="0.25">
      <c r="A11" t="s">
        <v>929</v>
      </c>
      <c r="B11" t="s">
        <v>514</v>
      </c>
      <c r="C11" t="s">
        <v>829</v>
      </c>
      <c r="D11" t="s">
        <v>900</v>
      </c>
      <c r="E11" s="32">
        <v>42.166666666666664</v>
      </c>
      <c r="F11" s="32">
        <v>4.2007140974967072</v>
      </c>
      <c r="G11" s="32">
        <v>3.8807167325428207</v>
      </c>
      <c r="H11" s="32">
        <v>0.77828722002635031</v>
      </c>
      <c r="I11" s="32">
        <v>0.57647430830039514</v>
      </c>
      <c r="J11" s="32">
        <v>177.13011111111115</v>
      </c>
      <c r="K11" s="32">
        <v>163.63688888888893</v>
      </c>
      <c r="L11" s="32">
        <v>32.817777777777771</v>
      </c>
      <c r="M11" s="32">
        <v>24.307999999999993</v>
      </c>
      <c r="N11" s="32">
        <v>4.1958888888888897</v>
      </c>
      <c r="O11" s="32">
        <v>4.3138888888888891</v>
      </c>
      <c r="P11" s="32">
        <v>38.405888888888882</v>
      </c>
      <c r="Q11" s="32">
        <v>33.422444444444437</v>
      </c>
      <c r="R11" s="32">
        <v>4.9834444444444443</v>
      </c>
      <c r="S11" s="32">
        <v>105.9064444444445</v>
      </c>
      <c r="T11" s="32">
        <v>105.9064444444445</v>
      </c>
      <c r="U11" s="32">
        <v>0</v>
      </c>
      <c r="V11" s="32">
        <v>0</v>
      </c>
      <c r="W11" s="32">
        <v>3.8250000000000002</v>
      </c>
      <c r="X11" s="32">
        <v>0</v>
      </c>
      <c r="Y11" s="32">
        <v>0</v>
      </c>
      <c r="Z11" s="32">
        <v>3.8250000000000002</v>
      </c>
      <c r="AA11" s="32">
        <v>0</v>
      </c>
      <c r="AB11" s="32">
        <v>0</v>
      </c>
      <c r="AC11" s="32">
        <v>0</v>
      </c>
      <c r="AD11" s="32">
        <v>0</v>
      </c>
      <c r="AE11" s="32">
        <v>0</v>
      </c>
      <c r="AF11" t="s">
        <v>152</v>
      </c>
      <c r="AG11">
        <v>1</v>
      </c>
      <c r="AH11"/>
    </row>
    <row r="12" spans="1:34" x14ac:dyDescent="0.25">
      <c r="A12" t="s">
        <v>929</v>
      </c>
      <c r="B12" t="s">
        <v>639</v>
      </c>
      <c r="C12" t="s">
        <v>729</v>
      </c>
      <c r="D12" t="s">
        <v>895</v>
      </c>
      <c r="E12" s="32">
        <v>32.81111111111111</v>
      </c>
      <c r="F12" s="32">
        <v>3.9524077209617343</v>
      </c>
      <c r="G12" s="32">
        <v>3.549461564510668</v>
      </c>
      <c r="H12" s="32">
        <v>0.7380088046054859</v>
      </c>
      <c r="I12" s="32">
        <v>0.3510193024043346</v>
      </c>
      <c r="J12" s="32">
        <v>129.6828888888889</v>
      </c>
      <c r="K12" s="32">
        <v>116.4617777777778</v>
      </c>
      <c r="L12" s="32">
        <v>24.214888888888886</v>
      </c>
      <c r="M12" s="32">
        <v>11.517333333333333</v>
      </c>
      <c r="N12" s="32">
        <v>7.0975555555555552</v>
      </c>
      <c r="O12" s="32">
        <v>5.6</v>
      </c>
      <c r="P12" s="32">
        <v>38.855333333333341</v>
      </c>
      <c r="Q12" s="32">
        <v>38.331777777777788</v>
      </c>
      <c r="R12" s="32">
        <v>0.52355555555555555</v>
      </c>
      <c r="S12" s="32">
        <v>66.612666666666684</v>
      </c>
      <c r="T12" s="32">
        <v>66.612666666666684</v>
      </c>
      <c r="U12" s="32">
        <v>0</v>
      </c>
      <c r="V12" s="32">
        <v>0</v>
      </c>
      <c r="W12" s="32">
        <v>0</v>
      </c>
      <c r="X12" s="32">
        <v>0</v>
      </c>
      <c r="Y12" s="32">
        <v>0</v>
      </c>
      <c r="Z12" s="32">
        <v>0</v>
      </c>
      <c r="AA12" s="32">
        <v>0</v>
      </c>
      <c r="AB12" s="32">
        <v>0</v>
      </c>
      <c r="AC12" s="32">
        <v>0</v>
      </c>
      <c r="AD12" s="32">
        <v>0</v>
      </c>
      <c r="AE12" s="32">
        <v>0</v>
      </c>
      <c r="AF12" t="s">
        <v>281</v>
      </c>
      <c r="AG12">
        <v>1</v>
      </c>
      <c r="AH12"/>
    </row>
    <row r="13" spans="1:34" x14ac:dyDescent="0.25">
      <c r="A13" t="s">
        <v>929</v>
      </c>
      <c r="B13" t="s">
        <v>663</v>
      </c>
      <c r="C13" t="s">
        <v>732</v>
      </c>
      <c r="D13" t="s">
        <v>901</v>
      </c>
      <c r="E13" s="32">
        <v>137.06666666666666</v>
      </c>
      <c r="F13" s="32">
        <v>3.9681493190661459</v>
      </c>
      <c r="G13" s="32">
        <v>3.5446206225680914</v>
      </c>
      <c r="H13" s="32">
        <v>0.88029912451361858</v>
      </c>
      <c r="I13" s="32">
        <v>0.65344276913099864</v>
      </c>
      <c r="J13" s="32">
        <v>543.90099999999973</v>
      </c>
      <c r="K13" s="32">
        <v>485.84933333333305</v>
      </c>
      <c r="L13" s="32">
        <v>120.65966666666665</v>
      </c>
      <c r="M13" s="32">
        <v>89.565222222222218</v>
      </c>
      <c r="N13" s="32">
        <v>26.205555555555556</v>
      </c>
      <c r="O13" s="32">
        <v>4.8888888888888893</v>
      </c>
      <c r="P13" s="32">
        <v>123.16111111111108</v>
      </c>
      <c r="Q13" s="32">
        <v>96.203888888888869</v>
      </c>
      <c r="R13" s="32">
        <v>26.957222222222217</v>
      </c>
      <c r="S13" s="32">
        <v>300.08022222222195</v>
      </c>
      <c r="T13" s="32">
        <v>294.38688888888862</v>
      </c>
      <c r="U13" s="32">
        <v>5.6933333333333342</v>
      </c>
      <c r="V13" s="32">
        <v>0</v>
      </c>
      <c r="W13" s="32">
        <v>0</v>
      </c>
      <c r="X13" s="32">
        <v>0</v>
      </c>
      <c r="Y13" s="32">
        <v>0</v>
      </c>
      <c r="Z13" s="32">
        <v>0</v>
      </c>
      <c r="AA13" s="32">
        <v>0</v>
      </c>
      <c r="AB13" s="32">
        <v>0</v>
      </c>
      <c r="AC13" s="32">
        <v>0</v>
      </c>
      <c r="AD13" s="32">
        <v>0</v>
      </c>
      <c r="AE13" s="32">
        <v>0</v>
      </c>
      <c r="AF13" t="s">
        <v>305</v>
      </c>
      <c r="AG13">
        <v>1</v>
      </c>
      <c r="AH13"/>
    </row>
    <row r="14" spans="1:34" x14ac:dyDescent="0.25">
      <c r="A14" t="s">
        <v>929</v>
      </c>
      <c r="B14" t="s">
        <v>649</v>
      </c>
      <c r="C14" t="s">
        <v>754</v>
      </c>
      <c r="D14" t="s">
        <v>900</v>
      </c>
      <c r="E14" s="32">
        <v>100.08888888888889</v>
      </c>
      <c r="F14" s="32">
        <v>3.8119793516873881</v>
      </c>
      <c r="G14" s="32">
        <v>3.4122613232682046</v>
      </c>
      <c r="H14" s="32">
        <v>0.77871780639431609</v>
      </c>
      <c r="I14" s="32">
        <v>0.57394316163410297</v>
      </c>
      <c r="J14" s="32">
        <v>381.53677777777767</v>
      </c>
      <c r="K14" s="32">
        <v>341.52944444444432</v>
      </c>
      <c r="L14" s="32">
        <v>77.940999999999988</v>
      </c>
      <c r="M14" s="32">
        <v>57.44533333333333</v>
      </c>
      <c r="N14" s="32">
        <v>15.251222222222223</v>
      </c>
      <c r="O14" s="32">
        <v>5.2444444444444445</v>
      </c>
      <c r="P14" s="32">
        <v>93.838777777777779</v>
      </c>
      <c r="Q14" s="32">
        <v>74.327111111111108</v>
      </c>
      <c r="R14" s="32">
        <v>19.51166666666667</v>
      </c>
      <c r="S14" s="32">
        <v>209.75699999999986</v>
      </c>
      <c r="T14" s="32">
        <v>203.8573333333332</v>
      </c>
      <c r="U14" s="32">
        <v>5.8996666666666666</v>
      </c>
      <c r="V14" s="32">
        <v>0</v>
      </c>
      <c r="W14" s="32">
        <v>0</v>
      </c>
      <c r="X14" s="32">
        <v>0</v>
      </c>
      <c r="Y14" s="32">
        <v>0</v>
      </c>
      <c r="Z14" s="32">
        <v>0</v>
      </c>
      <c r="AA14" s="32">
        <v>0</v>
      </c>
      <c r="AB14" s="32">
        <v>0</v>
      </c>
      <c r="AC14" s="32">
        <v>0</v>
      </c>
      <c r="AD14" s="32">
        <v>0</v>
      </c>
      <c r="AE14" s="32">
        <v>0</v>
      </c>
      <c r="AF14" t="s">
        <v>291</v>
      </c>
      <c r="AG14">
        <v>1</v>
      </c>
      <c r="AH14"/>
    </row>
    <row r="15" spans="1:34" x14ac:dyDescent="0.25">
      <c r="A15" t="s">
        <v>929</v>
      </c>
      <c r="B15" t="s">
        <v>420</v>
      </c>
      <c r="C15" t="s">
        <v>781</v>
      </c>
      <c r="D15" t="s">
        <v>896</v>
      </c>
      <c r="E15" s="32">
        <v>110.67777777777778</v>
      </c>
      <c r="F15" s="32">
        <v>3.738062443529766</v>
      </c>
      <c r="G15" s="32">
        <v>3.262276879831342</v>
      </c>
      <c r="H15" s="32">
        <v>0.51546129906635874</v>
      </c>
      <c r="I15" s="32">
        <v>0.29308201987752225</v>
      </c>
      <c r="J15" s="32">
        <v>413.72044444444441</v>
      </c>
      <c r="K15" s="32">
        <v>361.06155555555551</v>
      </c>
      <c r="L15" s="32">
        <v>57.0501111111111</v>
      </c>
      <c r="M15" s="32">
        <v>32.437666666666658</v>
      </c>
      <c r="N15" s="32">
        <v>20.852888888888888</v>
      </c>
      <c r="O15" s="32">
        <v>3.7595555555555555</v>
      </c>
      <c r="P15" s="32">
        <v>127.18144444444448</v>
      </c>
      <c r="Q15" s="32">
        <v>99.135000000000034</v>
      </c>
      <c r="R15" s="32">
        <v>28.046444444444447</v>
      </c>
      <c r="S15" s="32">
        <v>229.48888888888879</v>
      </c>
      <c r="T15" s="32">
        <v>229.48888888888879</v>
      </c>
      <c r="U15" s="32">
        <v>0</v>
      </c>
      <c r="V15" s="32">
        <v>0</v>
      </c>
      <c r="W15" s="32">
        <v>3.3777777777777773</v>
      </c>
      <c r="X15" s="32">
        <v>1.288888888888889</v>
      </c>
      <c r="Y15" s="32">
        <v>0</v>
      </c>
      <c r="Z15" s="32">
        <v>0</v>
      </c>
      <c r="AA15" s="32">
        <v>1.0222222222222221</v>
      </c>
      <c r="AB15" s="32">
        <v>0</v>
      </c>
      <c r="AC15" s="32">
        <v>1.0666666666666667</v>
      </c>
      <c r="AD15" s="32">
        <v>0</v>
      </c>
      <c r="AE15" s="32">
        <v>0</v>
      </c>
      <c r="AF15" t="s">
        <v>58</v>
      </c>
      <c r="AG15">
        <v>1</v>
      </c>
      <c r="AH15"/>
    </row>
    <row r="16" spans="1:34" x14ac:dyDescent="0.25">
      <c r="A16" t="s">
        <v>929</v>
      </c>
      <c r="B16" t="s">
        <v>531</v>
      </c>
      <c r="C16" t="s">
        <v>836</v>
      </c>
      <c r="D16" t="s">
        <v>895</v>
      </c>
      <c r="E16" s="32">
        <v>98.444444444444443</v>
      </c>
      <c r="F16" s="32">
        <v>3.7072133182844245</v>
      </c>
      <c r="G16" s="32">
        <v>3.484700902934537</v>
      </c>
      <c r="H16" s="32">
        <v>0.40217832957110605</v>
      </c>
      <c r="I16" s="32">
        <v>0.2747099322799097</v>
      </c>
      <c r="J16" s="32">
        <v>364.95455555555554</v>
      </c>
      <c r="K16" s="32">
        <v>343.04944444444442</v>
      </c>
      <c r="L16" s="32">
        <v>39.592222222222219</v>
      </c>
      <c r="M16" s="32">
        <v>27.043666666666663</v>
      </c>
      <c r="N16" s="32">
        <v>6.4777777777777779</v>
      </c>
      <c r="O16" s="32">
        <v>6.0707777777777787</v>
      </c>
      <c r="P16" s="32">
        <v>114.01122222222223</v>
      </c>
      <c r="Q16" s="32">
        <v>104.65466666666667</v>
      </c>
      <c r="R16" s="32">
        <v>9.3565555555555555</v>
      </c>
      <c r="S16" s="32">
        <v>211.35111111111109</v>
      </c>
      <c r="T16" s="32">
        <v>164.29944444444442</v>
      </c>
      <c r="U16" s="32">
        <v>47.051666666666662</v>
      </c>
      <c r="V16" s="32">
        <v>0</v>
      </c>
      <c r="W16" s="32">
        <v>52.620555555555541</v>
      </c>
      <c r="X16" s="32">
        <v>5.6875555555555559</v>
      </c>
      <c r="Y16" s="32">
        <v>0</v>
      </c>
      <c r="Z16" s="32">
        <v>0</v>
      </c>
      <c r="AA16" s="32">
        <v>36.86122222222221</v>
      </c>
      <c r="AB16" s="32">
        <v>0</v>
      </c>
      <c r="AC16" s="32">
        <v>10.071777777777779</v>
      </c>
      <c r="AD16" s="32">
        <v>0</v>
      </c>
      <c r="AE16" s="32">
        <v>0</v>
      </c>
      <c r="AF16" t="s">
        <v>169</v>
      </c>
      <c r="AG16">
        <v>1</v>
      </c>
      <c r="AH16"/>
    </row>
    <row r="17" spans="1:34" x14ac:dyDescent="0.25">
      <c r="A17" t="s">
        <v>929</v>
      </c>
      <c r="B17" t="s">
        <v>527</v>
      </c>
      <c r="C17" t="s">
        <v>763</v>
      </c>
      <c r="D17" t="s">
        <v>898</v>
      </c>
      <c r="E17" s="32">
        <v>50.077777777777776</v>
      </c>
      <c r="F17" s="32">
        <v>4.2490126469935658</v>
      </c>
      <c r="G17" s="32">
        <v>3.8492012425116489</v>
      </c>
      <c r="H17" s="32">
        <v>1.1595451519857995</v>
      </c>
      <c r="I17" s="32">
        <v>0.75973374750388245</v>
      </c>
      <c r="J17" s="32">
        <v>212.7811111111111</v>
      </c>
      <c r="K17" s="32">
        <v>192.75944444444445</v>
      </c>
      <c r="L17" s="32">
        <v>58.067444444444426</v>
      </c>
      <c r="M17" s="32">
        <v>38.045777777777758</v>
      </c>
      <c r="N17" s="32">
        <v>15.855</v>
      </c>
      <c r="O17" s="32">
        <v>4.166666666666667</v>
      </c>
      <c r="P17" s="32">
        <v>34.072777777777787</v>
      </c>
      <c r="Q17" s="32">
        <v>34.072777777777787</v>
      </c>
      <c r="R17" s="32">
        <v>0</v>
      </c>
      <c r="S17" s="32">
        <v>120.64088888888891</v>
      </c>
      <c r="T17" s="32">
        <v>120.64088888888891</v>
      </c>
      <c r="U17" s="32">
        <v>0</v>
      </c>
      <c r="V17" s="32">
        <v>0</v>
      </c>
      <c r="W17" s="32">
        <v>39.351777777777784</v>
      </c>
      <c r="X17" s="32">
        <v>5.5540000000000012</v>
      </c>
      <c r="Y17" s="32">
        <v>0.7</v>
      </c>
      <c r="Z17" s="32">
        <v>0</v>
      </c>
      <c r="AA17" s="32">
        <v>20.287777777777777</v>
      </c>
      <c r="AB17" s="32">
        <v>0</v>
      </c>
      <c r="AC17" s="32">
        <v>12.810000000000004</v>
      </c>
      <c r="AD17" s="32">
        <v>0</v>
      </c>
      <c r="AE17" s="32">
        <v>0</v>
      </c>
      <c r="AF17" t="s">
        <v>165</v>
      </c>
      <c r="AG17">
        <v>1</v>
      </c>
      <c r="AH17"/>
    </row>
    <row r="18" spans="1:34" x14ac:dyDescent="0.25">
      <c r="A18" t="s">
        <v>929</v>
      </c>
      <c r="B18" t="s">
        <v>411</v>
      </c>
      <c r="C18" t="s">
        <v>786</v>
      </c>
      <c r="D18" t="s">
        <v>902</v>
      </c>
      <c r="E18" s="32">
        <v>57.988888888888887</v>
      </c>
      <c r="F18" s="32">
        <v>3.5934661812607791</v>
      </c>
      <c r="G18" s="32">
        <v>3.2521364246024151</v>
      </c>
      <c r="H18" s="32">
        <v>0.60469438589768154</v>
      </c>
      <c r="I18" s="32">
        <v>0.37323242000383217</v>
      </c>
      <c r="J18" s="32">
        <v>208.38111111111118</v>
      </c>
      <c r="K18" s="32">
        <v>188.58777777777783</v>
      </c>
      <c r="L18" s="32">
        <v>35.065555555555555</v>
      </c>
      <c r="M18" s="32">
        <v>21.643333333333334</v>
      </c>
      <c r="N18" s="32">
        <v>7.6444444444444448</v>
      </c>
      <c r="O18" s="32">
        <v>5.7777777777777777</v>
      </c>
      <c r="P18" s="32">
        <v>53.594444444444441</v>
      </c>
      <c r="Q18" s="32">
        <v>47.223333333333329</v>
      </c>
      <c r="R18" s="32">
        <v>6.3711111111111105</v>
      </c>
      <c r="S18" s="32">
        <v>119.72111111111117</v>
      </c>
      <c r="T18" s="32">
        <v>119.72111111111117</v>
      </c>
      <c r="U18" s="32">
        <v>0</v>
      </c>
      <c r="V18" s="32">
        <v>0</v>
      </c>
      <c r="W18" s="32">
        <v>32.701111111111103</v>
      </c>
      <c r="X18" s="32">
        <v>2.9477777777777781</v>
      </c>
      <c r="Y18" s="32">
        <v>0</v>
      </c>
      <c r="Z18" s="32">
        <v>0.8</v>
      </c>
      <c r="AA18" s="32">
        <v>20.977777777777771</v>
      </c>
      <c r="AB18" s="32">
        <v>0</v>
      </c>
      <c r="AC18" s="32">
        <v>7.9755555555555553</v>
      </c>
      <c r="AD18" s="32">
        <v>0</v>
      </c>
      <c r="AE18" s="32">
        <v>0</v>
      </c>
      <c r="AF18" t="s">
        <v>49</v>
      </c>
      <c r="AG18">
        <v>1</v>
      </c>
      <c r="AH18"/>
    </row>
    <row r="19" spans="1:34" x14ac:dyDescent="0.25">
      <c r="A19" t="s">
        <v>929</v>
      </c>
      <c r="B19" t="s">
        <v>685</v>
      </c>
      <c r="C19" t="s">
        <v>780</v>
      </c>
      <c r="D19" t="s">
        <v>900</v>
      </c>
      <c r="E19" s="32">
        <v>44.788888888888891</v>
      </c>
      <c r="F19" s="32">
        <v>3.0372860332423692</v>
      </c>
      <c r="G19" s="32">
        <v>2.8043413545026024</v>
      </c>
      <c r="H19" s="32">
        <v>0.43944430662366646</v>
      </c>
      <c r="I19" s="32">
        <v>0.33227486975936482</v>
      </c>
      <c r="J19" s="32">
        <v>136.03666666666658</v>
      </c>
      <c r="K19" s="32">
        <v>125.60333333333324</v>
      </c>
      <c r="L19" s="32">
        <v>19.682222222222219</v>
      </c>
      <c r="M19" s="32">
        <v>14.882222222222218</v>
      </c>
      <c r="N19" s="32">
        <v>0</v>
      </c>
      <c r="O19" s="32">
        <v>4.8</v>
      </c>
      <c r="P19" s="32">
        <v>33.30888888888888</v>
      </c>
      <c r="Q19" s="32">
        <v>27.675555555555544</v>
      </c>
      <c r="R19" s="32">
        <v>5.6333333333333337</v>
      </c>
      <c r="S19" s="32">
        <v>83.045555555555481</v>
      </c>
      <c r="T19" s="32">
        <v>83.045555555555481</v>
      </c>
      <c r="U19" s="32">
        <v>0</v>
      </c>
      <c r="V19" s="32">
        <v>0</v>
      </c>
      <c r="W19" s="32">
        <v>41.20000000000001</v>
      </c>
      <c r="X19" s="32">
        <v>8.2777777777777786</v>
      </c>
      <c r="Y19" s="32">
        <v>0</v>
      </c>
      <c r="Z19" s="32">
        <v>0</v>
      </c>
      <c r="AA19" s="32">
        <v>1.382222222222222</v>
      </c>
      <c r="AB19" s="32">
        <v>0</v>
      </c>
      <c r="AC19" s="32">
        <v>31.54000000000001</v>
      </c>
      <c r="AD19" s="32">
        <v>0</v>
      </c>
      <c r="AE19" s="32">
        <v>0</v>
      </c>
      <c r="AF19" t="s">
        <v>328</v>
      </c>
      <c r="AG19">
        <v>1</v>
      </c>
      <c r="AH19"/>
    </row>
    <row r="20" spans="1:34" x14ac:dyDescent="0.25">
      <c r="A20" t="s">
        <v>929</v>
      </c>
      <c r="B20" t="s">
        <v>436</v>
      </c>
      <c r="C20" t="s">
        <v>799</v>
      </c>
      <c r="D20" t="s">
        <v>896</v>
      </c>
      <c r="E20" s="32">
        <v>98.644444444444446</v>
      </c>
      <c r="F20" s="32">
        <v>3.7062401441766162</v>
      </c>
      <c r="G20" s="32">
        <v>3.2324847938724939</v>
      </c>
      <c r="H20" s="32">
        <v>0.87359202523090784</v>
      </c>
      <c r="I20" s="32">
        <v>0.60939963955845911</v>
      </c>
      <c r="J20" s="32">
        <v>365.59999999999997</v>
      </c>
      <c r="K20" s="32">
        <v>318.86666666666667</v>
      </c>
      <c r="L20" s="32">
        <v>86.174999999999997</v>
      </c>
      <c r="M20" s="32">
        <v>60.113888888888887</v>
      </c>
      <c r="N20" s="32">
        <v>20.727777777777778</v>
      </c>
      <c r="O20" s="32">
        <v>5.333333333333333</v>
      </c>
      <c r="P20" s="32">
        <v>88.283333333333331</v>
      </c>
      <c r="Q20" s="32">
        <v>67.611111111111114</v>
      </c>
      <c r="R20" s="32">
        <v>20.672222222222221</v>
      </c>
      <c r="S20" s="32">
        <v>191.14166666666668</v>
      </c>
      <c r="T20" s="32">
        <v>190.54444444444445</v>
      </c>
      <c r="U20" s="32">
        <v>0.59722222222222221</v>
      </c>
      <c r="V20" s="32">
        <v>0</v>
      </c>
      <c r="W20" s="32">
        <v>30.316666666666666</v>
      </c>
      <c r="X20" s="32">
        <v>7.2583333333333337</v>
      </c>
      <c r="Y20" s="32">
        <v>0</v>
      </c>
      <c r="Z20" s="32">
        <v>0</v>
      </c>
      <c r="AA20" s="32">
        <v>5.9638888888888886</v>
      </c>
      <c r="AB20" s="32">
        <v>0</v>
      </c>
      <c r="AC20" s="32">
        <v>17.094444444444445</v>
      </c>
      <c r="AD20" s="32">
        <v>0</v>
      </c>
      <c r="AE20" s="32">
        <v>0</v>
      </c>
      <c r="AF20" t="s">
        <v>74</v>
      </c>
      <c r="AG20">
        <v>1</v>
      </c>
      <c r="AH20"/>
    </row>
    <row r="21" spans="1:34" x14ac:dyDescent="0.25">
      <c r="A21" t="s">
        <v>929</v>
      </c>
      <c r="B21" t="s">
        <v>668</v>
      </c>
      <c r="C21" t="s">
        <v>781</v>
      </c>
      <c r="D21" t="s">
        <v>896</v>
      </c>
      <c r="E21" s="32">
        <v>124.86666666666666</v>
      </c>
      <c r="F21" s="32">
        <v>2.7986661327638367</v>
      </c>
      <c r="G21" s="32">
        <v>2.5763400961025091</v>
      </c>
      <c r="H21" s="32">
        <v>0.55962270866702257</v>
      </c>
      <c r="I21" s="32">
        <v>0.4262359850507208</v>
      </c>
      <c r="J21" s="32">
        <v>349.46011111111108</v>
      </c>
      <c r="K21" s="32">
        <v>321.69899999999996</v>
      </c>
      <c r="L21" s="32">
        <v>69.87822222222222</v>
      </c>
      <c r="M21" s="32">
        <v>53.222666666666669</v>
      </c>
      <c r="N21" s="32">
        <v>11.322222222222223</v>
      </c>
      <c r="O21" s="32">
        <v>5.333333333333333</v>
      </c>
      <c r="P21" s="32">
        <v>80.61944444444444</v>
      </c>
      <c r="Q21" s="32">
        <v>69.513888888888886</v>
      </c>
      <c r="R21" s="32">
        <v>11.105555555555556</v>
      </c>
      <c r="S21" s="32">
        <v>198.96244444444443</v>
      </c>
      <c r="T21" s="32">
        <v>198.96244444444443</v>
      </c>
      <c r="U21" s="32">
        <v>0</v>
      </c>
      <c r="V21" s="32">
        <v>0</v>
      </c>
      <c r="W21" s="32">
        <v>2.4851111111111113</v>
      </c>
      <c r="X21" s="32">
        <v>0.21988888888888888</v>
      </c>
      <c r="Y21" s="32">
        <v>0</v>
      </c>
      <c r="Z21" s="32">
        <v>0</v>
      </c>
      <c r="AA21" s="32">
        <v>0</v>
      </c>
      <c r="AB21" s="32">
        <v>0</v>
      </c>
      <c r="AC21" s="32">
        <v>2.2652222222222225</v>
      </c>
      <c r="AD21" s="32">
        <v>0</v>
      </c>
      <c r="AE21" s="32">
        <v>0</v>
      </c>
      <c r="AF21" t="s">
        <v>310</v>
      </c>
      <c r="AG21">
        <v>1</v>
      </c>
      <c r="AH21"/>
    </row>
    <row r="22" spans="1:34" x14ac:dyDescent="0.25">
      <c r="A22" t="s">
        <v>929</v>
      </c>
      <c r="B22" t="s">
        <v>432</v>
      </c>
      <c r="C22" t="s">
        <v>798</v>
      </c>
      <c r="D22" t="s">
        <v>895</v>
      </c>
      <c r="E22" s="32">
        <v>127.07777777777778</v>
      </c>
      <c r="F22" s="32">
        <v>3.9048596659963275</v>
      </c>
      <c r="G22" s="32">
        <v>3.6826659088921918</v>
      </c>
      <c r="H22" s="32">
        <v>0.78278394683920627</v>
      </c>
      <c r="I22" s="32">
        <v>0.60899099414182056</v>
      </c>
      <c r="J22" s="32">
        <v>496.22088888888891</v>
      </c>
      <c r="K22" s="32">
        <v>467.98500000000001</v>
      </c>
      <c r="L22" s="32">
        <v>99.474444444444472</v>
      </c>
      <c r="M22" s="32">
        <v>77.389222222222244</v>
      </c>
      <c r="N22" s="32">
        <v>15.685222222222228</v>
      </c>
      <c r="O22" s="32">
        <v>6.4</v>
      </c>
      <c r="P22" s="32">
        <v>109.88422222222219</v>
      </c>
      <c r="Q22" s="32">
        <v>103.73355555555553</v>
      </c>
      <c r="R22" s="32">
        <v>6.1506666666666661</v>
      </c>
      <c r="S22" s="32">
        <v>286.86222222222227</v>
      </c>
      <c r="T22" s="32">
        <v>284.79611111111114</v>
      </c>
      <c r="U22" s="32">
        <v>2.0661111111111108</v>
      </c>
      <c r="V22" s="32">
        <v>0</v>
      </c>
      <c r="W22" s="32">
        <v>67.688444444444443</v>
      </c>
      <c r="X22" s="32">
        <v>13.816222222222221</v>
      </c>
      <c r="Y22" s="32">
        <v>0</v>
      </c>
      <c r="Z22" s="32">
        <v>0</v>
      </c>
      <c r="AA22" s="32">
        <v>31.006888888888888</v>
      </c>
      <c r="AB22" s="32">
        <v>0</v>
      </c>
      <c r="AC22" s="32">
        <v>22.865333333333329</v>
      </c>
      <c r="AD22" s="32">
        <v>0</v>
      </c>
      <c r="AE22" s="32">
        <v>0</v>
      </c>
      <c r="AF22" t="s">
        <v>70</v>
      </c>
      <c r="AG22">
        <v>1</v>
      </c>
      <c r="AH22"/>
    </row>
    <row r="23" spans="1:34" x14ac:dyDescent="0.25">
      <c r="A23" t="s">
        <v>929</v>
      </c>
      <c r="B23" t="s">
        <v>620</v>
      </c>
      <c r="C23" t="s">
        <v>752</v>
      </c>
      <c r="D23" t="s">
        <v>900</v>
      </c>
      <c r="E23" s="32">
        <v>72.811111111111117</v>
      </c>
      <c r="F23" s="32">
        <v>4.1206394018007009</v>
      </c>
      <c r="G23" s="32">
        <v>3.8029986265832441</v>
      </c>
      <c r="H23" s="32">
        <v>0.83091713718907367</v>
      </c>
      <c r="I23" s="32">
        <v>0.51327636197161597</v>
      </c>
      <c r="J23" s="32">
        <v>300.02833333333331</v>
      </c>
      <c r="K23" s="32">
        <v>276.90055555555557</v>
      </c>
      <c r="L23" s="32">
        <v>60.5</v>
      </c>
      <c r="M23" s="32">
        <v>37.37222222222222</v>
      </c>
      <c r="N23" s="32">
        <v>16.133333333333333</v>
      </c>
      <c r="O23" s="32">
        <v>6.9944444444444445</v>
      </c>
      <c r="P23" s="32">
        <v>70.819444444444443</v>
      </c>
      <c r="Q23" s="32">
        <v>70.819444444444443</v>
      </c>
      <c r="R23" s="32">
        <v>0</v>
      </c>
      <c r="S23" s="32">
        <v>168.70888888888888</v>
      </c>
      <c r="T23" s="32">
        <v>168.70888888888888</v>
      </c>
      <c r="U23" s="32">
        <v>0</v>
      </c>
      <c r="V23" s="32">
        <v>0</v>
      </c>
      <c r="W23" s="32">
        <v>63.405555555555551</v>
      </c>
      <c r="X23" s="32">
        <v>12.588888888888889</v>
      </c>
      <c r="Y23" s="32">
        <v>0</v>
      </c>
      <c r="Z23" s="32">
        <v>0</v>
      </c>
      <c r="AA23" s="32">
        <v>14.21111111111111</v>
      </c>
      <c r="AB23" s="32">
        <v>0</v>
      </c>
      <c r="AC23" s="32">
        <v>36.605555555555554</v>
      </c>
      <c r="AD23" s="32">
        <v>0</v>
      </c>
      <c r="AE23" s="32">
        <v>0</v>
      </c>
      <c r="AF23" t="s">
        <v>261</v>
      </c>
      <c r="AG23">
        <v>1</v>
      </c>
      <c r="AH23"/>
    </row>
    <row r="24" spans="1:34" x14ac:dyDescent="0.25">
      <c r="A24" t="s">
        <v>929</v>
      </c>
      <c r="B24" t="s">
        <v>536</v>
      </c>
      <c r="C24" t="s">
        <v>838</v>
      </c>
      <c r="D24" t="s">
        <v>895</v>
      </c>
      <c r="E24" s="32">
        <v>67.433333333333337</v>
      </c>
      <c r="F24" s="32">
        <v>3.1427747569616078</v>
      </c>
      <c r="G24" s="32">
        <v>2.9450486076783653</v>
      </c>
      <c r="H24" s="32">
        <v>0.50803262481463174</v>
      </c>
      <c r="I24" s="32">
        <v>0.32480639314549348</v>
      </c>
      <c r="J24" s="32">
        <v>211.92777777777778</v>
      </c>
      <c r="K24" s="32">
        <v>198.59444444444443</v>
      </c>
      <c r="L24" s="32">
        <v>34.258333333333333</v>
      </c>
      <c r="M24" s="32">
        <v>21.902777777777779</v>
      </c>
      <c r="N24" s="32">
        <v>6.8444444444444441</v>
      </c>
      <c r="O24" s="32">
        <v>5.5111111111111111</v>
      </c>
      <c r="P24" s="32">
        <v>67.297222222222217</v>
      </c>
      <c r="Q24" s="32">
        <v>66.319444444444443</v>
      </c>
      <c r="R24" s="32">
        <v>0.97777777777777775</v>
      </c>
      <c r="S24" s="32">
        <v>110.37222222222222</v>
      </c>
      <c r="T24" s="32">
        <v>110.37222222222222</v>
      </c>
      <c r="U24" s="32">
        <v>0</v>
      </c>
      <c r="V24" s="32">
        <v>0</v>
      </c>
      <c r="W24" s="32">
        <v>0</v>
      </c>
      <c r="X24" s="32">
        <v>0</v>
      </c>
      <c r="Y24" s="32">
        <v>0</v>
      </c>
      <c r="Z24" s="32">
        <v>0</v>
      </c>
      <c r="AA24" s="32">
        <v>0</v>
      </c>
      <c r="AB24" s="32">
        <v>0</v>
      </c>
      <c r="AC24" s="32">
        <v>0</v>
      </c>
      <c r="AD24" s="32">
        <v>0</v>
      </c>
      <c r="AE24" s="32">
        <v>0</v>
      </c>
      <c r="AF24" t="s">
        <v>174</v>
      </c>
      <c r="AG24">
        <v>1</v>
      </c>
      <c r="AH24"/>
    </row>
    <row r="25" spans="1:34" x14ac:dyDescent="0.25">
      <c r="A25" t="s">
        <v>929</v>
      </c>
      <c r="B25" t="s">
        <v>674</v>
      </c>
      <c r="C25" t="s">
        <v>858</v>
      </c>
      <c r="D25" t="s">
        <v>895</v>
      </c>
      <c r="E25" s="32">
        <v>68.844444444444449</v>
      </c>
      <c r="F25" s="32">
        <v>3.3672530664945124</v>
      </c>
      <c r="G25" s="32">
        <v>3.0681084570690769</v>
      </c>
      <c r="H25" s="32">
        <v>0.56443673337637179</v>
      </c>
      <c r="I25" s="32">
        <v>0.2652921239509361</v>
      </c>
      <c r="J25" s="32">
        <v>231.81666666666666</v>
      </c>
      <c r="K25" s="32">
        <v>211.22222222222223</v>
      </c>
      <c r="L25" s="32">
        <v>38.858333333333334</v>
      </c>
      <c r="M25" s="32">
        <v>18.263888888888889</v>
      </c>
      <c r="N25" s="32">
        <v>14.905555555555555</v>
      </c>
      <c r="O25" s="32">
        <v>5.6888888888888891</v>
      </c>
      <c r="P25" s="32">
        <v>60.819444444444443</v>
      </c>
      <c r="Q25" s="32">
        <v>60.819444444444443</v>
      </c>
      <c r="R25" s="32">
        <v>0</v>
      </c>
      <c r="S25" s="32">
        <v>132.13888888888889</v>
      </c>
      <c r="T25" s="32">
        <v>132.13888888888889</v>
      </c>
      <c r="U25" s="32">
        <v>0</v>
      </c>
      <c r="V25" s="32">
        <v>0</v>
      </c>
      <c r="W25" s="32">
        <v>6.8777777777777782</v>
      </c>
      <c r="X25" s="32">
        <v>0</v>
      </c>
      <c r="Y25" s="32">
        <v>0</v>
      </c>
      <c r="Z25" s="32">
        <v>0</v>
      </c>
      <c r="AA25" s="32">
        <v>6.8777777777777782</v>
      </c>
      <c r="AB25" s="32">
        <v>0</v>
      </c>
      <c r="AC25" s="32">
        <v>0</v>
      </c>
      <c r="AD25" s="32">
        <v>0</v>
      </c>
      <c r="AE25" s="32">
        <v>0</v>
      </c>
      <c r="AF25" t="s">
        <v>316</v>
      </c>
      <c r="AG25">
        <v>1</v>
      </c>
      <c r="AH25"/>
    </row>
    <row r="26" spans="1:34" x14ac:dyDescent="0.25">
      <c r="A26" t="s">
        <v>929</v>
      </c>
      <c r="B26" t="s">
        <v>422</v>
      </c>
      <c r="C26" t="s">
        <v>793</v>
      </c>
      <c r="D26" t="s">
        <v>899</v>
      </c>
      <c r="E26" s="32">
        <v>103.77777777777777</v>
      </c>
      <c r="F26" s="32">
        <v>3.3639239828693794</v>
      </c>
      <c r="G26" s="32">
        <v>3.1501659528907924</v>
      </c>
      <c r="H26" s="32">
        <v>0.33511777301927198</v>
      </c>
      <c r="I26" s="32">
        <v>0.21212526766595291</v>
      </c>
      <c r="J26" s="32">
        <v>349.10055555555556</v>
      </c>
      <c r="K26" s="32">
        <v>326.91722222222222</v>
      </c>
      <c r="L26" s="32">
        <v>34.777777777777779</v>
      </c>
      <c r="M26" s="32">
        <v>22.013888888888889</v>
      </c>
      <c r="N26" s="32">
        <v>12.763888888888889</v>
      </c>
      <c r="O26" s="32">
        <v>0</v>
      </c>
      <c r="P26" s="32">
        <v>108.07499999999999</v>
      </c>
      <c r="Q26" s="32">
        <v>98.655555555555551</v>
      </c>
      <c r="R26" s="32">
        <v>9.4194444444444443</v>
      </c>
      <c r="S26" s="32">
        <v>206.24777777777777</v>
      </c>
      <c r="T26" s="32">
        <v>206.24777777777777</v>
      </c>
      <c r="U26" s="32">
        <v>0</v>
      </c>
      <c r="V26" s="32">
        <v>0</v>
      </c>
      <c r="W26" s="32">
        <v>12.022222222222222</v>
      </c>
      <c r="X26" s="32">
        <v>1.6777777777777778</v>
      </c>
      <c r="Y26" s="32">
        <v>0</v>
      </c>
      <c r="Z26" s="32">
        <v>0</v>
      </c>
      <c r="AA26" s="32">
        <v>1.6166666666666667</v>
      </c>
      <c r="AB26" s="32">
        <v>0</v>
      </c>
      <c r="AC26" s="32">
        <v>8.7277777777777779</v>
      </c>
      <c r="AD26" s="32">
        <v>0</v>
      </c>
      <c r="AE26" s="32">
        <v>0</v>
      </c>
      <c r="AF26" t="s">
        <v>60</v>
      </c>
      <c r="AG26">
        <v>1</v>
      </c>
      <c r="AH26"/>
    </row>
    <row r="27" spans="1:34" x14ac:dyDescent="0.25">
      <c r="A27" t="s">
        <v>929</v>
      </c>
      <c r="B27" t="s">
        <v>400</v>
      </c>
      <c r="C27" t="s">
        <v>762</v>
      </c>
      <c r="D27" t="s">
        <v>897</v>
      </c>
      <c r="E27" s="32">
        <v>132.53333333333333</v>
      </c>
      <c r="F27" s="32">
        <v>3.2234867538564722</v>
      </c>
      <c r="G27" s="32">
        <v>3.073210093896714</v>
      </c>
      <c r="H27" s="32">
        <v>0.6293175720992622</v>
      </c>
      <c r="I27" s="32">
        <v>0.56895539906103287</v>
      </c>
      <c r="J27" s="32">
        <v>427.21944444444443</v>
      </c>
      <c r="K27" s="32">
        <v>407.30277777777781</v>
      </c>
      <c r="L27" s="32">
        <v>83.405555555555551</v>
      </c>
      <c r="M27" s="32">
        <v>75.405555555555551</v>
      </c>
      <c r="N27" s="32">
        <v>8</v>
      </c>
      <c r="O27" s="32">
        <v>0</v>
      </c>
      <c r="P27" s="32">
        <v>112.90555555555557</v>
      </c>
      <c r="Q27" s="32">
        <v>100.98888888888889</v>
      </c>
      <c r="R27" s="32">
        <v>11.916666666666666</v>
      </c>
      <c r="S27" s="32">
        <v>230.90833333333333</v>
      </c>
      <c r="T27" s="32">
        <v>230.90833333333333</v>
      </c>
      <c r="U27" s="32">
        <v>0</v>
      </c>
      <c r="V27" s="32">
        <v>0</v>
      </c>
      <c r="W27" s="32">
        <v>20.366666666666667</v>
      </c>
      <c r="X27" s="32">
        <v>6.3555555555555552</v>
      </c>
      <c r="Y27" s="32">
        <v>0</v>
      </c>
      <c r="Z27" s="32">
        <v>0</v>
      </c>
      <c r="AA27" s="32">
        <v>3.7166666666666668</v>
      </c>
      <c r="AB27" s="32">
        <v>0</v>
      </c>
      <c r="AC27" s="32">
        <v>10.294444444444444</v>
      </c>
      <c r="AD27" s="32">
        <v>0</v>
      </c>
      <c r="AE27" s="32">
        <v>0</v>
      </c>
      <c r="AF27" t="s">
        <v>38</v>
      </c>
      <c r="AG27">
        <v>1</v>
      </c>
      <c r="AH27"/>
    </row>
    <row r="28" spans="1:34" x14ac:dyDescent="0.25">
      <c r="A28" t="s">
        <v>929</v>
      </c>
      <c r="B28" t="s">
        <v>680</v>
      </c>
      <c r="C28" t="s">
        <v>856</v>
      </c>
      <c r="D28" t="s">
        <v>895</v>
      </c>
      <c r="E28" s="32">
        <v>47.18888888888889</v>
      </c>
      <c r="F28" s="32">
        <v>4.020678125735814</v>
      </c>
      <c r="G28" s="32">
        <v>3.7155851189074642</v>
      </c>
      <c r="H28" s="32">
        <v>0.45657169766894262</v>
      </c>
      <c r="I28" s="32">
        <v>0.3179750412055567</v>
      </c>
      <c r="J28" s="32">
        <v>189.73133333333334</v>
      </c>
      <c r="K28" s="32">
        <v>175.33433333333335</v>
      </c>
      <c r="L28" s="32">
        <v>21.545111111111105</v>
      </c>
      <c r="M28" s="32">
        <v>15.004888888888882</v>
      </c>
      <c r="N28" s="32">
        <v>2.3624444444444443</v>
      </c>
      <c r="O28" s="32">
        <v>4.177777777777778</v>
      </c>
      <c r="P28" s="32">
        <v>64.211444444444453</v>
      </c>
      <c r="Q28" s="32">
        <v>56.354666666666681</v>
      </c>
      <c r="R28" s="32">
        <v>7.8567777777777783</v>
      </c>
      <c r="S28" s="32">
        <v>103.97477777777777</v>
      </c>
      <c r="T28" s="32">
        <v>103.97477777777777</v>
      </c>
      <c r="U28" s="32">
        <v>0</v>
      </c>
      <c r="V28" s="32">
        <v>0</v>
      </c>
      <c r="W28" s="32">
        <v>53.836111111111109</v>
      </c>
      <c r="X28" s="32">
        <v>1.6888888888888889</v>
      </c>
      <c r="Y28" s="32">
        <v>2.0138888888888888</v>
      </c>
      <c r="Z28" s="32">
        <v>0</v>
      </c>
      <c r="AA28" s="32">
        <v>22.488888888888887</v>
      </c>
      <c r="AB28" s="32">
        <v>0</v>
      </c>
      <c r="AC28" s="32">
        <v>27.644444444444446</v>
      </c>
      <c r="AD28" s="32">
        <v>0</v>
      </c>
      <c r="AE28" s="32">
        <v>0</v>
      </c>
      <c r="AF28" t="s">
        <v>322</v>
      </c>
      <c r="AG28">
        <v>1</v>
      </c>
      <c r="AH28"/>
    </row>
    <row r="29" spans="1:34" x14ac:dyDescent="0.25">
      <c r="A29" t="s">
        <v>929</v>
      </c>
      <c r="B29" t="s">
        <v>590</v>
      </c>
      <c r="C29" t="s">
        <v>830</v>
      </c>
      <c r="D29" t="s">
        <v>897</v>
      </c>
      <c r="E29" s="32">
        <v>88.766666666666666</v>
      </c>
      <c r="F29" s="32">
        <v>3.7074615095756669</v>
      </c>
      <c r="G29" s="32">
        <v>3.1856477656778077</v>
      </c>
      <c r="H29" s="32">
        <v>0.58099011140317935</v>
      </c>
      <c r="I29" s="32">
        <v>0.28113906621604706</v>
      </c>
      <c r="J29" s="32">
        <v>329.09900000000005</v>
      </c>
      <c r="K29" s="32">
        <v>282.7793333333334</v>
      </c>
      <c r="L29" s="32">
        <v>51.572555555555553</v>
      </c>
      <c r="M29" s="32">
        <v>24.955777777777776</v>
      </c>
      <c r="N29" s="32">
        <v>21.816777777777784</v>
      </c>
      <c r="O29" s="32">
        <v>4.8</v>
      </c>
      <c r="P29" s="32">
        <v>83.121666666666684</v>
      </c>
      <c r="Q29" s="32">
        <v>63.418777777777791</v>
      </c>
      <c r="R29" s="32">
        <v>19.702888888888893</v>
      </c>
      <c r="S29" s="32">
        <v>194.40477777777781</v>
      </c>
      <c r="T29" s="32">
        <v>194.40477777777781</v>
      </c>
      <c r="U29" s="32">
        <v>0</v>
      </c>
      <c r="V29" s="32">
        <v>0</v>
      </c>
      <c r="W29" s="32">
        <v>122.75088888888888</v>
      </c>
      <c r="X29" s="32">
        <v>13.506666666666666</v>
      </c>
      <c r="Y29" s="32">
        <v>0.31111111111111112</v>
      </c>
      <c r="Z29" s="32">
        <v>0</v>
      </c>
      <c r="AA29" s="32">
        <v>10.350555555555555</v>
      </c>
      <c r="AB29" s="32">
        <v>10.505555555555556</v>
      </c>
      <c r="AC29" s="32">
        <v>88.076999999999998</v>
      </c>
      <c r="AD29" s="32">
        <v>0</v>
      </c>
      <c r="AE29" s="32">
        <v>0</v>
      </c>
      <c r="AF29" t="s">
        <v>231</v>
      </c>
      <c r="AG29">
        <v>1</v>
      </c>
      <c r="AH29"/>
    </row>
    <row r="30" spans="1:34" x14ac:dyDescent="0.25">
      <c r="A30" t="s">
        <v>929</v>
      </c>
      <c r="B30" t="s">
        <v>435</v>
      </c>
      <c r="C30" t="s">
        <v>787</v>
      </c>
      <c r="D30" t="s">
        <v>897</v>
      </c>
      <c r="E30" s="32">
        <v>132.16666666666666</v>
      </c>
      <c r="F30" s="32">
        <v>3.5519924337957121</v>
      </c>
      <c r="G30" s="32">
        <v>3.1750979403110549</v>
      </c>
      <c r="H30" s="32">
        <v>0.66245313156788566</v>
      </c>
      <c r="I30" s="32">
        <v>0.40478100042034471</v>
      </c>
      <c r="J30" s="32">
        <v>469.45499999999993</v>
      </c>
      <c r="K30" s="32">
        <v>419.64211111111103</v>
      </c>
      <c r="L30" s="32">
        <v>87.554222222222208</v>
      </c>
      <c r="M30" s="32">
        <v>53.498555555555555</v>
      </c>
      <c r="N30" s="32">
        <v>29.252333333333329</v>
      </c>
      <c r="O30" s="32">
        <v>4.8033333333333337</v>
      </c>
      <c r="P30" s="32">
        <v>139.66444444444446</v>
      </c>
      <c r="Q30" s="32">
        <v>123.90722222222222</v>
      </c>
      <c r="R30" s="32">
        <v>15.757222222222229</v>
      </c>
      <c r="S30" s="32">
        <v>242.23633333333331</v>
      </c>
      <c r="T30" s="32">
        <v>242.23633333333331</v>
      </c>
      <c r="U30" s="32">
        <v>0</v>
      </c>
      <c r="V30" s="32">
        <v>0</v>
      </c>
      <c r="W30" s="32">
        <v>89.558888888888902</v>
      </c>
      <c r="X30" s="32">
        <v>7.2097777777777781</v>
      </c>
      <c r="Y30" s="32">
        <v>0</v>
      </c>
      <c r="Z30" s="32">
        <v>9.2222222222222233E-2</v>
      </c>
      <c r="AA30" s="32">
        <v>21.069111111111116</v>
      </c>
      <c r="AB30" s="32">
        <v>1.1444444444444444</v>
      </c>
      <c r="AC30" s="32">
        <v>60.043333333333337</v>
      </c>
      <c r="AD30" s="32">
        <v>0</v>
      </c>
      <c r="AE30" s="32">
        <v>0</v>
      </c>
      <c r="AF30" t="s">
        <v>73</v>
      </c>
      <c r="AG30">
        <v>1</v>
      </c>
      <c r="AH30"/>
    </row>
    <row r="31" spans="1:34" x14ac:dyDescent="0.25">
      <c r="A31" t="s">
        <v>929</v>
      </c>
      <c r="B31" t="s">
        <v>529</v>
      </c>
      <c r="C31" t="s">
        <v>834</v>
      </c>
      <c r="D31" t="s">
        <v>895</v>
      </c>
      <c r="E31" s="32">
        <v>128.30000000000001</v>
      </c>
      <c r="F31" s="32">
        <v>4.2605438642071523</v>
      </c>
      <c r="G31" s="32">
        <v>3.8215770329955832</v>
      </c>
      <c r="H31" s="32">
        <v>0.72715856932536593</v>
      </c>
      <c r="I31" s="32">
        <v>0.28819173811379578</v>
      </c>
      <c r="J31" s="32">
        <v>546.62777777777774</v>
      </c>
      <c r="K31" s="32">
        <v>490.30833333333334</v>
      </c>
      <c r="L31" s="32">
        <v>93.294444444444451</v>
      </c>
      <c r="M31" s="32">
        <v>36.975000000000001</v>
      </c>
      <c r="N31" s="32">
        <v>47.055555555555557</v>
      </c>
      <c r="O31" s="32">
        <v>9.2638888888888893</v>
      </c>
      <c r="P31" s="32">
        <v>86.469444444444449</v>
      </c>
      <c r="Q31" s="32">
        <v>86.469444444444449</v>
      </c>
      <c r="R31" s="32">
        <v>0</v>
      </c>
      <c r="S31" s="32">
        <v>366.86388888888888</v>
      </c>
      <c r="T31" s="32">
        <v>366.86388888888888</v>
      </c>
      <c r="U31" s="32">
        <v>0</v>
      </c>
      <c r="V31" s="32">
        <v>0</v>
      </c>
      <c r="W31" s="32">
        <v>0</v>
      </c>
      <c r="X31" s="32">
        <v>0</v>
      </c>
      <c r="Y31" s="32">
        <v>0</v>
      </c>
      <c r="Z31" s="32">
        <v>0</v>
      </c>
      <c r="AA31" s="32">
        <v>0</v>
      </c>
      <c r="AB31" s="32">
        <v>0</v>
      </c>
      <c r="AC31" s="32">
        <v>0</v>
      </c>
      <c r="AD31" s="32">
        <v>0</v>
      </c>
      <c r="AE31" s="32">
        <v>0</v>
      </c>
      <c r="AF31" t="s">
        <v>167</v>
      </c>
      <c r="AG31">
        <v>1</v>
      </c>
      <c r="AH31"/>
    </row>
    <row r="32" spans="1:34" x14ac:dyDescent="0.25">
      <c r="A32" t="s">
        <v>929</v>
      </c>
      <c r="B32" t="s">
        <v>576</v>
      </c>
      <c r="C32" t="s">
        <v>746</v>
      </c>
      <c r="D32" t="s">
        <v>895</v>
      </c>
      <c r="E32" s="32">
        <v>73.833333333333329</v>
      </c>
      <c r="F32" s="32">
        <v>2.9532731376975172</v>
      </c>
      <c r="G32" s="32">
        <v>2.6441309255079006</v>
      </c>
      <c r="H32" s="32">
        <v>0.32761474793077505</v>
      </c>
      <c r="I32" s="32">
        <v>0.17042889390519189</v>
      </c>
      <c r="J32" s="32">
        <v>218.05</v>
      </c>
      <c r="K32" s="32">
        <v>195.22499999999999</v>
      </c>
      <c r="L32" s="32">
        <v>24.18888888888889</v>
      </c>
      <c r="M32" s="32">
        <v>12.583333333333334</v>
      </c>
      <c r="N32" s="32">
        <v>11.605555555555556</v>
      </c>
      <c r="O32" s="32">
        <v>0</v>
      </c>
      <c r="P32" s="32">
        <v>79.911111111111111</v>
      </c>
      <c r="Q32" s="32">
        <v>68.691666666666663</v>
      </c>
      <c r="R32" s="32">
        <v>11.219444444444445</v>
      </c>
      <c r="S32" s="32">
        <v>113.95</v>
      </c>
      <c r="T32" s="32">
        <v>113.95</v>
      </c>
      <c r="U32" s="32">
        <v>0</v>
      </c>
      <c r="V32" s="32">
        <v>0</v>
      </c>
      <c r="W32" s="32">
        <v>13.638888888888889</v>
      </c>
      <c r="X32" s="32">
        <v>0.19166666666666668</v>
      </c>
      <c r="Y32" s="32">
        <v>0</v>
      </c>
      <c r="Z32" s="32">
        <v>0</v>
      </c>
      <c r="AA32" s="32">
        <v>4.7583333333333337</v>
      </c>
      <c r="AB32" s="32">
        <v>0</v>
      </c>
      <c r="AC32" s="32">
        <v>8.6888888888888882</v>
      </c>
      <c r="AD32" s="32">
        <v>0</v>
      </c>
      <c r="AE32" s="32">
        <v>0</v>
      </c>
      <c r="AF32" t="s">
        <v>215</v>
      </c>
      <c r="AG32">
        <v>1</v>
      </c>
      <c r="AH32"/>
    </row>
    <row r="33" spans="1:34" x14ac:dyDescent="0.25">
      <c r="A33" t="s">
        <v>929</v>
      </c>
      <c r="B33" t="s">
        <v>709</v>
      </c>
      <c r="C33" t="s">
        <v>736</v>
      </c>
      <c r="D33" t="s">
        <v>895</v>
      </c>
      <c r="E33" s="32">
        <v>68.577777777777783</v>
      </c>
      <c r="F33" s="32">
        <v>2.0579585223590411</v>
      </c>
      <c r="G33" s="32">
        <v>1.6813545042125728</v>
      </c>
      <c r="H33" s="32">
        <v>0.45952851587815946</v>
      </c>
      <c r="I33" s="32">
        <v>0.22847051198963059</v>
      </c>
      <c r="J33" s="32">
        <v>141.13022222222224</v>
      </c>
      <c r="K33" s="32">
        <v>115.30355555555556</v>
      </c>
      <c r="L33" s="32">
        <v>31.513444444444449</v>
      </c>
      <c r="M33" s="32">
        <v>15.668000000000001</v>
      </c>
      <c r="N33" s="32">
        <v>11.178777777777778</v>
      </c>
      <c r="O33" s="32">
        <v>4.666666666666667</v>
      </c>
      <c r="P33" s="32">
        <v>41.167777777777772</v>
      </c>
      <c r="Q33" s="32">
        <v>31.186555555555547</v>
      </c>
      <c r="R33" s="32">
        <v>9.9812222222222236</v>
      </c>
      <c r="S33" s="32">
        <v>68.449000000000012</v>
      </c>
      <c r="T33" s="32">
        <v>68.449000000000012</v>
      </c>
      <c r="U33" s="32">
        <v>0</v>
      </c>
      <c r="V33" s="32">
        <v>0</v>
      </c>
      <c r="W33" s="32">
        <v>0</v>
      </c>
      <c r="X33" s="32">
        <v>0</v>
      </c>
      <c r="Y33" s="32">
        <v>0</v>
      </c>
      <c r="Z33" s="32">
        <v>0</v>
      </c>
      <c r="AA33" s="32">
        <v>0</v>
      </c>
      <c r="AB33" s="32">
        <v>0</v>
      </c>
      <c r="AC33" s="32">
        <v>0</v>
      </c>
      <c r="AD33" s="32">
        <v>0</v>
      </c>
      <c r="AE33" s="32">
        <v>0</v>
      </c>
      <c r="AF33" t="s">
        <v>352</v>
      </c>
      <c r="AG33">
        <v>1</v>
      </c>
      <c r="AH33"/>
    </row>
    <row r="34" spans="1:34" x14ac:dyDescent="0.25">
      <c r="A34" t="s">
        <v>929</v>
      </c>
      <c r="B34" t="s">
        <v>651</v>
      </c>
      <c r="C34" t="s">
        <v>763</v>
      </c>
      <c r="D34" t="s">
        <v>898</v>
      </c>
      <c r="E34" s="32">
        <v>80.344444444444449</v>
      </c>
      <c r="F34" s="32">
        <v>3.5680846355967364</v>
      </c>
      <c r="G34" s="32">
        <v>3.2228004425390679</v>
      </c>
      <c r="H34" s="32">
        <v>0.87920066380860196</v>
      </c>
      <c r="I34" s="32">
        <v>0.58767805282810126</v>
      </c>
      <c r="J34" s="32">
        <v>286.6757777777778</v>
      </c>
      <c r="K34" s="32">
        <v>258.93411111111112</v>
      </c>
      <c r="L34" s="32">
        <v>70.6388888888889</v>
      </c>
      <c r="M34" s="32">
        <v>47.216666666666669</v>
      </c>
      <c r="N34" s="32">
        <v>19.511111111111113</v>
      </c>
      <c r="O34" s="32">
        <v>3.911111111111111</v>
      </c>
      <c r="P34" s="32">
        <v>54.419111111111114</v>
      </c>
      <c r="Q34" s="32">
        <v>50.099666666666671</v>
      </c>
      <c r="R34" s="32">
        <v>4.3194444444444446</v>
      </c>
      <c r="S34" s="32">
        <v>161.61777777777777</v>
      </c>
      <c r="T34" s="32">
        <v>161.61777777777777</v>
      </c>
      <c r="U34" s="32">
        <v>0</v>
      </c>
      <c r="V34" s="32">
        <v>0</v>
      </c>
      <c r="W34" s="32">
        <v>0</v>
      </c>
      <c r="X34" s="32">
        <v>0</v>
      </c>
      <c r="Y34" s="32">
        <v>0</v>
      </c>
      <c r="Z34" s="32">
        <v>0</v>
      </c>
      <c r="AA34" s="32">
        <v>0</v>
      </c>
      <c r="AB34" s="32">
        <v>0</v>
      </c>
      <c r="AC34" s="32">
        <v>0</v>
      </c>
      <c r="AD34" s="32">
        <v>0</v>
      </c>
      <c r="AE34" s="32">
        <v>0</v>
      </c>
      <c r="AF34" t="s">
        <v>293</v>
      </c>
      <c r="AG34">
        <v>1</v>
      </c>
      <c r="AH34"/>
    </row>
    <row r="35" spans="1:34" x14ac:dyDescent="0.25">
      <c r="A35" t="s">
        <v>929</v>
      </c>
      <c r="B35" t="s">
        <v>695</v>
      </c>
      <c r="C35" t="s">
        <v>740</v>
      </c>
      <c r="D35" t="s">
        <v>903</v>
      </c>
      <c r="E35" s="32">
        <v>44.088888888888889</v>
      </c>
      <c r="F35" s="32">
        <v>4.1744455645161285</v>
      </c>
      <c r="G35" s="32">
        <v>3.8703251008064514</v>
      </c>
      <c r="H35" s="32">
        <v>0.48330393145161299</v>
      </c>
      <c r="I35" s="32">
        <v>0.37399193548387111</v>
      </c>
      <c r="J35" s="32">
        <v>184.04666666666665</v>
      </c>
      <c r="K35" s="32">
        <v>170.63833333333332</v>
      </c>
      <c r="L35" s="32">
        <v>21.308333333333337</v>
      </c>
      <c r="M35" s="32">
        <v>16.488888888888894</v>
      </c>
      <c r="N35" s="32">
        <v>2.088888888888889</v>
      </c>
      <c r="O35" s="32">
        <v>2.7305555555555556</v>
      </c>
      <c r="P35" s="32">
        <v>66.591111111111104</v>
      </c>
      <c r="Q35" s="32">
        <v>58.002222222222223</v>
      </c>
      <c r="R35" s="32">
        <v>8.5888888888888886</v>
      </c>
      <c r="S35" s="32">
        <v>96.147222222222197</v>
      </c>
      <c r="T35" s="32">
        <v>96.147222222222197</v>
      </c>
      <c r="U35" s="32">
        <v>0</v>
      </c>
      <c r="V35" s="32">
        <v>0</v>
      </c>
      <c r="W35" s="32">
        <v>1.461111111111111</v>
      </c>
      <c r="X35" s="32">
        <v>0</v>
      </c>
      <c r="Y35" s="32">
        <v>0</v>
      </c>
      <c r="Z35" s="32">
        <v>0</v>
      </c>
      <c r="AA35" s="32">
        <v>1.461111111111111</v>
      </c>
      <c r="AB35" s="32">
        <v>0</v>
      </c>
      <c r="AC35" s="32">
        <v>0</v>
      </c>
      <c r="AD35" s="32">
        <v>0</v>
      </c>
      <c r="AE35" s="32">
        <v>0</v>
      </c>
      <c r="AF35" t="s">
        <v>338</v>
      </c>
      <c r="AG35">
        <v>1</v>
      </c>
      <c r="AH35"/>
    </row>
    <row r="36" spans="1:34" x14ac:dyDescent="0.25">
      <c r="A36" t="s">
        <v>929</v>
      </c>
      <c r="B36" t="s">
        <v>703</v>
      </c>
      <c r="C36" t="s">
        <v>890</v>
      </c>
      <c r="D36" t="s">
        <v>903</v>
      </c>
      <c r="E36" s="32">
        <v>52.255555555555553</v>
      </c>
      <c r="F36" s="32">
        <v>2.794120773974059</v>
      </c>
      <c r="G36" s="32">
        <v>2.4375930257282583</v>
      </c>
      <c r="H36" s="32">
        <v>0.27950244524771423</v>
      </c>
      <c r="I36" s="32">
        <v>7.0965341271528815E-2</v>
      </c>
      <c r="J36" s="32">
        <v>146.00833333333333</v>
      </c>
      <c r="K36" s="32">
        <v>127.37777777777777</v>
      </c>
      <c r="L36" s="32">
        <v>14.605555555555556</v>
      </c>
      <c r="M36" s="32">
        <v>3.7083333333333335</v>
      </c>
      <c r="N36" s="32">
        <v>5.7472222222222218</v>
      </c>
      <c r="O36" s="32">
        <v>5.15</v>
      </c>
      <c r="P36" s="32">
        <v>45.033333333333331</v>
      </c>
      <c r="Q36" s="32">
        <v>37.299999999999997</v>
      </c>
      <c r="R36" s="32">
        <v>7.7333333333333334</v>
      </c>
      <c r="S36" s="32">
        <v>86.36944444444444</v>
      </c>
      <c r="T36" s="32">
        <v>86.36944444444444</v>
      </c>
      <c r="U36" s="32">
        <v>0</v>
      </c>
      <c r="V36" s="32">
        <v>0</v>
      </c>
      <c r="W36" s="32">
        <v>17.133333333333333</v>
      </c>
      <c r="X36" s="32">
        <v>0</v>
      </c>
      <c r="Y36" s="32">
        <v>0</v>
      </c>
      <c r="Z36" s="32">
        <v>0</v>
      </c>
      <c r="AA36" s="32">
        <v>0</v>
      </c>
      <c r="AB36" s="32">
        <v>0</v>
      </c>
      <c r="AC36" s="32">
        <v>17.133333333333333</v>
      </c>
      <c r="AD36" s="32">
        <v>0</v>
      </c>
      <c r="AE36" s="32">
        <v>0</v>
      </c>
      <c r="AF36" t="s">
        <v>346</v>
      </c>
      <c r="AG36">
        <v>1</v>
      </c>
      <c r="AH36"/>
    </row>
    <row r="37" spans="1:34" x14ac:dyDescent="0.25">
      <c r="A37" t="s">
        <v>929</v>
      </c>
      <c r="B37" t="s">
        <v>604</v>
      </c>
      <c r="C37" t="s">
        <v>774</v>
      </c>
      <c r="D37" t="s">
        <v>895</v>
      </c>
      <c r="E37" s="32">
        <v>81.944444444444443</v>
      </c>
      <c r="F37" s="32">
        <v>5.3200989830508485</v>
      </c>
      <c r="G37" s="32">
        <v>5.0885871186440692</v>
      </c>
      <c r="H37" s="32">
        <v>0.81495457627118639</v>
      </c>
      <c r="I37" s="32">
        <v>0.58344271186440677</v>
      </c>
      <c r="J37" s="32">
        <v>435.95255555555565</v>
      </c>
      <c r="K37" s="32">
        <v>416.98144444444455</v>
      </c>
      <c r="L37" s="32">
        <v>66.780999999999992</v>
      </c>
      <c r="M37" s="32">
        <v>47.809888888888885</v>
      </c>
      <c r="N37" s="32">
        <v>13.815555555555553</v>
      </c>
      <c r="O37" s="32">
        <v>5.1555555555555559</v>
      </c>
      <c r="P37" s="32">
        <v>119.13377777777781</v>
      </c>
      <c r="Q37" s="32">
        <v>119.13377777777781</v>
      </c>
      <c r="R37" s="32">
        <v>0</v>
      </c>
      <c r="S37" s="32">
        <v>250.03777777777785</v>
      </c>
      <c r="T37" s="32">
        <v>250.03777777777785</v>
      </c>
      <c r="U37" s="32">
        <v>0</v>
      </c>
      <c r="V37" s="32">
        <v>0</v>
      </c>
      <c r="W37" s="32">
        <v>85.810555555555567</v>
      </c>
      <c r="X37" s="32">
        <v>3.0277777777777777</v>
      </c>
      <c r="Y37" s="32">
        <v>0</v>
      </c>
      <c r="Z37" s="32">
        <v>0</v>
      </c>
      <c r="AA37" s="32">
        <v>40.56022222222223</v>
      </c>
      <c r="AB37" s="32">
        <v>0</v>
      </c>
      <c r="AC37" s="32">
        <v>42.222555555555566</v>
      </c>
      <c r="AD37" s="32">
        <v>0</v>
      </c>
      <c r="AE37" s="32">
        <v>0</v>
      </c>
      <c r="AF37" t="s">
        <v>245</v>
      </c>
      <c r="AG37">
        <v>1</v>
      </c>
      <c r="AH37"/>
    </row>
    <row r="38" spans="1:34" x14ac:dyDescent="0.25">
      <c r="A38" t="s">
        <v>929</v>
      </c>
      <c r="B38" t="s">
        <v>457</v>
      </c>
      <c r="C38" t="s">
        <v>808</v>
      </c>
      <c r="D38" t="s">
        <v>897</v>
      </c>
      <c r="E38" s="32">
        <v>102.23333333333333</v>
      </c>
      <c r="F38" s="32">
        <v>3.7101608520812954</v>
      </c>
      <c r="G38" s="32">
        <v>3.2034767960004347</v>
      </c>
      <c r="H38" s="32">
        <v>0.43582219323986526</v>
      </c>
      <c r="I38" s="32">
        <v>0.21565590696663403</v>
      </c>
      <c r="J38" s="32">
        <v>379.30211111111112</v>
      </c>
      <c r="K38" s="32">
        <v>327.50211111111111</v>
      </c>
      <c r="L38" s="32">
        <v>44.555555555555557</v>
      </c>
      <c r="M38" s="32">
        <v>22.047222222222221</v>
      </c>
      <c r="N38" s="32">
        <v>15.683333333333334</v>
      </c>
      <c r="O38" s="32">
        <v>6.8250000000000002</v>
      </c>
      <c r="P38" s="32">
        <v>132.05755555555552</v>
      </c>
      <c r="Q38" s="32">
        <v>102.76588888888885</v>
      </c>
      <c r="R38" s="32">
        <v>29.291666666666668</v>
      </c>
      <c r="S38" s="32">
        <v>202.68900000000002</v>
      </c>
      <c r="T38" s="32">
        <v>187.90011111111113</v>
      </c>
      <c r="U38" s="32">
        <v>14.78888888888889</v>
      </c>
      <c r="V38" s="32">
        <v>0</v>
      </c>
      <c r="W38" s="32">
        <v>85.168777777777791</v>
      </c>
      <c r="X38" s="32">
        <v>8.5861111111111104</v>
      </c>
      <c r="Y38" s="32">
        <v>0</v>
      </c>
      <c r="Z38" s="32">
        <v>0</v>
      </c>
      <c r="AA38" s="32">
        <v>17.826999999999995</v>
      </c>
      <c r="AB38" s="32">
        <v>0</v>
      </c>
      <c r="AC38" s="32">
        <v>58.755666666666677</v>
      </c>
      <c r="AD38" s="32">
        <v>0</v>
      </c>
      <c r="AE38" s="32">
        <v>0</v>
      </c>
      <c r="AF38" t="s">
        <v>95</v>
      </c>
      <c r="AG38">
        <v>1</v>
      </c>
      <c r="AH38"/>
    </row>
    <row r="39" spans="1:34" x14ac:dyDescent="0.25">
      <c r="A39" t="s">
        <v>929</v>
      </c>
      <c r="B39" t="s">
        <v>421</v>
      </c>
      <c r="C39" t="s">
        <v>724</v>
      </c>
      <c r="D39" t="s">
        <v>897</v>
      </c>
      <c r="E39" s="32">
        <v>53.488888888888887</v>
      </c>
      <c r="F39" s="32">
        <v>3.3944370585791441</v>
      </c>
      <c r="G39" s="32">
        <v>3.1780702118820106</v>
      </c>
      <c r="H39" s="32">
        <v>0.34235562941420861</v>
      </c>
      <c r="I39" s="32">
        <v>0.15922517656834234</v>
      </c>
      <c r="J39" s="32">
        <v>181.56466666666665</v>
      </c>
      <c r="K39" s="32">
        <v>169.99144444444443</v>
      </c>
      <c r="L39" s="32">
        <v>18.312222222222225</v>
      </c>
      <c r="M39" s="32">
        <v>8.5167777777777776</v>
      </c>
      <c r="N39" s="32">
        <v>4.9732222222222235</v>
      </c>
      <c r="O39" s="32">
        <v>4.822222222222222</v>
      </c>
      <c r="P39" s="32">
        <v>54.596888888888884</v>
      </c>
      <c r="Q39" s="32">
        <v>52.819111111111106</v>
      </c>
      <c r="R39" s="32">
        <v>1.7777777777777777</v>
      </c>
      <c r="S39" s="32">
        <v>108.65555555555554</v>
      </c>
      <c r="T39" s="32">
        <v>108.65555555555554</v>
      </c>
      <c r="U39" s="32">
        <v>0</v>
      </c>
      <c r="V39" s="32">
        <v>0</v>
      </c>
      <c r="W39" s="32">
        <v>26.528888888888879</v>
      </c>
      <c r="X39" s="32">
        <v>4.9349999999999987</v>
      </c>
      <c r="Y39" s="32">
        <v>0</v>
      </c>
      <c r="Z39" s="32">
        <v>0</v>
      </c>
      <c r="AA39" s="32">
        <v>6.9565555555555525</v>
      </c>
      <c r="AB39" s="32">
        <v>0</v>
      </c>
      <c r="AC39" s="32">
        <v>14.637333333333329</v>
      </c>
      <c r="AD39" s="32">
        <v>0</v>
      </c>
      <c r="AE39" s="32">
        <v>0</v>
      </c>
      <c r="AF39" t="s">
        <v>59</v>
      </c>
      <c r="AG39">
        <v>1</v>
      </c>
      <c r="AH39"/>
    </row>
    <row r="40" spans="1:34" x14ac:dyDescent="0.25">
      <c r="A40" t="s">
        <v>929</v>
      </c>
      <c r="B40" t="s">
        <v>615</v>
      </c>
      <c r="C40" t="s">
        <v>864</v>
      </c>
      <c r="D40" t="s">
        <v>895</v>
      </c>
      <c r="E40" s="32">
        <v>105.12222222222222</v>
      </c>
      <c r="F40" s="32">
        <v>3.4991385688616421</v>
      </c>
      <c r="G40" s="32">
        <v>3.3773755416974951</v>
      </c>
      <c r="H40" s="32">
        <v>0.50143536624035501</v>
      </c>
      <c r="I40" s="32">
        <v>0.44816404185604047</v>
      </c>
      <c r="J40" s="32">
        <v>367.83722222222218</v>
      </c>
      <c r="K40" s="32">
        <v>355.03722222222223</v>
      </c>
      <c r="L40" s="32">
        <v>52.711999999999989</v>
      </c>
      <c r="M40" s="32">
        <v>47.111999999999988</v>
      </c>
      <c r="N40" s="32">
        <v>0</v>
      </c>
      <c r="O40" s="32">
        <v>5.6</v>
      </c>
      <c r="P40" s="32">
        <v>101.6654444444445</v>
      </c>
      <c r="Q40" s="32">
        <v>94.465444444444501</v>
      </c>
      <c r="R40" s="32">
        <v>7.2</v>
      </c>
      <c r="S40" s="32">
        <v>213.4597777777777</v>
      </c>
      <c r="T40" s="32">
        <v>213.4597777777777</v>
      </c>
      <c r="U40" s="32">
        <v>0</v>
      </c>
      <c r="V40" s="32">
        <v>0</v>
      </c>
      <c r="W40" s="32">
        <v>71.764777777777766</v>
      </c>
      <c r="X40" s="32">
        <v>15.935777777777776</v>
      </c>
      <c r="Y40" s="32">
        <v>0</v>
      </c>
      <c r="Z40" s="32">
        <v>0</v>
      </c>
      <c r="AA40" s="32">
        <v>20.016555555555559</v>
      </c>
      <c r="AB40" s="32">
        <v>0</v>
      </c>
      <c r="AC40" s="32">
        <v>35.812444444444431</v>
      </c>
      <c r="AD40" s="32">
        <v>0</v>
      </c>
      <c r="AE40" s="32">
        <v>0</v>
      </c>
      <c r="AF40" t="s">
        <v>256</v>
      </c>
      <c r="AG40">
        <v>1</v>
      </c>
      <c r="AH40"/>
    </row>
    <row r="41" spans="1:34" x14ac:dyDescent="0.25">
      <c r="A41" t="s">
        <v>929</v>
      </c>
      <c r="B41" t="s">
        <v>545</v>
      </c>
      <c r="C41" t="s">
        <v>762</v>
      </c>
      <c r="D41" t="s">
        <v>897</v>
      </c>
      <c r="E41" s="32">
        <v>61.466666666666669</v>
      </c>
      <c r="F41" s="32">
        <v>3.1956417208966017</v>
      </c>
      <c r="G41" s="32">
        <v>3.0405368763557479</v>
      </c>
      <c r="H41" s="32">
        <v>0.43865509761388294</v>
      </c>
      <c r="I41" s="32">
        <v>0.28355025307302967</v>
      </c>
      <c r="J41" s="32">
        <v>196.42544444444445</v>
      </c>
      <c r="K41" s="32">
        <v>186.89166666666665</v>
      </c>
      <c r="L41" s="32">
        <v>26.962666666666671</v>
      </c>
      <c r="M41" s="32">
        <v>17.428888888888892</v>
      </c>
      <c r="N41" s="32">
        <v>5.1559999999999997</v>
      </c>
      <c r="O41" s="32">
        <v>4.3777777777777782</v>
      </c>
      <c r="P41" s="32">
        <v>44.782111111111114</v>
      </c>
      <c r="Q41" s="32">
        <v>44.782111111111114</v>
      </c>
      <c r="R41" s="32">
        <v>0</v>
      </c>
      <c r="S41" s="32">
        <v>124.68066666666665</v>
      </c>
      <c r="T41" s="32">
        <v>124.68066666666665</v>
      </c>
      <c r="U41" s="32">
        <v>0</v>
      </c>
      <c r="V41" s="32">
        <v>0</v>
      </c>
      <c r="W41" s="32">
        <v>38.759777777777785</v>
      </c>
      <c r="X41" s="32">
        <v>0.14299999999999999</v>
      </c>
      <c r="Y41" s="32">
        <v>0</v>
      </c>
      <c r="Z41" s="32">
        <v>0</v>
      </c>
      <c r="AA41" s="32">
        <v>4.0520000000000005</v>
      </c>
      <c r="AB41" s="32">
        <v>0</v>
      </c>
      <c r="AC41" s="32">
        <v>34.564777777777785</v>
      </c>
      <c r="AD41" s="32">
        <v>0</v>
      </c>
      <c r="AE41" s="32">
        <v>0</v>
      </c>
      <c r="AF41" t="s">
        <v>183</v>
      </c>
      <c r="AG41">
        <v>1</v>
      </c>
      <c r="AH41"/>
    </row>
    <row r="42" spans="1:34" x14ac:dyDescent="0.25">
      <c r="A42" t="s">
        <v>929</v>
      </c>
      <c r="B42" t="s">
        <v>546</v>
      </c>
      <c r="C42" t="s">
        <v>841</v>
      </c>
      <c r="D42" t="s">
        <v>901</v>
      </c>
      <c r="E42" s="32">
        <v>79.63333333333334</v>
      </c>
      <c r="F42" s="32">
        <v>3.9078763778428911</v>
      </c>
      <c r="G42" s="32">
        <v>3.6322031533417052</v>
      </c>
      <c r="H42" s="32">
        <v>0.52692898004743971</v>
      </c>
      <c r="I42" s="32">
        <v>0.32192688712152923</v>
      </c>
      <c r="J42" s="32">
        <v>311.19722222222225</v>
      </c>
      <c r="K42" s="32">
        <v>289.24444444444447</v>
      </c>
      <c r="L42" s="32">
        <v>41.961111111111116</v>
      </c>
      <c r="M42" s="32">
        <v>25.636111111111113</v>
      </c>
      <c r="N42" s="32">
        <v>10.813888888888888</v>
      </c>
      <c r="O42" s="32">
        <v>5.5111111111111111</v>
      </c>
      <c r="P42" s="32">
        <v>76.705555555555563</v>
      </c>
      <c r="Q42" s="32">
        <v>71.077777777777783</v>
      </c>
      <c r="R42" s="32">
        <v>5.6277777777777782</v>
      </c>
      <c r="S42" s="32">
        <v>192.53055555555557</v>
      </c>
      <c r="T42" s="32">
        <v>192.53055555555557</v>
      </c>
      <c r="U42" s="32">
        <v>0</v>
      </c>
      <c r="V42" s="32">
        <v>0</v>
      </c>
      <c r="W42" s="32">
        <v>0</v>
      </c>
      <c r="X42" s="32">
        <v>0</v>
      </c>
      <c r="Y42" s="32">
        <v>0</v>
      </c>
      <c r="Z42" s="32">
        <v>0</v>
      </c>
      <c r="AA42" s="32">
        <v>0</v>
      </c>
      <c r="AB42" s="32">
        <v>0</v>
      </c>
      <c r="AC42" s="32">
        <v>0</v>
      </c>
      <c r="AD42" s="32">
        <v>0</v>
      </c>
      <c r="AE42" s="32">
        <v>0</v>
      </c>
      <c r="AF42" t="s">
        <v>184</v>
      </c>
      <c r="AG42">
        <v>1</v>
      </c>
      <c r="AH42"/>
    </row>
    <row r="43" spans="1:34" x14ac:dyDescent="0.25">
      <c r="A43" t="s">
        <v>929</v>
      </c>
      <c r="B43" t="s">
        <v>376</v>
      </c>
      <c r="C43" t="s">
        <v>769</v>
      </c>
      <c r="D43" t="s">
        <v>900</v>
      </c>
      <c r="E43" s="32">
        <v>117.73333333333333</v>
      </c>
      <c r="F43" s="32">
        <v>3.5392506606266516</v>
      </c>
      <c r="G43" s="32">
        <v>3.1384201585503964</v>
      </c>
      <c r="H43" s="32">
        <v>0.71071158927897327</v>
      </c>
      <c r="I43" s="32">
        <v>0.42825122687806721</v>
      </c>
      <c r="J43" s="32">
        <v>416.6877777777778</v>
      </c>
      <c r="K43" s="32">
        <v>369.49666666666667</v>
      </c>
      <c r="L43" s="32">
        <v>83.674444444444447</v>
      </c>
      <c r="M43" s="32">
        <v>50.419444444444444</v>
      </c>
      <c r="N43" s="32">
        <v>26.321666666666665</v>
      </c>
      <c r="O43" s="32">
        <v>6.9333333333333336</v>
      </c>
      <c r="P43" s="32">
        <v>98.88611111111112</v>
      </c>
      <c r="Q43" s="32">
        <v>84.95</v>
      </c>
      <c r="R43" s="32">
        <v>13.936111111111112</v>
      </c>
      <c r="S43" s="32">
        <v>234.12722222222223</v>
      </c>
      <c r="T43" s="32">
        <v>234.12722222222223</v>
      </c>
      <c r="U43" s="32">
        <v>0</v>
      </c>
      <c r="V43" s="32">
        <v>0</v>
      </c>
      <c r="W43" s="32">
        <v>169.99055555555557</v>
      </c>
      <c r="X43" s="32">
        <v>21.372222222222224</v>
      </c>
      <c r="Y43" s="32">
        <v>6.1800000000000006</v>
      </c>
      <c r="Z43" s="32">
        <v>0</v>
      </c>
      <c r="AA43" s="32">
        <v>21.911111111111111</v>
      </c>
      <c r="AB43" s="32">
        <v>3.3333333333333335</v>
      </c>
      <c r="AC43" s="32">
        <v>117.19388888888889</v>
      </c>
      <c r="AD43" s="32">
        <v>0</v>
      </c>
      <c r="AE43" s="32">
        <v>0</v>
      </c>
      <c r="AF43" t="s">
        <v>14</v>
      </c>
      <c r="AG43">
        <v>1</v>
      </c>
      <c r="AH43"/>
    </row>
    <row r="44" spans="1:34" x14ac:dyDescent="0.25">
      <c r="A44" t="s">
        <v>929</v>
      </c>
      <c r="B44" t="s">
        <v>538</v>
      </c>
      <c r="C44" t="s">
        <v>763</v>
      </c>
      <c r="D44" t="s">
        <v>898</v>
      </c>
      <c r="E44" s="32">
        <v>89.87777777777778</v>
      </c>
      <c r="F44" s="32">
        <v>5.9122178266782068</v>
      </c>
      <c r="G44" s="32">
        <v>5.4973606131783921</v>
      </c>
      <c r="H44" s="32">
        <v>0.75177277784645813</v>
      </c>
      <c r="I44" s="32">
        <v>0.44894548151811109</v>
      </c>
      <c r="J44" s="32">
        <v>531.37700000000018</v>
      </c>
      <c r="K44" s="32">
        <v>494.09055555555574</v>
      </c>
      <c r="L44" s="32">
        <v>67.567666666666668</v>
      </c>
      <c r="M44" s="32">
        <v>40.350222222222229</v>
      </c>
      <c r="N44" s="32">
        <v>21.973000000000003</v>
      </c>
      <c r="O44" s="32">
        <v>5.2444444444444445</v>
      </c>
      <c r="P44" s="32">
        <v>94.638777777777776</v>
      </c>
      <c r="Q44" s="32">
        <v>84.569777777777773</v>
      </c>
      <c r="R44" s="32">
        <v>10.069000000000001</v>
      </c>
      <c r="S44" s="32">
        <v>369.17055555555572</v>
      </c>
      <c r="T44" s="32">
        <v>369.17055555555572</v>
      </c>
      <c r="U44" s="32">
        <v>0</v>
      </c>
      <c r="V44" s="32">
        <v>0</v>
      </c>
      <c r="W44" s="32">
        <v>5.6611111111111105</v>
      </c>
      <c r="X44" s="32">
        <v>0</v>
      </c>
      <c r="Y44" s="32">
        <v>5.572222222222222</v>
      </c>
      <c r="Z44" s="32">
        <v>0</v>
      </c>
      <c r="AA44" s="32">
        <v>0</v>
      </c>
      <c r="AB44" s="32">
        <v>0</v>
      </c>
      <c r="AC44" s="32">
        <v>8.8888888888888892E-2</v>
      </c>
      <c r="AD44" s="32">
        <v>0</v>
      </c>
      <c r="AE44" s="32">
        <v>0</v>
      </c>
      <c r="AF44" t="s">
        <v>176</v>
      </c>
      <c r="AG44">
        <v>1</v>
      </c>
      <c r="AH44"/>
    </row>
    <row r="45" spans="1:34" x14ac:dyDescent="0.25">
      <c r="A45" t="s">
        <v>929</v>
      </c>
      <c r="B45" t="s">
        <v>540</v>
      </c>
      <c r="C45" t="s">
        <v>840</v>
      </c>
      <c r="D45" t="s">
        <v>898</v>
      </c>
      <c r="E45" s="32">
        <v>95.388888888888886</v>
      </c>
      <c r="F45" s="32">
        <v>3.1058066394874779</v>
      </c>
      <c r="G45" s="32">
        <v>2.8019976703552709</v>
      </c>
      <c r="H45" s="32">
        <v>0.48709959231217231</v>
      </c>
      <c r="I45" s="32">
        <v>0.23827023878858469</v>
      </c>
      <c r="J45" s="32">
        <v>296.2594444444444</v>
      </c>
      <c r="K45" s="32">
        <v>267.27944444444444</v>
      </c>
      <c r="L45" s="32">
        <v>46.463888888888881</v>
      </c>
      <c r="M45" s="32">
        <v>22.728333333333328</v>
      </c>
      <c r="N45" s="32">
        <v>18.402222222222218</v>
      </c>
      <c r="O45" s="32">
        <v>5.333333333333333</v>
      </c>
      <c r="P45" s="32">
        <v>69.383888888888876</v>
      </c>
      <c r="Q45" s="32">
        <v>64.139444444444436</v>
      </c>
      <c r="R45" s="32">
        <v>5.2444444444444445</v>
      </c>
      <c r="S45" s="32">
        <v>180.41166666666666</v>
      </c>
      <c r="T45" s="32">
        <v>180.41166666666666</v>
      </c>
      <c r="U45" s="32">
        <v>0</v>
      </c>
      <c r="V45" s="32">
        <v>0</v>
      </c>
      <c r="W45" s="32">
        <v>9.3238888888888898</v>
      </c>
      <c r="X45" s="32">
        <v>4.5561111111111128</v>
      </c>
      <c r="Y45" s="32">
        <v>0.68333333333333335</v>
      </c>
      <c r="Z45" s="32">
        <v>0</v>
      </c>
      <c r="AA45" s="32">
        <v>3.4166666666666665</v>
      </c>
      <c r="AB45" s="32">
        <v>0</v>
      </c>
      <c r="AC45" s="32">
        <v>0.66777777777777769</v>
      </c>
      <c r="AD45" s="32">
        <v>0</v>
      </c>
      <c r="AE45" s="32">
        <v>0</v>
      </c>
      <c r="AF45" t="s">
        <v>178</v>
      </c>
      <c r="AG45">
        <v>1</v>
      </c>
      <c r="AH45"/>
    </row>
    <row r="46" spans="1:34" x14ac:dyDescent="0.25">
      <c r="A46" t="s">
        <v>929</v>
      </c>
      <c r="B46" t="s">
        <v>484</v>
      </c>
      <c r="C46" t="s">
        <v>820</v>
      </c>
      <c r="D46" t="s">
        <v>905</v>
      </c>
      <c r="E46" s="32">
        <v>89.655555555555551</v>
      </c>
      <c r="F46" s="32">
        <v>4.0929173379600945</v>
      </c>
      <c r="G46" s="32">
        <v>3.4830524228528938</v>
      </c>
      <c r="H46" s="32">
        <v>0.66554095922667</v>
      </c>
      <c r="I46" s="32">
        <v>0.24355558309579875</v>
      </c>
      <c r="J46" s="32">
        <v>366.95277777777778</v>
      </c>
      <c r="K46" s="32">
        <v>312.27499999999998</v>
      </c>
      <c r="L46" s="32">
        <v>59.669444444444444</v>
      </c>
      <c r="M46" s="32">
        <v>21.836111111111112</v>
      </c>
      <c r="N46" s="32">
        <v>31.7</v>
      </c>
      <c r="O46" s="32">
        <v>6.1333333333333337</v>
      </c>
      <c r="P46" s="32">
        <v>97.24722222222222</v>
      </c>
      <c r="Q46" s="32">
        <v>80.402777777777771</v>
      </c>
      <c r="R46" s="32">
        <v>16.844444444444445</v>
      </c>
      <c r="S46" s="32">
        <v>210.03611111111113</v>
      </c>
      <c r="T46" s="32">
        <v>205.79444444444445</v>
      </c>
      <c r="U46" s="32">
        <v>4.2416666666666663</v>
      </c>
      <c r="V46" s="32">
        <v>0</v>
      </c>
      <c r="W46" s="32">
        <v>71.658333333333331</v>
      </c>
      <c r="X46" s="32">
        <v>7.7111111111111112</v>
      </c>
      <c r="Y46" s="32">
        <v>6.5</v>
      </c>
      <c r="Z46" s="32">
        <v>0</v>
      </c>
      <c r="AA46" s="32">
        <v>9.0416666666666661</v>
      </c>
      <c r="AB46" s="32">
        <v>1.8666666666666667</v>
      </c>
      <c r="AC46" s="32">
        <v>46.538888888888891</v>
      </c>
      <c r="AD46" s="32">
        <v>0</v>
      </c>
      <c r="AE46" s="32">
        <v>0</v>
      </c>
      <c r="AF46" t="s">
        <v>122</v>
      </c>
      <c r="AG46">
        <v>1</v>
      </c>
      <c r="AH46"/>
    </row>
    <row r="47" spans="1:34" x14ac:dyDescent="0.25">
      <c r="A47" t="s">
        <v>929</v>
      </c>
      <c r="B47" t="s">
        <v>547</v>
      </c>
      <c r="C47" t="s">
        <v>766</v>
      </c>
      <c r="D47" t="s">
        <v>901</v>
      </c>
      <c r="E47" s="32">
        <v>115.44444444444444</v>
      </c>
      <c r="F47" s="32">
        <v>3.4458710298363817</v>
      </c>
      <c r="G47" s="32">
        <v>3.1538691049085661</v>
      </c>
      <c r="H47" s="32">
        <v>0.5021559191530317</v>
      </c>
      <c r="I47" s="32">
        <v>0.36909528392685276</v>
      </c>
      <c r="J47" s="32">
        <v>397.80666666666673</v>
      </c>
      <c r="K47" s="32">
        <v>364.09666666666669</v>
      </c>
      <c r="L47" s="32">
        <v>57.971111111111107</v>
      </c>
      <c r="M47" s="32">
        <v>42.61</v>
      </c>
      <c r="N47" s="32">
        <v>11.183333333333332</v>
      </c>
      <c r="O47" s="32">
        <v>4.177777777777778</v>
      </c>
      <c r="P47" s="32">
        <v>136.64222222222224</v>
      </c>
      <c r="Q47" s="32">
        <v>118.29333333333336</v>
      </c>
      <c r="R47" s="32">
        <v>18.34888888888889</v>
      </c>
      <c r="S47" s="32">
        <v>203.19333333333336</v>
      </c>
      <c r="T47" s="32">
        <v>203.19333333333336</v>
      </c>
      <c r="U47" s="32">
        <v>0</v>
      </c>
      <c r="V47" s="32">
        <v>0</v>
      </c>
      <c r="W47" s="32">
        <v>59.34222222222224</v>
      </c>
      <c r="X47" s="32">
        <v>16.894444444444442</v>
      </c>
      <c r="Y47" s="32">
        <v>0</v>
      </c>
      <c r="Z47" s="32">
        <v>0</v>
      </c>
      <c r="AA47" s="32">
        <v>29.087777777777799</v>
      </c>
      <c r="AB47" s="32">
        <v>0</v>
      </c>
      <c r="AC47" s="32">
        <v>13.360000000000001</v>
      </c>
      <c r="AD47" s="32">
        <v>0</v>
      </c>
      <c r="AE47" s="32">
        <v>0</v>
      </c>
      <c r="AF47" t="s">
        <v>185</v>
      </c>
      <c r="AG47">
        <v>1</v>
      </c>
      <c r="AH47"/>
    </row>
    <row r="48" spans="1:34" x14ac:dyDescent="0.25">
      <c r="A48" t="s">
        <v>929</v>
      </c>
      <c r="B48" t="s">
        <v>409</v>
      </c>
      <c r="C48" t="s">
        <v>785</v>
      </c>
      <c r="D48" t="s">
        <v>902</v>
      </c>
      <c r="E48" s="32">
        <v>96.544444444444451</v>
      </c>
      <c r="F48" s="32">
        <v>3.467843250086315</v>
      </c>
      <c r="G48" s="32">
        <v>3.3484278973414652</v>
      </c>
      <c r="H48" s="32">
        <v>0.38676947865116795</v>
      </c>
      <c r="I48" s="32">
        <v>0.35500517896190564</v>
      </c>
      <c r="J48" s="32">
        <v>334.80099999999993</v>
      </c>
      <c r="K48" s="32">
        <v>323.27211111111103</v>
      </c>
      <c r="L48" s="32">
        <v>37.340444444444429</v>
      </c>
      <c r="M48" s="32">
        <v>34.273777777777759</v>
      </c>
      <c r="N48" s="32">
        <v>3.0666666666666669</v>
      </c>
      <c r="O48" s="32">
        <v>0</v>
      </c>
      <c r="P48" s="32">
        <v>91.364777777777732</v>
      </c>
      <c r="Q48" s="32">
        <v>82.902555555555509</v>
      </c>
      <c r="R48" s="32">
        <v>8.4622222222222234</v>
      </c>
      <c r="S48" s="32">
        <v>206.09577777777776</v>
      </c>
      <c r="T48" s="32">
        <v>206.09577777777776</v>
      </c>
      <c r="U48" s="32">
        <v>0</v>
      </c>
      <c r="V48" s="32">
        <v>0</v>
      </c>
      <c r="W48" s="32">
        <v>107.61333333333334</v>
      </c>
      <c r="X48" s="32">
        <v>18.173666666666669</v>
      </c>
      <c r="Y48" s="32">
        <v>0</v>
      </c>
      <c r="Z48" s="32">
        <v>0</v>
      </c>
      <c r="AA48" s="32">
        <v>29.650555555555549</v>
      </c>
      <c r="AB48" s="32">
        <v>0</v>
      </c>
      <c r="AC48" s="32">
        <v>59.789111111111119</v>
      </c>
      <c r="AD48" s="32">
        <v>0</v>
      </c>
      <c r="AE48" s="32">
        <v>0</v>
      </c>
      <c r="AF48" t="s">
        <v>47</v>
      </c>
      <c r="AG48">
        <v>1</v>
      </c>
      <c r="AH48"/>
    </row>
    <row r="49" spans="1:34" x14ac:dyDescent="0.25">
      <c r="A49" t="s">
        <v>929</v>
      </c>
      <c r="B49" t="s">
        <v>424</v>
      </c>
      <c r="C49" t="s">
        <v>794</v>
      </c>
      <c r="D49" t="s">
        <v>902</v>
      </c>
      <c r="E49" s="32">
        <v>93.36666666666666</v>
      </c>
      <c r="F49" s="32">
        <v>3.2091217422349163</v>
      </c>
      <c r="G49" s="32">
        <v>3.0929727478281568</v>
      </c>
      <c r="H49" s="32">
        <v>0.61497917410448666</v>
      </c>
      <c r="I49" s="32">
        <v>0.52548732595501624</v>
      </c>
      <c r="J49" s="32">
        <v>299.625</v>
      </c>
      <c r="K49" s="32">
        <v>288.78055555555557</v>
      </c>
      <c r="L49" s="32">
        <v>57.418555555555571</v>
      </c>
      <c r="M49" s="32">
        <v>49.063000000000009</v>
      </c>
      <c r="N49" s="32">
        <v>3.2</v>
      </c>
      <c r="O49" s="32">
        <v>5.1555555555555559</v>
      </c>
      <c r="P49" s="32">
        <v>52.347222222222221</v>
      </c>
      <c r="Q49" s="32">
        <v>49.858333333333334</v>
      </c>
      <c r="R49" s="32">
        <v>2.4888888888888889</v>
      </c>
      <c r="S49" s="32">
        <v>189.8592222222222</v>
      </c>
      <c r="T49" s="32">
        <v>189.8592222222222</v>
      </c>
      <c r="U49" s="32">
        <v>0</v>
      </c>
      <c r="V49" s="32">
        <v>0</v>
      </c>
      <c r="W49" s="32">
        <v>68.748000000000005</v>
      </c>
      <c r="X49" s="32">
        <v>27.538888888888888</v>
      </c>
      <c r="Y49" s="32">
        <v>0</v>
      </c>
      <c r="Z49" s="32">
        <v>0</v>
      </c>
      <c r="AA49" s="32">
        <v>15.177333333333339</v>
      </c>
      <c r="AB49" s="32">
        <v>0</v>
      </c>
      <c r="AC49" s="32">
        <v>26.03177777777778</v>
      </c>
      <c r="AD49" s="32">
        <v>0</v>
      </c>
      <c r="AE49" s="32">
        <v>0</v>
      </c>
      <c r="AF49" t="s">
        <v>62</v>
      </c>
      <c r="AG49">
        <v>1</v>
      </c>
      <c r="AH49"/>
    </row>
    <row r="50" spans="1:34" x14ac:dyDescent="0.25">
      <c r="A50" t="s">
        <v>929</v>
      </c>
      <c r="B50" t="s">
        <v>403</v>
      </c>
      <c r="C50" t="s">
        <v>777</v>
      </c>
      <c r="D50" t="s">
        <v>900</v>
      </c>
      <c r="E50" s="32">
        <v>125.2</v>
      </c>
      <c r="F50" s="32">
        <v>3.4383652822151225</v>
      </c>
      <c r="G50" s="32">
        <v>3.0843982960596379</v>
      </c>
      <c r="H50" s="32">
        <v>0.51901402200922964</v>
      </c>
      <c r="I50" s="32">
        <v>0.31660454384096554</v>
      </c>
      <c r="J50" s="32">
        <v>430.48333333333335</v>
      </c>
      <c r="K50" s="32">
        <v>386.16666666666669</v>
      </c>
      <c r="L50" s="32">
        <v>64.980555555555554</v>
      </c>
      <c r="M50" s="32">
        <v>39.638888888888886</v>
      </c>
      <c r="N50" s="32">
        <v>19.475000000000001</v>
      </c>
      <c r="O50" s="32">
        <v>5.8666666666666663</v>
      </c>
      <c r="P50" s="32">
        <v>131.70833333333334</v>
      </c>
      <c r="Q50" s="32">
        <v>112.73333333333333</v>
      </c>
      <c r="R50" s="32">
        <v>18.975000000000001</v>
      </c>
      <c r="S50" s="32">
        <v>233.79444444444445</v>
      </c>
      <c r="T50" s="32">
        <v>225.94722222222222</v>
      </c>
      <c r="U50" s="32">
        <v>3.3138888888888891</v>
      </c>
      <c r="V50" s="32">
        <v>4.5333333333333332</v>
      </c>
      <c r="W50" s="32">
        <v>102.4</v>
      </c>
      <c r="X50" s="32">
        <v>15.783333333333333</v>
      </c>
      <c r="Y50" s="32">
        <v>6.7555555555555555</v>
      </c>
      <c r="Z50" s="32">
        <v>0</v>
      </c>
      <c r="AA50" s="32">
        <v>28.744444444444444</v>
      </c>
      <c r="AB50" s="32">
        <v>1.6444444444444444</v>
      </c>
      <c r="AC50" s="32">
        <v>49.472222222222221</v>
      </c>
      <c r="AD50" s="32">
        <v>0</v>
      </c>
      <c r="AE50" s="32">
        <v>0</v>
      </c>
      <c r="AF50" t="s">
        <v>41</v>
      </c>
      <c r="AG50">
        <v>1</v>
      </c>
      <c r="AH50"/>
    </row>
    <row r="51" spans="1:34" x14ac:dyDescent="0.25">
      <c r="A51" t="s">
        <v>929</v>
      </c>
      <c r="B51" t="s">
        <v>541</v>
      </c>
      <c r="C51" t="s">
        <v>800</v>
      </c>
      <c r="D51" t="s">
        <v>901</v>
      </c>
      <c r="E51" s="32">
        <v>114.97777777777777</v>
      </c>
      <c r="F51" s="32">
        <v>4.0265075376884418</v>
      </c>
      <c r="G51" s="32">
        <v>3.5579145728643216</v>
      </c>
      <c r="H51" s="32">
        <v>0.77720332431387695</v>
      </c>
      <c r="I51" s="32">
        <v>0.52749323540780824</v>
      </c>
      <c r="J51" s="32">
        <v>462.95888888888885</v>
      </c>
      <c r="K51" s="32">
        <v>409.08111111111111</v>
      </c>
      <c r="L51" s="32">
        <v>89.3611111111111</v>
      </c>
      <c r="M51" s="32">
        <v>60.65</v>
      </c>
      <c r="N51" s="32">
        <v>23.111111111111111</v>
      </c>
      <c r="O51" s="32">
        <v>5.6</v>
      </c>
      <c r="P51" s="32">
        <v>109.84166666666667</v>
      </c>
      <c r="Q51" s="32">
        <v>84.674999999999997</v>
      </c>
      <c r="R51" s="32">
        <v>25.166666666666668</v>
      </c>
      <c r="S51" s="32">
        <v>263.75611111111112</v>
      </c>
      <c r="T51" s="32">
        <v>257.1561111111111</v>
      </c>
      <c r="U51" s="32">
        <v>6.6</v>
      </c>
      <c r="V51" s="32">
        <v>0</v>
      </c>
      <c r="W51" s="32">
        <v>2.3111111111111109</v>
      </c>
      <c r="X51" s="32">
        <v>0</v>
      </c>
      <c r="Y51" s="32">
        <v>2.3111111111111109</v>
      </c>
      <c r="Z51" s="32">
        <v>0</v>
      </c>
      <c r="AA51" s="32">
        <v>0</v>
      </c>
      <c r="AB51" s="32">
        <v>0</v>
      </c>
      <c r="AC51" s="32">
        <v>0</v>
      </c>
      <c r="AD51" s="32">
        <v>0</v>
      </c>
      <c r="AE51" s="32">
        <v>0</v>
      </c>
      <c r="AF51" t="s">
        <v>179</v>
      </c>
      <c r="AG51">
        <v>1</v>
      </c>
      <c r="AH51"/>
    </row>
    <row r="52" spans="1:34" x14ac:dyDescent="0.25">
      <c r="A52" t="s">
        <v>929</v>
      </c>
      <c r="B52" t="s">
        <v>638</v>
      </c>
      <c r="C52" t="s">
        <v>869</v>
      </c>
      <c r="D52" t="s">
        <v>896</v>
      </c>
      <c r="E52" s="32">
        <v>22.222222222222221</v>
      </c>
      <c r="F52" s="32">
        <v>3.9830000000000001</v>
      </c>
      <c r="G52" s="32">
        <v>3.6734999999999998</v>
      </c>
      <c r="H52" s="32">
        <v>1.0958749999999999</v>
      </c>
      <c r="I52" s="32">
        <v>0.78637500000000005</v>
      </c>
      <c r="J52" s="32">
        <v>88.511111111111106</v>
      </c>
      <c r="K52" s="32">
        <v>81.633333333333326</v>
      </c>
      <c r="L52" s="32">
        <v>24.352777777777778</v>
      </c>
      <c r="M52" s="32">
        <v>17.475000000000001</v>
      </c>
      <c r="N52" s="32">
        <v>2.8777777777777778</v>
      </c>
      <c r="O52" s="32">
        <v>4</v>
      </c>
      <c r="P52" s="32">
        <v>12.280555555555555</v>
      </c>
      <c r="Q52" s="32">
        <v>12.280555555555555</v>
      </c>
      <c r="R52" s="32">
        <v>0</v>
      </c>
      <c r="S52" s="32">
        <v>51.877777777777773</v>
      </c>
      <c r="T52" s="32">
        <v>47.05833333333333</v>
      </c>
      <c r="U52" s="32">
        <v>4.8194444444444446</v>
      </c>
      <c r="V52" s="32">
        <v>0</v>
      </c>
      <c r="W52" s="32">
        <v>29.172222222222221</v>
      </c>
      <c r="X52" s="32">
        <v>10.261111111111111</v>
      </c>
      <c r="Y52" s="32">
        <v>0</v>
      </c>
      <c r="Z52" s="32">
        <v>0</v>
      </c>
      <c r="AA52" s="32">
        <v>4.5277777777777777</v>
      </c>
      <c r="AB52" s="32">
        <v>0</v>
      </c>
      <c r="AC52" s="32">
        <v>14.383333333333333</v>
      </c>
      <c r="AD52" s="32">
        <v>0</v>
      </c>
      <c r="AE52" s="32">
        <v>0</v>
      </c>
      <c r="AF52" t="s">
        <v>280</v>
      </c>
      <c r="AG52">
        <v>1</v>
      </c>
      <c r="AH52"/>
    </row>
    <row r="53" spans="1:34" x14ac:dyDescent="0.25">
      <c r="A53" t="s">
        <v>929</v>
      </c>
      <c r="B53" t="s">
        <v>616</v>
      </c>
      <c r="C53" t="s">
        <v>797</v>
      </c>
      <c r="D53" t="s">
        <v>900</v>
      </c>
      <c r="E53" s="32">
        <v>55.477777777777774</v>
      </c>
      <c r="F53" s="32">
        <v>3.0370678950530743</v>
      </c>
      <c r="G53" s="32">
        <v>2.718521930702984</v>
      </c>
      <c r="H53" s="32">
        <v>0.75275385539755657</v>
      </c>
      <c r="I53" s="32">
        <v>0.43420789104746649</v>
      </c>
      <c r="J53" s="32">
        <v>168.48977777777776</v>
      </c>
      <c r="K53" s="32">
        <v>150.81755555555554</v>
      </c>
      <c r="L53" s="32">
        <v>41.761111111111106</v>
      </c>
      <c r="M53" s="32">
        <v>24.088888888888889</v>
      </c>
      <c r="N53" s="32">
        <v>12.96111111111111</v>
      </c>
      <c r="O53" s="32">
        <v>4.7111111111111112</v>
      </c>
      <c r="P53" s="32">
        <v>24.977777777777778</v>
      </c>
      <c r="Q53" s="32">
        <v>24.977777777777778</v>
      </c>
      <c r="R53" s="32">
        <v>0</v>
      </c>
      <c r="S53" s="32">
        <v>101.75088888888889</v>
      </c>
      <c r="T53" s="32">
        <v>101.75088888888889</v>
      </c>
      <c r="U53" s="32">
        <v>0</v>
      </c>
      <c r="V53" s="32">
        <v>0</v>
      </c>
      <c r="W53" s="32">
        <v>4.9833333333333334</v>
      </c>
      <c r="X53" s="32">
        <v>0</v>
      </c>
      <c r="Y53" s="32">
        <v>0</v>
      </c>
      <c r="Z53" s="32">
        <v>0</v>
      </c>
      <c r="AA53" s="32">
        <v>0</v>
      </c>
      <c r="AB53" s="32">
        <v>0</v>
      </c>
      <c r="AC53" s="32">
        <v>4.9833333333333334</v>
      </c>
      <c r="AD53" s="32">
        <v>0</v>
      </c>
      <c r="AE53" s="32">
        <v>0</v>
      </c>
      <c r="AF53" t="s">
        <v>257</v>
      </c>
      <c r="AG53">
        <v>1</v>
      </c>
      <c r="AH53"/>
    </row>
    <row r="54" spans="1:34" x14ac:dyDescent="0.25">
      <c r="A54" t="s">
        <v>929</v>
      </c>
      <c r="B54" t="s">
        <v>702</v>
      </c>
      <c r="C54" t="s">
        <v>721</v>
      </c>
      <c r="D54" t="s">
        <v>898</v>
      </c>
      <c r="E54" s="32">
        <v>66.966666666666669</v>
      </c>
      <c r="F54" s="32">
        <v>4.05142193462751</v>
      </c>
      <c r="G54" s="32">
        <v>3.6901725568276098</v>
      </c>
      <c r="H54" s="32">
        <v>0.5126298324207732</v>
      </c>
      <c r="I54" s="32">
        <v>0.3397411647585864</v>
      </c>
      <c r="J54" s="32">
        <v>271.31022222222225</v>
      </c>
      <c r="K54" s="32">
        <v>247.11855555555562</v>
      </c>
      <c r="L54" s="32">
        <v>34.329111111111111</v>
      </c>
      <c r="M54" s="32">
        <v>22.751333333333335</v>
      </c>
      <c r="N54" s="32">
        <v>10.244444444444444</v>
      </c>
      <c r="O54" s="32">
        <v>1.3333333333333333</v>
      </c>
      <c r="P54" s="32">
        <v>87.7777777777778</v>
      </c>
      <c r="Q54" s="32">
        <v>75.163888888888906</v>
      </c>
      <c r="R54" s="32">
        <v>12.613888888888889</v>
      </c>
      <c r="S54" s="32">
        <v>149.20333333333338</v>
      </c>
      <c r="T54" s="32">
        <v>149.13944444444448</v>
      </c>
      <c r="U54" s="32">
        <v>6.3888888888888884E-2</v>
      </c>
      <c r="V54" s="32">
        <v>0</v>
      </c>
      <c r="W54" s="32">
        <v>19.336333333333332</v>
      </c>
      <c r="X54" s="32">
        <v>8.1385555555555538</v>
      </c>
      <c r="Y54" s="32">
        <v>0</v>
      </c>
      <c r="Z54" s="32">
        <v>0</v>
      </c>
      <c r="AA54" s="32">
        <v>8.6666666666666679</v>
      </c>
      <c r="AB54" s="32">
        <v>0</v>
      </c>
      <c r="AC54" s="32">
        <v>2.5311111111111111</v>
      </c>
      <c r="AD54" s="32">
        <v>0</v>
      </c>
      <c r="AE54" s="32">
        <v>0</v>
      </c>
      <c r="AF54" t="s">
        <v>345</v>
      </c>
      <c r="AG54">
        <v>1</v>
      </c>
      <c r="AH54"/>
    </row>
    <row r="55" spans="1:34" x14ac:dyDescent="0.25">
      <c r="A55" t="s">
        <v>929</v>
      </c>
      <c r="B55" t="s">
        <v>494</v>
      </c>
      <c r="C55" t="s">
        <v>755</v>
      </c>
      <c r="D55" t="s">
        <v>895</v>
      </c>
      <c r="E55" s="32">
        <v>10.988888888888889</v>
      </c>
      <c r="F55" s="32">
        <v>7.8415975733063696</v>
      </c>
      <c r="G55" s="32">
        <v>6.8721536905965612</v>
      </c>
      <c r="H55" s="32">
        <v>2.8088169868554096</v>
      </c>
      <c r="I55" s="32">
        <v>1.8393731041456014</v>
      </c>
      <c r="J55" s="32">
        <v>86.170444444444442</v>
      </c>
      <c r="K55" s="32">
        <v>75.517333333333326</v>
      </c>
      <c r="L55" s="32">
        <v>30.86577777777778</v>
      </c>
      <c r="M55" s="32">
        <v>20.212666666666664</v>
      </c>
      <c r="N55" s="32">
        <v>5.1420000000000012</v>
      </c>
      <c r="O55" s="32">
        <v>5.5111111111111111</v>
      </c>
      <c r="P55" s="32">
        <v>8.2051111111111084</v>
      </c>
      <c r="Q55" s="32">
        <v>8.2051111111111084</v>
      </c>
      <c r="R55" s="32">
        <v>0</v>
      </c>
      <c r="S55" s="32">
        <v>47.099555555555554</v>
      </c>
      <c r="T55" s="32">
        <v>47.099555555555554</v>
      </c>
      <c r="U55" s="32">
        <v>0</v>
      </c>
      <c r="V55" s="32">
        <v>0</v>
      </c>
      <c r="W55" s="32">
        <v>0</v>
      </c>
      <c r="X55" s="32">
        <v>0</v>
      </c>
      <c r="Y55" s="32">
        <v>0</v>
      </c>
      <c r="Z55" s="32">
        <v>0</v>
      </c>
      <c r="AA55" s="32">
        <v>0</v>
      </c>
      <c r="AB55" s="32">
        <v>0</v>
      </c>
      <c r="AC55" s="32">
        <v>0</v>
      </c>
      <c r="AD55" s="32">
        <v>0</v>
      </c>
      <c r="AE55" s="32">
        <v>0</v>
      </c>
      <c r="AF55" t="s">
        <v>132</v>
      </c>
      <c r="AG55">
        <v>1</v>
      </c>
      <c r="AH55"/>
    </row>
    <row r="56" spans="1:34" x14ac:dyDescent="0.25">
      <c r="A56" t="s">
        <v>929</v>
      </c>
      <c r="B56" t="s">
        <v>572</v>
      </c>
      <c r="C56" t="s">
        <v>802</v>
      </c>
      <c r="D56" t="s">
        <v>897</v>
      </c>
      <c r="E56" s="32">
        <v>54.544444444444444</v>
      </c>
      <c r="F56" s="32">
        <v>3.6809268690160937</v>
      </c>
      <c r="G56" s="32">
        <v>3.4889325728254232</v>
      </c>
      <c r="H56" s="32">
        <v>0.283281727439397</v>
      </c>
      <c r="I56" s="32">
        <v>0.18702994499898146</v>
      </c>
      <c r="J56" s="32">
        <v>200.77411111111115</v>
      </c>
      <c r="K56" s="32">
        <v>190.30188888888893</v>
      </c>
      <c r="L56" s="32">
        <v>15.451444444444444</v>
      </c>
      <c r="M56" s="32">
        <v>10.201444444444444</v>
      </c>
      <c r="N56" s="32">
        <v>8.8888888888888892E-2</v>
      </c>
      <c r="O56" s="32">
        <v>5.1611111111111114</v>
      </c>
      <c r="P56" s="32">
        <v>72.201777777777806</v>
      </c>
      <c r="Q56" s="32">
        <v>66.979555555555578</v>
      </c>
      <c r="R56" s="32">
        <v>5.2222222222222223</v>
      </c>
      <c r="S56" s="32">
        <v>113.12088888888889</v>
      </c>
      <c r="T56" s="32">
        <v>113.12088888888889</v>
      </c>
      <c r="U56" s="32">
        <v>0</v>
      </c>
      <c r="V56" s="32">
        <v>0</v>
      </c>
      <c r="W56" s="32">
        <v>64.810222222222208</v>
      </c>
      <c r="X56" s="32">
        <v>5.3347777777777772</v>
      </c>
      <c r="Y56" s="32">
        <v>0</v>
      </c>
      <c r="Z56" s="32">
        <v>4.8055555555555554</v>
      </c>
      <c r="AA56" s="32">
        <v>23.254555555555548</v>
      </c>
      <c r="AB56" s="32">
        <v>0</v>
      </c>
      <c r="AC56" s="32">
        <v>31.415333333333333</v>
      </c>
      <c r="AD56" s="32">
        <v>0</v>
      </c>
      <c r="AE56" s="32">
        <v>0</v>
      </c>
      <c r="AF56" t="s">
        <v>211</v>
      </c>
      <c r="AG56">
        <v>1</v>
      </c>
      <c r="AH56"/>
    </row>
    <row r="57" spans="1:34" x14ac:dyDescent="0.25">
      <c r="A57" t="s">
        <v>929</v>
      </c>
      <c r="B57" t="s">
        <v>434</v>
      </c>
      <c r="C57" t="s">
        <v>731</v>
      </c>
      <c r="D57" t="s">
        <v>901</v>
      </c>
      <c r="E57" s="32">
        <v>120.66666666666667</v>
      </c>
      <c r="F57" s="32">
        <v>2.9782173112338857</v>
      </c>
      <c r="G57" s="32">
        <v>2.8250865561694289</v>
      </c>
      <c r="H57" s="32">
        <v>0.3585009208103131</v>
      </c>
      <c r="I57" s="32">
        <v>0.29956906077348067</v>
      </c>
      <c r="J57" s="32">
        <v>359.37155555555557</v>
      </c>
      <c r="K57" s="32">
        <v>340.89377777777776</v>
      </c>
      <c r="L57" s="32">
        <v>43.259111111111118</v>
      </c>
      <c r="M57" s="32">
        <v>36.148000000000003</v>
      </c>
      <c r="N57" s="32">
        <v>1.4222222222222223</v>
      </c>
      <c r="O57" s="32">
        <v>5.6888888888888891</v>
      </c>
      <c r="P57" s="32">
        <v>117.63611111111112</v>
      </c>
      <c r="Q57" s="32">
        <v>106.26944444444445</v>
      </c>
      <c r="R57" s="32">
        <v>11.366666666666667</v>
      </c>
      <c r="S57" s="32">
        <v>198.47633333333332</v>
      </c>
      <c r="T57" s="32">
        <v>198.47633333333332</v>
      </c>
      <c r="U57" s="32">
        <v>0</v>
      </c>
      <c r="V57" s="32">
        <v>0</v>
      </c>
      <c r="W57" s="32">
        <v>52.991666666666667</v>
      </c>
      <c r="X57" s="32">
        <v>0</v>
      </c>
      <c r="Y57" s="32">
        <v>0</v>
      </c>
      <c r="Z57" s="32">
        <v>0</v>
      </c>
      <c r="AA57" s="32">
        <v>0.81111111111111112</v>
      </c>
      <c r="AB57" s="32">
        <v>0</v>
      </c>
      <c r="AC57" s="32">
        <v>52.180555555555557</v>
      </c>
      <c r="AD57" s="32">
        <v>0</v>
      </c>
      <c r="AE57" s="32">
        <v>0</v>
      </c>
      <c r="AF57" t="s">
        <v>72</v>
      </c>
      <c r="AG57">
        <v>1</v>
      </c>
      <c r="AH57"/>
    </row>
    <row r="58" spans="1:34" x14ac:dyDescent="0.25">
      <c r="A58" t="s">
        <v>929</v>
      </c>
      <c r="B58" t="s">
        <v>476</v>
      </c>
      <c r="C58" t="s">
        <v>743</v>
      </c>
      <c r="D58" t="s">
        <v>894</v>
      </c>
      <c r="E58" s="32">
        <v>72.87777777777778</v>
      </c>
      <c r="F58" s="32">
        <v>3.4240432992834275</v>
      </c>
      <c r="G58" s="32">
        <v>3.2023631651166338</v>
      </c>
      <c r="H58" s="32">
        <v>0.47282512578136909</v>
      </c>
      <c r="I58" s="32">
        <v>0.33313157493520357</v>
      </c>
      <c r="J58" s="32">
        <v>249.53666666666669</v>
      </c>
      <c r="K58" s="32">
        <v>233.38111111111112</v>
      </c>
      <c r="L58" s="32">
        <v>34.458444444444446</v>
      </c>
      <c r="M58" s="32">
        <v>24.277888888888892</v>
      </c>
      <c r="N58" s="32">
        <v>4.9361111111111109</v>
      </c>
      <c r="O58" s="32">
        <v>5.2444444444444445</v>
      </c>
      <c r="P58" s="32">
        <v>72.10244444444443</v>
      </c>
      <c r="Q58" s="32">
        <v>66.127444444444436</v>
      </c>
      <c r="R58" s="32">
        <v>5.9749999999999996</v>
      </c>
      <c r="S58" s="32">
        <v>142.97577777777781</v>
      </c>
      <c r="T58" s="32">
        <v>142.10911111111113</v>
      </c>
      <c r="U58" s="32">
        <v>0.8666666666666667</v>
      </c>
      <c r="V58" s="32">
        <v>0</v>
      </c>
      <c r="W58" s="32">
        <v>35.5561111111111</v>
      </c>
      <c r="X58" s="32">
        <v>7.1390000000000011</v>
      </c>
      <c r="Y58" s="32">
        <v>0</v>
      </c>
      <c r="Z58" s="32">
        <v>0</v>
      </c>
      <c r="AA58" s="32">
        <v>6.1135555555555561</v>
      </c>
      <c r="AB58" s="32">
        <v>0</v>
      </c>
      <c r="AC58" s="32">
        <v>22.303555555555544</v>
      </c>
      <c r="AD58" s="32">
        <v>0</v>
      </c>
      <c r="AE58" s="32">
        <v>0</v>
      </c>
      <c r="AF58" t="s">
        <v>114</v>
      </c>
      <c r="AG58">
        <v>1</v>
      </c>
      <c r="AH58"/>
    </row>
    <row r="59" spans="1:34" x14ac:dyDescent="0.25">
      <c r="A59" t="s">
        <v>929</v>
      </c>
      <c r="B59" t="s">
        <v>595</v>
      </c>
      <c r="C59" t="s">
        <v>760</v>
      </c>
      <c r="D59" t="s">
        <v>895</v>
      </c>
      <c r="E59" s="32">
        <v>75.044444444444451</v>
      </c>
      <c r="F59" s="32">
        <v>3.5999629848978381</v>
      </c>
      <c r="G59" s="32">
        <v>3.528893988747408</v>
      </c>
      <c r="H59" s="32">
        <v>0.83589724607639904</v>
      </c>
      <c r="I59" s="32">
        <v>0.76482824992596965</v>
      </c>
      <c r="J59" s="32">
        <v>270.15722222222223</v>
      </c>
      <c r="K59" s="32">
        <v>264.82388888888886</v>
      </c>
      <c r="L59" s="32">
        <v>62.729444444444439</v>
      </c>
      <c r="M59" s="32">
        <v>57.396111111111104</v>
      </c>
      <c r="N59" s="32">
        <v>0</v>
      </c>
      <c r="O59" s="32">
        <v>5.333333333333333</v>
      </c>
      <c r="P59" s="32">
        <v>53.666666666666664</v>
      </c>
      <c r="Q59" s="32">
        <v>53.666666666666664</v>
      </c>
      <c r="R59" s="32">
        <v>0</v>
      </c>
      <c r="S59" s="32">
        <v>153.76111111111112</v>
      </c>
      <c r="T59" s="32">
        <v>153.76111111111112</v>
      </c>
      <c r="U59" s="32">
        <v>0</v>
      </c>
      <c r="V59" s="32">
        <v>0</v>
      </c>
      <c r="W59" s="32">
        <v>17.740555555555556</v>
      </c>
      <c r="X59" s="32">
        <v>3.1461111111111109</v>
      </c>
      <c r="Y59" s="32">
        <v>0</v>
      </c>
      <c r="Z59" s="32">
        <v>0</v>
      </c>
      <c r="AA59" s="32">
        <v>1.7083333333333333</v>
      </c>
      <c r="AB59" s="32">
        <v>0</v>
      </c>
      <c r="AC59" s="32">
        <v>12.886111111111111</v>
      </c>
      <c r="AD59" s="32">
        <v>0</v>
      </c>
      <c r="AE59" s="32">
        <v>0</v>
      </c>
      <c r="AF59" t="s">
        <v>236</v>
      </c>
      <c r="AG59">
        <v>1</v>
      </c>
      <c r="AH59"/>
    </row>
    <row r="60" spans="1:34" x14ac:dyDescent="0.25">
      <c r="A60" t="s">
        <v>929</v>
      </c>
      <c r="B60" t="s">
        <v>653</v>
      </c>
      <c r="C60" t="s">
        <v>876</v>
      </c>
      <c r="D60" t="s">
        <v>895</v>
      </c>
      <c r="E60" s="32">
        <v>30.744444444444444</v>
      </c>
      <c r="F60" s="32">
        <v>5.7525623418865193</v>
      </c>
      <c r="G60" s="32">
        <v>5.6123382724972908</v>
      </c>
      <c r="H60" s="32">
        <v>1.9070292735814967</v>
      </c>
      <c r="I60" s="32">
        <v>1.7668052041922664</v>
      </c>
      <c r="J60" s="32">
        <v>176.85933333333332</v>
      </c>
      <c r="K60" s="32">
        <v>172.54822222222225</v>
      </c>
      <c r="L60" s="32">
        <v>58.630555555555567</v>
      </c>
      <c r="M60" s="32">
        <v>54.319444444444457</v>
      </c>
      <c r="N60" s="32">
        <v>0</v>
      </c>
      <c r="O60" s="32">
        <v>4.3111111111111109</v>
      </c>
      <c r="P60" s="32">
        <v>13.171333333333331</v>
      </c>
      <c r="Q60" s="32">
        <v>13.171333333333331</v>
      </c>
      <c r="R60" s="32">
        <v>0</v>
      </c>
      <c r="S60" s="32">
        <v>105.05744444444444</v>
      </c>
      <c r="T60" s="32">
        <v>105.05744444444444</v>
      </c>
      <c r="U60" s="32">
        <v>0</v>
      </c>
      <c r="V60" s="32">
        <v>0</v>
      </c>
      <c r="W60" s="32">
        <v>0.67966666666666664</v>
      </c>
      <c r="X60" s="32">
        <v>0.26500000000000001</v>
      </c>
      <c r="Y60" s="32">
        <v>0</v>
      </c>
      <c r="Z60" s="32">
        <v>0</v>
      </c>
      <c r="AA60" s="32">
        <v>0</v>
      </c>
      <c r="AB60" s="32">
        <v>0</v>
      </c>
      <c r="AC60" s="32">
        <v>0.41466666666666668</v>
      </c>
      <c r="AD60" s="32">
        <v>0</v>
      </c>
      <c r="AE60" s="32">
        <v>0</v>
      </c>
      <c r="AF60" t="s">
        <v>295</v>
      </c>
      <c r="AG60">
        <v>1</v>
      </c>
      <c r="AH60"/>
    </row>
    <row r="61" spans="1:34" x14ac:dyDescent="0.25">
      <c r="A61" t="s">
        <v>929</v>
      </c>
      <c r="B61" t="s">
        <v>477</v>
      </c>
      <c r="C61" t="s">
        <v>738</v>
      </c>
      <c r="D61" t="s">
        <v>905</v>
      </c>
      <c r="E61" s="32">
        <v>94.12222222222222</v>
      </c>
      <c r="F61" s="32">
        <v>3.0186518710896002</v>
      </c>
      <c r="G61" s="32">
        <v>2.6405973320741354</v>
      </c>
      <c r="H61" s="32">
        <v>0.59476449061503966</v>
      </c>
      <c r="I61" s="32">
        <v>0.2759709597450124</v>
      </c>
      <c r="J61" s="32">
        <v>284.12222222222226</v>
      </c>
      <c r="K61" s="32">
        <v>248.53888888888889</v>
      </c>
      <c r="L61" s="32">
        <v>55.980555555555561</v>
      </c>
      <c r="M61" s="32">
        <v>25.975000000000001</v>
      </c>
      <c r="N61" s="32">
        <v>26.797222222222221</v>
      </c>
      <c r="O61" s="32">
        <v>3.2083333333333335</v>
      </c>
      <c r="P61" s="32">
        <v>55.55555555555555</v>
      </c>
      <c r="Q61" s="32">
        <v>49.977777777777774</v>
      </c>
      <c r="R61" s="32">
        <v>5.5777777777777775</v>
      </c>
      <c r="S61" s="32">
        <v>172.58611111111111</v>
      </c>
      <c r="T61" s="32">
        <v>172.58611111111111</v>
      </c>
      <c r="U61" s="32">
        <v>0</v>
      </c>
      <c r="V61" s="32">
        <v>0</v>
      </c>
      <c r="W61" s="32">
        <v>0.18333333333333332</v>
      </c>
      <c r="X61" s="32">
        <v>0</v>
      </c>
      <c r="Y61" s="32">
        <v>0</v>
      </c>
      <c r="Z61" s="32">
        <v>0</v>
      </c>
      <c r="AA61" s="32">
        <v>0</v>
      </c>
      <c r="AB61" s="32">
        <v>0</v>
      </c>
      <c r="AC61" s="32">
        <v>0.18333333333333332</v>
      </c>
      <c r="AD61" s="32">
        <v>0</v>
      </c>
      <c r="AE61" s="32">
        <v>0</v>
      </c>
      <c r="AF61" t="s">
        <v>115</v>
      </c>
      <c r="AG61">
        <v>1</v>
      </c>
      <c r="AH61"/>
    </row>
    <row r="62" spans="1:34" x14ac:dyDescent="0.25">
      <c r="A62" t="s">
        <v>929</v>
      </c>
      <c r="B62" t="s">
        <v>478</v>
      </c>
      <c r="C62" t="s">
        <v>747</v>
      </c>
      <c r="D62" t="s">
        <v>905</v>
      </c>
      <c r="E62" s="32">
        <v>103.8</v>
      </c>
      <c r="F62" s="32">
        <v>3.7194390922714624</v>
      </c>
      <c r="G62" s="32">
        <v>3.3386587454506529</v>
      </c>
      <c r="H62" s="32">
        <v>0.68708520659387706</v>
      </c>
      <c r="I62" s="32">
        <v>0.30630485977306787</v>
      </c>
      <c r="J62" s="32">
        <v>386.07777777777778</v>
      </c>
      <c r="K62" s="32">
        <v>346.55277777777775</v>
      </c>
      <c r="L62" s="32">
        <v>71.319444444444443</v>
      </c>
      <c r="M62" s="32">
        <v>31.794444444444444</v>
      </c>
      <c r="N62" s="32">
        <v>35.805555555555557</v>
      </c>
      <c r="O62" s="32">
        <v>3.7194444444444446</v>
      </c>
      <c r="P62" s="32">
        <v>54.202777777777776</v>
      </c>
      <c r="Q62" s="32">
        <v>54.202777777777776</v>
      </c>
      <c r="R62" s="32">
        <v>0</v>
      </c>
      <c r="S62" s="32">
        <v>260.55555555555554</v>
      </c>
      <c r="T62" s="32">
        <v>260.55555555555554</v>
      </c>
      <c r="U62" s="32">
        <v>0</v>
      </c>
      <c r="V62" s="32">
        <v>0</v>
      </c>
      <c r="W62" s="32">
        <v>4.6472222222222221</v>
      </c>
      <c r="X62" s="32">
        <v>1.1916666666666667</v>
      </c>
      <c r="Y62" s="32">
        <v>0</v>
      </c>
      <c r="Z62" s="32">
        <v>0</v>
      </c>
      <c r="AA62" s="32">
        <v>3.4555555555555557</v>
      </c>
      <c r="AB62" s="32">
        <v>0</v>
      </c>
      <c r="AC62" s="32">
        <v>0</v>
      </c>
      <c r="AD62" s="32">
        <v>0</v>
      </c>
      <c r="AE62" s="32">
        <v>0</v>
      </c>
      <c r="AF62" t="s">
        <v>116</v>
      </c>
      <c r="AG62">
        <v>1</v>
      </c>
      <c r="AH62"/>
    </row>
    <row r="63" spans="1:34" x14ac:dyDescent="0.25">
      <c r="A63" t="s">
        <v>929</v>
      </c>
      <c r="B63" t="s">
        <v>677</v>
      </c>
      <c r="C63" t="s">
        <v>801</v>
      </c>
      <c r="D63" t="s">
        <v>896</v>
      </c>
      <c r="E63" s="32">
        <v>53.977777777777774</v>
      </c>
      <c r="F63" s="32">
        <v>3.020339645944834</v>
      </c>
      <c r="G63" s="32">
        <v>2.8480979827089348</v>
      </c>
      <c r="H63" s="32">
        <v>0.69339440098806093</v>
      </c>
      <c r="I63" s="32">
        <v>0.60282214903252362</v>
      </c>
      <c r="J63" s="32">
        <v>163.03122222222225</v>
      </c>
      <c r="K63" s="32">
        <v>153.73400000000004</v>
      </c>
      <c r="L63" s="32">
        <v>37.427888888888887</v>
      </c>
      <c r="M63" s="32">
        <v>32.538999999999994</v>
      </c>
      <c r="N63" s="32">
        <v>0</v>
      </c>
      <c r="O63" s="32">
        <v>4.8888888888888893</v>
      </c>
      <c r="P63" s="32">
        <v>28.808333333333344</v>
      </c>
      <c r="Q63" s="32">
        <v>24.400000000000009</v>
      </c>
      <c r="R63" s="32">
        <v>4.4083333333333332</v>
      </c>
      <c r="S63" s="32">
        <v>96.795000000000016</v>
      </c>
      <c r="T63" s="32">
        <v>96.795000000000016</v>
      </c>
      <c r="U63" s="32">
        <v>0</v>
      </c>
      <c r="V63" s="32">
        <v>0</v>
      </c>
      <c r="W63" s="32">
        <v>0</v>
      </c>
      <c r="X63" s="32">
        <v>0</v>
      </c>
      <c r="Y63" s="32">
        <v>0</v>
      </c>
      <c r="Z63" s="32">
        <v>0</v>
      </c>
      <c r="AA63" s="32">
        <v>0</v>
      </c>
      <c r="AB63" s="32">
        <v>0</v>
      </c>
      <c r="AC63" s="32">
        <v>0</v>
      </c>
      <c r="AD63" s="32">
        <v>0</v>
      </c>
      <c r="AE63" s="32">
        <v>0</v>
      </c>
      <c r="AF63" t="s">
        <v>319</v>
      </c>
      <c r="AG63">
        <v>1</v>
      </c>
      <c r="AH63"/>
    </row>
    <row r="64" spans="1:34" x14ac:dyDescent="0.25">
      <c r="A64" t="s">
        <v>929</v>
      </c>
      <c r="B64" t="s">
        <v>588</v>
      </c>
      <c r="C64" t="s">
        <v>854</v>
      </c>
      <c r="D64" t="s">
        <v>901</v>
      </c>
      <c r="E64" s="32">
        <v>86.155555555555551</v>
      </c>
      <c r="F64" s="32">
        <v>3.9019576992519989</v>
      </c>
      <c r="G64" s="32">
        <v>3.4217861748774827</v>
      </c>
      <c r="H64" s="32">
        <v>0.97452927521279342</v>
      </c>
      <c r="I64" s="32">
        <v>0.67742455506835186</v>
      </c>
      <c r="J64" s="32">
        <v>336.1753333333333</v>
      </c>
      <c r="K64" s="32">
        <v>294.80588888888889</v>
      </c>
      <c r="L64" s="32">
        <v>83.961111111111109</v>
      </c>
      <c r="M64" s="32">
        <v>58.363888888888887</v>
      </c>
      <c r="N64" s="32">
        <v>14.522222222222222</v>
      </c>
      <c r="O64" s="32">
        <v>11.074999999999999</v>
      </c>
      <c r="P64" s="32">
        <v>94.366666666666674</v>
      </c>
      <c r="Q64" s="32">
        <v>78.594444444444449</v>
      </c>
      <c r="R64" s="32">
        <v>15.772222222222222</v>
      </c>
      <c r="S64" s="32">
        <v>157.84755555555554</v>
      </c>
      <c r="T64" s="32">
        <v>157.7642222222222</v>
      </c>
      <c r="U64" s="32">
        <v>8.3333333333333329E-2</v>
      </c>
      <c r="V64" s="32">
        <v>0</v>
      </c>
      <c r="W64" s="32">
        <v>21.941666666666666</v>
      </c>
      <c r="X64" s="32">
        <v>13.122222222222222</v>
      </c>
      <c r="Y64" s="32">
        <v>0</v>
      </c>
      <c r="Z64" s="32">
        <v>0</v>
      </c>
      <c r="AA64" s="32">
        <v>2.0333333333333332</v>
      </c>
      <c r="AB64" s="32">
        <v>0</v>
      </c>
      <c r="AC64" s="32">
        <v>6.7861111111111114</v>
      </c>
      <c r="AD64" s="32">
        <v>0</v>
      </c>
      <c r="AE64" s="32">
        <v>0</v>
      </c>
      <c r="AF64" t="s">
        <v>228</v>
      </c>
      <c r="AG64">
        <v>1</v>
      </c>
      <c r="AH64"/>
    </row>
    <row r="65" spans="1:34" x14ac:dyDescent="0.25">
      <c r="A65" t="s">
        <v>929</v>
      </c>
      <c r="B65" t="s">
        <v>657</v>
      </c>
      <c r="C65" t="s">
        <v>768</v>
      </c>
      <c r="D65" t="s">
        <v>895</v>
      </c>
      <c r="E65" s="32">
        <v>117.82222222222222</v>
      </c>
      <c r="F65" s="32">
        <v>3.4655790267823461</v>
      </c>
      <c r="G65" s="32">
        <v>3.1024849113542055</v>
      </c>
      <c r="H65" s="32">
        <v>0.61090154658619389</v>
      </c>
      <c r="I65" s="32">
        <v>0.39744436061863447</v>
      </c>
      <c r="J65" s="32">
        <v>408.32222222222219</v>
      </c>
      <c r="K65" s="32">
        <v>365.54166666666663</v>
      </c>
      <c r="L65" s="32">
        <v>71.977777777777774</v>
      </c>
      <c r="M65" s="32">
        <v>46.827777777777776</v>
      </c>
      <c r="N65" s="32">
        <v>19.55</v>
      </c>
      <c r="O65" s="32">
        <v>5.6</v>
      </c>
      <c r="P65" s="32">
        <v>109.43055555555556</v>
      </c>
      <c r="Q65" s="32">
        <v>91.8</v>
      </c>
      <c r="R65" s="32">
        <v>17.630555555555556</v>
      </c>
      <c r="S65" s="32">
        <v>226.91388888888889</v>
      </c>
      <c r="T65" s="32">
        <v>226.91388888888889</v>
      </c>
      <c r="U65" s="32">
        <v>0</v>
      </c>
      <c r="V65" s="32">
        <v>0</v>
      </c>
      <c r="W65" s="32">
        <v>34.361111111111114</v>
      </c>
      <c r="X65" s="32">
        <v>12.822222222222223</v>
      </c>
      <c r="Y65" s="32">
        <v>0</v>
      </c>
      <c r="Z65" s="32">
        <v>0</v>
      </c>
      <c r="AA65" s="32">
        <v>9.0638888888888882</v>
      </c>
      <c r="AB65" s="32">
        <v>0</v>
      </c>
      <c r="AC65" s="32">
        <v>12.475</v>
      </c>
      <c r="AD65" s="32">
        <v>0</v>
      </c>
      <c r="AE65" s="32">
        <v>0</v>
      </c>
      <c r="AF65" t="s">
        <v>299</v>
      </c>
      <c r="AG65">
        <v>1</v>
      </c>
      <c r="AH65"/>
    </row>
    <row r="66" spans="1:34" x14ac:dyDescent="0.25">
      <c r="A66" t="s">
        <v>929</v>
      </c>
      <c r="B66" t="s">
        <v>430</v>
      </c>
      <c r="C66" t="s">
        <v>769</v>
      </c>
      <c r="D66" t="s">
        <v>900</v>
      </c>
      <c r="E66" s="32">
        <v>155.72222222222223</v>
      </c>
      <c r="F66" s="32">
        <v>3.2249554049232962</v>
      </c>
      <c r="G66" s="32">
        <v>2.8352122725651085</v>
      </c>
      <c r="H66" s="32">
        <v>0.62636460934712812</v>
      </c>
      <c r="I66" s="32">
        <v>0.48103817338565819</v>
      </c>
      <c r="J66" s="32">
        <v>502.19722222222219</v>
      </c>
      <c r="K66" s="32">
        <v>441.50555555555553</v>
      </c>
      <c r="L66" s="32">
        <v>97.538888888888891</v>
      </c>
      <c r="M66" s="32">
        <v>74.908333333333331</v>
      </c>
      <c r="N66" s="32">
        <v>17.341666666666665</v>
      </c>
      <c r="O66" s="32">
        <v>5.2888888888888888</v>
      </c>
      <c r="P66" s="32">
        <v>139.46111111111111</v>
      </c>
      <c r="Q66" s="32">
        <v>101.4</v>
      </c>
      <c r="R66" s="32">
        <v>38.06111111111111</v>
      </c>
      <c r="S66" s="32">
        <v>265.19722222222219</v>
      </c>
      <c r="T66" s="32">
        <v>265.19722222222219</v>
      </c>
      <c r="U66" s="32">
        <v>0</v>
      </c>
      <c r="V66" s="32">
        <v>0</v>
      </c>
      <c r="W66" s="32">
        <v>40.411111111111111</v>
      </c>
      <c r="X66" s="32">
        <v>12.205555555555556</v>
      </c>
      <c r="Y66" s="32">
        <v>0</v>
      </c>
      <c r="Z66" s="32">
        <v>0</v>
      </c>
      <c r="AA66" s="32">
        <v>16.125</v>
      </c>
      <c r="AB66" s="32">
        <v>0</v>
      </c>
      <c r="AC66" s="32">
        <v>12.080555555555556</v>
      </c>
      <c r="AD66" s="32">
        <v>0</v>
      </c>
      <c r="AE66" s="32">
        <v>0</v>
      </c>
      <c r="AF66" t="s">
        <v>68</v>
      </c>
      <c r="AG66">
        <v>1</v>
      </c>
      <c r="AH66"/>
    </row>
    <row r="67" spans="1:34" x14ac:dyDescent="0.25">
      <c r="A67" t="s">
        <v>929</v>
      </c>
      <c r="B67" t="s">
        <v>410</v>
      </c>
      <c r="C67" t="s">
        <v>722</v>
      </c>
      <c r="D67" t="s">
        <v>899</v>
      </c>
      <c r="E67" s="32">
        <v>159.62222222222223</v>
      </c>
      <c r="F67" s="32">
        <v>3.3531080328553529</v>
      </c>
      <c r="G67" s="32">
        <v>3.1429242656271748</v>
      </c>
      <c r="H67" s="32">
        <v>0.55326813309202272</v>
      </c>
      <c r="I67" s="32">
        <v>0.40392245579841285</v>
      </c>
      <c r="J67" s="32">
        <v>535.23055555555561</v>
      </c>
      <c r="K67" s="32">
        <v>501.68055555555554</v>
      </c>
      <c r="L67" s="32">
        <v>88.313888888888869</v>
      </c>
      <c r="M67" s="32">
        <v>64.474999999999994</v>
      </c>
      <c r="N67" s="32">
        <v>18.238888888888887</v>
      </c>
      <c r="O67" s="32">
        <v>5.6</v>
      </c>
      <c r="P67" s="32">
        <v>139.96111111111111</v>
      </c>
      <c r="Q67" s="32">
        <v>130.25</v>
      </c>
      <c r="R67" s="32">
        <v>9.7111111111111104</v>
      </c>
      <c r="S67" s="32">
        <v>306.95555555555558</v>
      </c>
      <c r="T67" s="32">
        <v>306.95555555555558</v>
      </c>
      <c r="U67" s="32">
        <v>0</v>
      </c>
      <c r="V67" s="32">
        <v>0</v>
      </c>
      <c r="W67" s="32">
        <v>123.24444444444444</v>
      </c>
      <c r="X67" s="32">
        <v>0</v>
      </c>
      <c r="Y67" s="32">
        <v>0</v>
      </c>
      <c r="Z67" s="32">
        <v>0</v>
      </c>
      <c r="AA67" s="32">
        <v>48.261111111111113</v>
      </c>
      <c r="AB67" s="32">
        <v>0</v>
      </c>
      <c r="AC67" s="32">
        <v>74.983333333333334</v>
      </c>
      <c r="AD67" s="32">
        <v>0</v>
      </c>
      <c r="AE67" s="32">
        <v>0</v>
      </c>
      <c r="AF67" t="s">
        <v>48</v>
      </c>
      <c r="AG67">
        <v>1</v>
      </c>
      <c r="AH67"/>
    </row>
    <row r="68" spans="1:34" x14ac:dyDescent="0.25">
      <c r="A68" t="s">
        <v>929</v>
      </c>
      <c r="B68" t="s">
        <v>442</v>
      </c>
      <c r="C68" t="s">
        <v>755</v>
      </c>
      <c r="D68" t="s">
        <v>895</v>
      </c>
      <c r="E68" s="32">
        <v>126.9</v>
      </c>
      <c r="F68" s="32">
        <v>3.8762936695560803</v>
      </c>
      <c r="G68" s="32">
        <v>3.4928771561159269</v>
      </c>
      <c r="H68" s="32">
        <v>0.92171438578057951</v>
      </c>
      <c r="I68" s="32">
        <v>0.65654496103668669</v>
      </c>
      <c r="J68" s="32">
        <v>491.90166666666664</v>
      </c>
      <c r="K68" s="32">
        <v>443.24611111111113</v>
      </c>
      <c r="L68" s="32">
        <v>116.96555555555554</v>
      </c>
      <c r="M68" s="32">
        <v>83.315555555555548</v>
      </c>
      <c r="N68" s="32">
        <v>28.761111111111113</v>
      </c>
      <c r="O68" s="32">
        <v>4.8888888888888893</v>
      </c>
      <c r="P68" s="32">
        <v>105.52777777777779</v>
      </c>
      <c r="Q68" s="32">
        <v>90.522222222222226</v>
      </c>
      <c r="R68" s="32">
        <v>15.005555555555556</v>
      </c>
      <c r="S68" s="32">
        <v>269.40833333333336</v>
      </c>
      <c r="T68" s="32">
        <v>269.40833333333336</v>
      </c>
      <c r="U68" s="32">
        <v>0</v>
      </c>
      <c r="V68" s="32">
        <v>0</v>
      </c>
      <c r="W68" s="32">
        <v>3.8583333333333334</v>
      </c>
      <c r="X68" s="32">
        <v>1.7250000000000001</v>
      </c>
      <c r="Y68" s="32">
        <v>0</v>
      </c>
      <c r="Z68" s="32">
        <v>0</v>
      </c>
      <c r="AA68" s="32">
        <v>0.61944444444444446</v>
      </c>
      <c r="AB68" s="32">
        <v>0</v>
      </c>
      <c r="AC68" s="32">
        <v>1.5138888888888888</v>
      </c>
      <c r="AD68" s="32">
        <v>0</v>
      </c>
      <c r="AE68" s="32">
        <v>0</v>
      </c>
      <c r="AF68" t="s">
        <v>80</v>
      </c>
      <c r="AG68">
        <v>1</v>
      </c>
      <c r="AH68"/>
    </row>
    <row r="69" spans="1:34" x14ac:dyDescent="0.25">
      <c r="A69" t="s">
        <v>929</v>
      </c>
      <c r="B69" t="s">
        <v>404</v>
      </c>
      <c r="C69" t="s">
        <v>746</v>
      </c>
      <c r="D69" t="s">
        <v>895</v>
      </c>
      <c r="E69" s="32">
        <v>151.04444444444445</v>
      </c>
      <c r="F69" s="32">
        <v>4.5982970428130052</v>
      </c>
      <c r="G69" s="32">
        <v>4.2734478446373405</v>
      </c>
      <c r="H69" s="32">
        <v>0.1729623363248492</v>
      </c>
      <c r="I69" s="32">
        <v>8.6324849198175665E-2</v>
      </c>
      <c r="J69" s="32">
        <v>694.54722222222222</v>
      </c>
      <c r="K69" s="32">
        <v>645.48055555555561</v>
      </c>
      <c r="L69" s="32">
        <v>26.125</v>
      </c>
      <c r="M69" s="32">
        <v>13.03888888888889</v>
      </c>
      <c r="N69" s="32">
        <v>7.2194444444444441</v>
      </c>
      <c r="O69" s="32">
        <v>5.8666666666666663</v>
      </c>
      <c r="P69" s="32">
        <v>176.32499999999999</v>
      </c>
      <c r="Q69" s="32">
        <v>140.34444444444443</v>
      </c>
      <c r="R69" s="32">
        <v>35.980555555555554</v>
      </c>
      <c r="S69" s="32">
        <v>492.09722222222223</v>
      </c>
      <c r="T69" s="32">
        <v>492.09722222222223</v>
      </c>
      <c r="U69" s="32">
        <v>0</v>
      </c>
      <c r="V69" s="32">
        <v>0</v>
      </c>
      <c r="W69" s="32">
        <v>63.830555555555563</v>
      </c>
      <c r="X69" s="32">
        <v>0.35833333333333334</v>
      </c>
      <c r="Y69" s="32">
        <v>0</v>
      </c>
      <c r="Z69" s="32">
        <v>0</v>
      </c>
      <c r="AA69" s="32">
        <v>29.872222222222224</v>
      </c>
      <c r="AB69" s="32">
        <v>0</v>
      </c>
      <c r="AC69" s="32">
        <v>33.6</v>
      </c>
      <c r="AD69" s="32">
        <v>0</v>
      </c>
      <c r="AE69" s="32">
        <v>0</v>
      </c>
      <c r="AF69" t="s">
        <v>42</v>
      </c>
      <c r="AG69">
        <v>1</v>
      </c>
      <c r="AH69"/>
    </row>
    <row r="70" spans="1:34" x14ac:dyDescent="0.25">
      <c r="A70" t="s">
        <v>929</v>
      </c>
      <c r="B70" t="s">
        <v>676</v>
      </c>
      <c r="C70" t="s">
        <v>885</v>
      </c>
      <c r="D70" t="s">
        <v>897</v>
      </c>
      <c r="E70" s="32">
        <v>131.38888888888889</v>
      </c>
      <c r="F70" s="32">
        <v>3.5079323467230448</v>
      </c>
      <c r="G70" s="32">
        <v>3.0868498942917548</v>
      </c>
      <c r="H70" s="32">
        <v>0.45621564482029603</v>
      </c>
      <c r="I70" s="32">
        <v>0.24308668076109938</v>
      </c>
      <c r="J70" s="32">
        <v>460.90333333333336</v>
      </c>
      <c r="K70" s="32">
        <v>405.57777777777778</v>
      </c>
      <c r="L70" s="32">
        <v>59.94166666666667</v>
      </c>
      <c r="M70" s="32">
        <v>31.93888888888889</v>
      </c>
      <c r="N70" s="32">
        <v>23.175000000000001</v>
      </c>
      <c r="O70" s="32">
        <v>4.8277777777777775</v>
      </c>
      <c r="P70" s="32">
        <v>147.97555555555559</v>
      </c>
      <c r="Q70" s="32">
        <v>120.65277777777777</v>
      </c>
      <c r="R70" s="32">
        <v>27.322777777777805</v>
      </c>
      <c r="S70" s="32">
        <v>252.98611111111111</v>
      </c>
      <c r="T70" s="32">
        <v>249.9361111111111</v>
      </c>
      <c r="U70" s="32">
        <v>3.05</v>
      </c>
      <c r="V70" s="32">
        <v>0</v>
      </c>
      <c r="W70" s="32">
        <v>58.397222222222226</v>
      </c>
      <c r="X70" s="32">
        <v>12.722222222222221</v>
      </c>
      <c r="Y70" s="32">
        <v>0</v>
      </c>
      <c r="Z70" s="32">
        <v>0</v>
      </c>
      <c r="AA70" s="32">
        <v>27.725000000000001</v>
      </c>
      <c r="AB70" s="32">
        <v>0</v>
      </c>
      <c r="AC70" s="32">
        <v>17.95</v>
      </c>
      <c r="AD70" s="32">
        <v>0</v>
      </c>
      <c r="AE70" s="32">
        <v>0</v>
      </c>
      <c r="AF70" t="s">
        <v>318</v>
      </c>
      <c r="AG70">
        <v>1</v>
      </c>
      <c r="AH70"/>
    </row>
    <row r="71" spans="1:34" x14ac:dyDescent="0.25">
      <c r="A71" t="s">
        <v>929</v>
      </c>
      <c r="B71" t="s">
        <v>648</v>
      </c>
      <c r="C71" t="s">
        <v>794</v>
      </c>
      <c r="D71" t="s">
        <v>902</v>
      </c>
      <c r="E71" s="32">
        <v>125.96666666666667</v>
      </c>
      <c r="F71" s="32">
        <v>3.082894063685278</v>
      </c>
      <c r="G71" s="32">
        <v>2.7087853929611008</v>
      </c>
      <c r="H71" s="32">
        <v>0.86647702213989586</v>
      </c>
      <c r="I71" s="32">
        <v>0.6557290288436094</v>
      </c>
      <c r="J71" s="32">
        <v>388.34188888888883</v>
      </c>
      <c r="K71" s="32">
        <v>341.21666666666664</v>
      </c>
      <c r="L71" s="32">
        <v>109.14722222222221</v>
      </c>
      <c r="M71" s="32">
        <v>82.6</v>
      </c>
      <c r="N71" s="32">
        <v>20.777777777777779</v>
      </c>
      <c r="O71" s="32">
        <v>5.7694444444444448</v>
      </c>
      <c r="P71" s="32">
        <v>86.141888888888886</v>
      </c>
      <c r="Q71" s="32">
        <v>65.563888888888883</v>
      </c>
      <c r="R71" s="32">
        <v>20.577999999999999</v>
      </c>
      <c r="S71" s="32">
        <v>193.05277777777778</v>
      </c>
      <c r="T71" s="32">
        <v>190.67222222222222</v>
      </c>
      <c r="U71" s="32">
        <v>2.3805555555555555</v>
      </c>
      <c r="V71" s="32">
        <v>0</v>
      </c>
      <c r="W71" s="32">
        <v>22.824999999999999</v>
      </c>
      <c r="X71" s="32">
        <v>0</v>
      </c>
      <c r="Y71" s="32">
        <v>0</v>
      </c>
      <c r="Z71" s="32">
        <v>0</v>
      </c>
      <c r="AA71" s="32">
        <v>4.447222222222222</v>
      </c>
      <c r="AB71" s="32">
        <v>0</v>
      </c>
      <c r="AC71" s="32">
        <v>18.377777777777776</v>
      </c>
      <c r="AD71" s="32">
        <v>0</v>
      </c>
      <c r="AE71" s="32">
        <v>0</v>
      </c>
      <c r="AF71" t="s">
        <v>290</v>
      </c>
      <c r="AG71">
        <v>1</v>
      </c>
      <c r="AH71"/>
    </row>
    <row r="72" spans="1:34" x14ac:dyDescent="0.25">
      <c r="A72" t="s">
        <v>929</v>
      </c>
      <c r="B72" t="s">
        <v>428</v>
      </c>
      <c r="C72" t="s">
        <v>739</v>
      </c>
      <c r="D72" t="s">
        <v>895</v>
      </c>
      <c r="E72" s="32">
        <v>175.9111111111111</v>
      </c>
      <c r="F72" s="32">
        <v>3.7991725618999492</v>
      </c>
      <c r="G72" s="32">
        <v>3.4831512127337034</v>
      </c>
      <c r="H72" s="32">
        <v>0.90653423446184944</v>
      </c>
      <c r="I72" s="32">
        <v>0.75491093986862057</v>
      </c>
      <c r="J72" s="32">
        <v>668.31666666666661</v>
      </c>
      <c r="K72" s="32">
        <v>612.72499999999991</v>
      </c>
      <c r="L72" s="32">
        <v>159.46944444444443</v>
      </c>
      <c r="M72" s="32">
        <v>132.79722222222222</v>
      </c>
      <c r="N72" s="32">
        <v>21.166666666666668</v>
      </c>
      <c r="O72" s="32">
        <v>5.5055555555555555</v>
      </c>
      <c r="P72" s="32">
        <v>166.96111111111111</v>
      </c>
      <c r="Q72" s="32">
        <v>138.04166666666666</v>
      </c>
      <c r="R72" s="32">
        <v>28.919444444444444</v>
      </c>
      <c r="S72" s="32">
        <v>341.88611111111112</v>
      </c>
      <c r="T72" s="32">
        <v>341.88611111111112</v>
      </c>
      <c r="U72" s="32">
        <v>0</v>
      </c>
      <c r="V72" s="32">
        <v>0</v>
      </c>
      <c r="W72" s="32">
        <v>5.7138888888888886</v>
      </c>
      <c r="X72" s="32">
        <v>1.3027777777777778</v>
      </c>
      <c r="Y72" s="32">
        <v>0</v>
      </c>
      <c r="Z72" s="32">
        <v>0</v>
      </c>
      <c r="AA72" s="32">
        <v>2.0249999999999999</v>
      </c>
      <c r="AB72" s="32">
        <v>0</v>
      </c>
      <c r="AC72" s="32">
        <v>2.3861111111111111</v>
      </c>
      <c r="AD72" s="32">
        <v>0</v>
      </c>
      <c r="AE72" s="32">
        <v>0</v>
      </c>
      <c r="AF72" t="s">
        <v>66</v>
      </c>
      <c r="AG72">
        <v>1</v>
      </c>
      <c r="AH72"/>
    </row>
    <row r="73" spans="1:34" x14ac:dyDescent="0.25">
      <c r="A73" t="s">
        <v>929</v>
      </c>
      <c r="B73" t="s">
        <v>419</v>
      </c>
      <c r="C73" t="s">
        <v>792</v>
      </c>
      <c r="D73" t="s">
        <v>904</v>
      </c>
      <c r="E73" s="32">
        <v>95.75555555555556</v>
      </c>
      <c r="F73" s="32">
        <v>3.5264562543513573</v>
      </c>
      <c r="G73" s="32">
        <v>3.0368124854954739</v>
      </c>
      <c r="H73" s="32">
        <v>0.61101763750290083</v>
      </c>
      <c r="I73" s="32">
        <v>0.4415757716407519</v>
      </c>
      <c r="J73" s="32">
        <v>337.67777777777775</v>
      </c>
      <c r="K73" s="32">
        <v>290.79166666666663</v>
      </c>
      <c r="L73" s="32">
        <v>58.508333333333333</v>
      </c>
      <c r="M73" s="32">
        <v>42.283333333333331</v>
      </c>
      <c r="N73" s="32">
        <v>10.980555555555556</v>
      </c>
      <c r="O73" s="32">
        <v>5.2444444444444445</v>
      </c>
      <c r="P73" s="32">
        <v>113.51388888888889</v>
      </c>
      <c r="Q73" s="32">
        <v>82.852777777777774</v>
      </c>
      <c r="R73" s="32">
        <v>30.661111111111111</v>
      </c>
      <c r="S73" s="32">
        <v>165.65555555555554</v>
      </c>
      <c r="T73" s="32">
        <v>164.33055555555555</v>
      </c>
      <c r="U73" s="32">
        <v>1.325</v>
      </c>
      <c r="V73" s="32">
        <v>0</v>
      </c>
      <c r="W73" s="32">
        <v>122.66388888888889</v>
      </c>
      <c r="X73" s="32">
        <v>15.633333333333333</v>
      </c>
      <c r="Y73" s="32">
        <v>0</v>
      </c>
      <c r="Z73" s="32">
        <v>0</v>
      </c>
      <c r="AA73" s="32">
        <v>34.916666666666664</v>
      </c>
      <c r="AB73" s="32">
        <v>0</v>
      </c>
      <c r="AC73" s="32">
        <v>72.113888888888894</v>
      </c>
      <c r="AD73" s="32">
        <v>0</v>
      </c>
      <c r="AE73" s="32">
        <v>0</v>
      </c>
      <c r="AF73" t="s">
        <v>57</v>
      </c>
      <c r="AG73">
        <v>1</v>
      </c>
      <c r="AH73"/>
    </row>
    <row r="74" spans="1:34" x14ac:dyDescent="0.25">
      <c r="A74" t="s">
        <v>929</v>
      </c>
      <c r="B74" t="s">
        <v>466</v>
      </c>
      <c r="C74" t="s">
        <v>754</v>
      </c>
      <c r="D74" t="s">
        <v>900</v>
      </c>
      <c r="E74" s="32">
        <v>134.97777777777779</v>
      </c>
      <c r="F74" s="32">
        <v>3.3430194270661837</v>
      </c>
      <c r="G74" s="32">
        <v>3.0350675008231804</v>
      </c>
      <c r="H74" s="32">
        <v>0.61827049720118521</v>
      </c>
      <c r="I74" s="32">
        <v>0.49567830095488963</v>
      </c>
      <c r="J74" s="32">
        <v>451.23333333333335</v>
      </c>
      <c r="K74" s="32">
        <v>409.66666666666663</v>
      </c>
      <c r="L74" s="32">
        <v>83.452777777777769</v>
      </c>
      <c r="M74" s="32">
        <v>66.905555555555551</v>
      </c>
      <c r="N74" s="32">
        <v>11.925000000000001</v>
      </c>
      <c r="O74" s="32">
        <v>4.6222222222222218</v>
      </c>
      <c r="P74" s="32">
        <v>126.38888888888889</v>
      </c>
      <c r="Q74" s="32">
        <v>101.36944444444444</v>
      </c>
      <c r="R74" s="32">
        <v>25.019444444444446</v>
      </c>
      <c r="S74" s="32">
        <v>241.39166666666668</v>
      </c>
      <c r="T74" s="32">
        <v>241.39166666666668</v>
      </c>
      <c r="U74" s="32">
        <v>0</v>
      </c>
      <c r="V74" s="32">
        <v>0</v>
      </c>
      <c r="W74" s="32">
        <v>72.483333333333334</v>
      </c>
      <c r="X74" s="32">
        <v>5.9527777777777775</v>
      </c>
      <c r="Y74" s="32">
        <v>0</v>
      </c>
      <c r="Z74" s="32">
        <v>0</v>
      </c>
      <c r="AA74" s="32">
        <v>28.263888888888889</v>
      </c>
      <c r="AB74" s="32">
        <v>0</v>
      </c>
      <c r="AC74" s="32">
        <v>38.266666666666666</v>
      </c>
      <c r="AD74" s="32">
        <v>0</v>
      </c>
      <c r="AE74" s="32">
        <v>0</v>
      </c>
      <c r="AF74" t="s">
        <v>104</v>
      </c>
      <c r="AG74">
        <v>1</v>
      </c>
      <c r="AH74"/>
    </row>
    <row r="75" spans="1:34" x14ac:dyDescent="0.25">
      <c r="A75" t="s">
        <v>929</v>
      </c>
      <c r="B75" t="s">
        <v>488</v>
      </c>
      <c r="C75" t="s">
        <v>822</v>
      </c>
      <c r="D75" t="s">
        <v>901</v>
      </c>
      <c r="E75" s="32">
        <v>118.93333333333334</v>
      </c>
      <c r="F75" s="32">
        <v>3.5632006726457397</v>
      </c>
      <c r="G75" s="32">
        <v>3.1584921524663674</v>
      </c>
      <c r="H75" s="32">
        <v>0.47409846786248128</v>
      </c>
      <c r="I75" s="32">
        <v>0.27015601644245141</v>
      </c>
      <c r="J75" s="32">
        <v>423.7833333333333</v>
      </c>
      <c r="K75" s="32">
        <v>375.65</v>
      </c>
      <c r="L75" s="32">
        <v>56.386111111111106</v>
      </c>
      <c r="M75" s="32">
        <v>32.130555555555553</v>
      </c>
      <c r="N75" s="32">
        <v>17.944444444444443</v>
      </c>
      <c r="O75" s="32">
        <v>6.3111111111111109</v>
      </c>
      <c r="P75" s="32">
        <v>133.11944444444444</v>
      </c>
      <c r="Q75" s="32">
        <v>109.24166666666666</v>
      </c>
      <c r="R75" s="32">
        <v>23.877777777777776</v>
      </c>
      <c r="S75" s="32">
        <v>234.27777777777777</v>
      </c>
      <c r="T75" s="32">
        <v>230.05833333333334</v>
      </c>
      <c r="U75" s="32">
        <v>4.2194444444444441</v>
      </c>
      <c r="V75" s="32">
        <v>0</v>
      </c>
      <c r="W75" s="32">
        <v>0</v>
      </c>
      <c r="X75" s="32">
        <v>0</v>
      </c>
      <c r="Y75" s="32">
        <v>0</v>
      </c>
      <c r="Z75" s="32">
        <v>0</v>
      </c>
      <c r="AA75" s="32">
        <v>0</v>
      </c>
      <c r="AB75" s="32">
        <v>0</v>
      </c>
      <c r="AC75" s="32">
        <v>0</v>
      </c>
      <c r="AD75" s="32">
        <v>0</v>
      </c>
      <c r="AE75" s="32">
        <v>0</v>
      </c>
      <c r="AF75" t="s">
        <v>126</v>
      </c>
      <c r="AG75">
        <v>1</v>
      </c>
      <c r="AH75"/>
    </row>
    <row r="76" spans="1:34" x14ac:dyDescent="0.25">
      <c r="A76" t="s">
        <v>929</v>
      </c>
      <c r="B76" t="s">
        <v>450</v>
      </c>
      <c r="C76" t="s">
        <v>806</v>
      </c>
      <c r="D76" t="s">
        <v>899</v>
      </c>
      <c r="E76" s="32">
        <v>138.88888888888889</v>
      </c>
      <c r="F76" s="32">
        <v>3.7770000000000006</v>
      </c>
      <c r="G76" s="32">
        <v>3.3304200000000002</v>
      </c>
      <c r="H76" s="32">
        <v>0.68857999999999997</v>
      </c>
      <c r="I76" s="32">
        <v>0.46527999999999997</v>
      </c>
      <c r="J76" s="32">
        <v>524.58333333333337</v>
      </c>
      <c r="K76" s="32">
        <v>462.55833333333334</v>
      </c>
      <c r="L76" s="32">
        <v>95.636111111111106</v>
      </c>
      <c r="M76" s="32">
        <v>64.62222222222222</v>
      </c>
      <c r="N76" s="32">
        <v>20.274999999999999</v>
      </c>
      <c r="O76" s="32">
        <v>10.738888888888889</v>
      </c>
      <c r="P76" s="32">
        <v>139.22777777777779</v>
      </c>
      <c r="Q76" s="32">
        <v>108.21666666666667</v>
      </c>
      <c r="R76" s="32">
        <v>31.011111111111113</v>
      </c>
      <c r="S76" s="32">
        <v>289.71944444444443</v>
      </c>
      <c r="T76" s="32">
        <v>268.83611111111111</v>
      </c>
      <c r="U76" s="32">
        <v>20.883333333333333</v>
      </c>
      <c r="V76" s="32">
        <v>0</v>
      </c>
      <c r="W76" s="32">
        <v>136.21111111111111</v>
      </c>
      <c r="X76" s="32">
        <v>17.508333333333333</v>
      </c>
      <c r="Y76" s="32">
        <v>0</v>
      </c>
      <c r="Z76" s="32">
        <v>0</v>
      </c>
      <c r="AA76" s="32">
        <v>42.702777777777776</v>
      </c>
      <c r="AB76" s="32">
        <v>0</v>
      </c>
      <c r="AC76" s="32">
        <v>76</v>
      </c>
      <c r="AD76" s="32">
        <v>0</v>
      </c>
      <c r="AE76" s="32">
        <v>0</v>
      </c>
      <c r="AF76" t="s">
        <v>88</v>
      </c>
      <c r="AG76">
        <v>1</v>
      </c>
      <c r="AH76"/>
    </row>
    <row r="77" spans="1:34" x14ac:dyDescent="0.25">
      <c r="A77" t="s">
        <v>929</v>
      </c>
      <c r="B77" t="s">
        <v>642</v>
      </c>
      <c r="C77" t="s">
        <v>867</v>
      </c>
      <c r="D77" t="s">
        <v>901</v>
      </c>
      <c r="E77" s="32">
        <v>108.28888888888889</v>
      </c>
      <c r="F77" s="32">
        <v>3.72450235994254</v>
      </c>
      <c r="G77" s="32">
        <v>3.2818592242971478</v>
      </c>
      <c r="H77" s="32">
        <v>0.77565154935358094</v>
      </c>
      <c r="I77" s="32">
        <v>0.48499384362815512</v>
      </c>
      <c r="J77" s="32">
        <v>403.32222222222219</v>
      </c>
      <c r="K77" s="32">
        <v>355.38888888888891</v>
      </c>
      <c r="L77" s="32">
        <v>83.99444444444444</v>
      </c>
      <c r="M77" s="32">
        <v>52.519444444444446</v>
      </c>
      <c r="N77" s="32">
        <v>26.230555555555554</v>
      </c>
      <c r="O77" s="32">
        <v>5.2444444444444445</v>
      </c>
      <c r="P77" s="32">
        <v>107.37222222222222</v>
      </c>
      <c r="Q77" s="32">
        <v>90.913888888888891</v>
      </c>
      <c r="R77" s="32">
        <v>16.458333333333332</v>
      </c>
      <c r="S77" s="32">
        <v>211.95555555555555</v>
      </c>
      <c r="T77" s="32">
        <v>211.95555555555555</v>
      </c>
      <c r="U77" s="32">
        <v>0</v>
      </c>
      <c r="V77" s="32">
        <v>0</v>
      </c>
      <c r="W77" s="32">
        <v>8.8888888888888892E-2</v>
      </c>
      <c r="X77" s="32">
        <v>0</v>
      </c>
      <c r="Y77" s="32">
        <v>0</v>
      </c>
      <c r="Z77" s="32">
        <v>0</v>
      </c>
      <c r="AA77" s="32">
        <v>8.8888888888888892E-2</v>
      </c>
      <c r="AB77" s="32">
        <v>0</v>
      </c>
      <c r="AC77" s="32">
        <v>0</v>
      </c>
      <c r="AD77" s="32">
        <v>0</v>
      </c>
      <c r="AE77" s="32">
        <v>0</v>
      </c>
      <c r="AF77" t="s">
        <v>284</v>
      </c>
      <c r="AG77">
        <v>1</v>
      </c>
      <c r="AH77"/>
    </row>
    <row r="78" spans="1:34" x14ac:dyDescent="0.25">
      <c r="A78" t="s">
        <v>929</v>
      </c>
      <c r="B78" t="s">
        <v>584</v>
      </c>
      <c r="C78" t="s">
        <v>730</v>
      </c>
      <c r="D78" t="s">
        <v>895</v>
      </c>
      <c r="E78" s="32">
        <v>105.18888888888888</v>
      </c>
      <c r="F78" s="32">
        <v>4.0103992817154328</v>
      </c>
      <c r="G78" s="32">
        <v>3.5650681314038244</v>
      </c>
      <c r="H78" s="32">
        <v>0.56664201964719563</v>
      </c>
      <c r="I78" s="32">
        <v>0.39125382909052503</v>
      </c>
      <c r="J78" s="32">
        <v>421.84944444444449</v>
      </c>
      <c r="K78" s="32">
        <v>375.00555555555559</v>
      </c>
      <c r="L78" s="32">
        <v>59.604444444444447</v>
      </c>
      <c r="M78" s="32">
        <v>41.155555555555559</v>
      </c>
      <c r="N78" s="32">
        <v>13.293333333333331</v>
      </c>
      <c r="O78" s="32">
        <v>5.1555555555555559</v>
      </c>
      <c r="P78" s="32">
        <v>148.98666666666671</v>
      </c>
      <c r="Q78" s="32">
        <v>120.59166666666667</v>
      </c>
      <c r="R78" s="32">
        <v>28.395000000000032</v>
      </c>
      <c r="S78" s="32">
        <v>213.25833333333335</v>
      </c>
      <c r="T78" s="32">
        <v>213.15555555555557</v>
      </c>
      <c r="U78" s="32">
        <v>0.10277777777777777</v>
      </c>
      <c r="V78" s="32">
        <v>0</v>
      </c>
      <c r="W78" s="32">
        <v>47.022222222222219</v>
      </c>
      <c r="X78" s="32">
        <v>2.1805555555555554</v>
      </c>
      <c r="Y78" s="32">
        <v>0</v>
      </c>
      <c r="Z78" s="32">
        <v>0</v>
      </c>
      <c r="AA78" s="32">
        <v>8.4250000000000007</v>
      </c>
      <c r="AB78" s="32">
        <v>0</v>
      </c>
      <c r="AC78" s="32">
        <v>36.416666666666664</v>
      </c>
      <c r="AD78" s="32">
        <v>0</v>
      </c>
      <c r="AE78" s="32">
        <v>0</v>
      </c>
      <c r="AF78" t="s">
        <v>224</v>
      </c>
      <c r="AG78">
        <v>1</v>
      </c>
      <c r="AH78"/>
    </row>
    <row r="79" spans="1:34" x14ac:dyDescent="0.25">
      <c r="A79" t="s">
        <v>929</v>
      </c>
      <c r="B79" t="s">
        <v>433</v>
      </c>
      <c r="C79" t="s">
        <v>742</v>
      </c>
      <c r="D79" t="s">
        <v>895</v>
      </c>
      <c r="E79" s="32">
        <v>93.6</v>
      </c>
      <c r="F79" s="32">
        <v>4.9950154320987652</v>
      </c>
      <c r="G79" s="32">
        <v>4.4983095916429248</v>
      </c>
      <c r="H79" s="32">
        <v>1.1068767806267807</v>
      </c>
      <c r="I79" s="32">
        <v>0.72169753086419763</v>
      </c>
      <c r="J79" s="32">
        <v>467.5334444444444</v>
      </c>
      <c r="K79" s="32">
        <v>421.04177777777772</v>
      </c>
      <c r="L79" s="32">
        <v>103.60366666666667</v>
      </c>
      <c r="M79" s="32">
        <v>67.550888888888892</v>
      </c>
      <c r="N79" s="32">
        <v>31.341666666666665</v>
      </c>
      <c r="O79" s="32">
        <v>4.7111111111111112</v>
      </c>
      <c r="P79" s="32">
        <v>72.248555555555555</v>
      </c>
      <c r="Q79" s="32">
        <v>61.809666666666665</v>
      </c>
      <c r="R79" s="32">
        <v>10.438888888888888</v>
      </c>
      <c r="S79" s="32">
        <v>291.68122222222217</v>
      </c>
      <c r="T79" s="32">
        <v>291.68122222222217</v>
      </c>
      <c r="U79" s="32">
        <v>0</v>
      </c>
      <c r="V79" s="32">
        <v>0</v>
      </c>
      <c r="W79" s="32">
        <v>26.730666666666664</v>
      </c>
      <c r="X79" s="32">
        <v>1.3536666666666666</v>
      </c>
      <c r="Y79" s="32">
        <v>0</v>
      </c>
      <c r="Z79" s="32">
        <v>0</v>
      </c>
      <c r="AA79" s="32">
        <v>2.3152222222222223</v>
      </c>
      <c r="AB79" s="32">
        <v>0</v>
      </c>
      <c r="AC79" s="32">
        <v>23.061777777777777</v>
      </c>
      <c r="AD79" s="32">
        <v>0</v>
      </c>
      <c r="AE79" s="32">
        <v>0</v>
      </c>
      <c r="AF79" t="s">
        <v>71</v>
      </c>
      <c r="AG79">
        <v>1</v>
      </c>
      <c r="AH79"/>
    </row>
    <row r="80" spans="1:34" x14ac:dyDescent="0.25">
      <c r="A80" t="s">
        <v>929</v>
      </c>
      <c r="B80" t="s">
        <v>609</v>
      </c>
      <c r="C80" t="s">
        <v>774</v>
      </c>
      <c r="D80" t="s">
        <v>895</v>
      </c>
      <c r="E80" s="32">
        <v>51.477777777777774</v>
      </c>
      <c r="F80" s="32">
        <v>4.3785883876537879</v>
      </c>
      <c r="G80" s="32">
        <v>3.9520828836606956</v>
      </c>
      <c r="H80" s="32">
        <v>0.884200302180013</v>
      </c>
      <c r="I80" s="32">
        <v>0.5578458881933952</v>
      </c>
      <c r="J80" s="32">
        <v>225.39999999999998</v>
      </c>
      <c r="K80" s="32">
        <v>203.44444444444446</v>
      </c>
      <c r="L80" s="32">
        <v>45.516666666666666</v>
      </c>
      <c r="M80" s="32">
        <v>28.716666666666665</v>
      </c>
      <c r="N80" s="32">
        <v>11.2</v>
      </c>
      <c r="O80" s="32">
        <v>5.6</v>
      </c>
      <c r="P80" s="32">
        <v>44.022222222222226</v>
      </c>
      <c r="Q80" s="32">
        <v>38.866666666666667</v>
      </c>
      <c r="R80" s="32">
        <v>5.1555555555555559</v>
      </c>
      <c r="S80" s="32">
        <v>135.86111111111111</v>
      </c>
      <c r="T80" s="32">
        <v>135.86111111111111</v>
      </c>
      <c r="U80" s="32">
        <v>0</v>
      </c>
      <c r="V80" s="32">
        <v>0</v>
      </c>
      <c r="W80" s="32">
        <v>0</v>
      </c>
      <c r="X80" s="32">
        <v>0</v>
      </c>
      <c r="Y80" s="32">
        <v>0</v>
      </c>
      <c r="Z80" s="32">
        <v>0</v>
      </c>
      <c r="AA80" s="32">
        <v>0</v>
      </c>
      <c r="AB80" s="32">
        <v>0</v>
      </c>
      <c r="AC80" s="32">
        <v>0</v>
      </c>
      <c r="AD80" s="32">
        <v>0</v>
      </c>
      <c r="AE80" s="32">
        <v>0</v>
      </c>
      <c r="AF80" t="s">
        <v>250</v>
      </c>
      <c r="AG80">
        <v>1</v>
      </c>
      <c r="AH80"/>
    </row>
    <row r="81" spans="1:34" x14ac:dyDescent="0.25">
      <c r="A81" t="s">
        <v>929</v>
      </c>
      <c r="B81" t="s">
        <v>551</v>
      </c>
      <c r="C81" t="s">
        <v>776</v>
      </c>
      <c r="D81" t="s">
        <v>902</v>
      </c>
      <c r="E81" s="32">
        <v>87.388888888888886</v>
      </c>
      <c r="F81" s="32">
        <v>3.139701207883026</v>
      </c>
      <c r="G81" s="32">
        <v>3.0070883661792753</v>
      </c>
      <c r="H81" s="32">
        <v>0.25050858232676415</v>
      </c>
      <c r="I81" s="32">
        <v>0.14758423394787032</v>
      </c>
      <c r="J81" s="32">
        <v>274.375</v>
      </c>
      <c r="K81" s="32">
        <v>262.7861111111111</v>
      </c>
      <c r="L81" s="32">
        <v>21.891666666666666</v>
      </c>
      <c r="M81" s="32">
        <v>12.897222222222222</v>
      </c>
      <c r="N81" s="32">
        <v>4.1527777777777777</v>
      </c>
      <c r="O81" s="32">
        <v>4.8416666666666668</v>
      </c>
      <c r="P81" s="32">
        <v>85.172222222222231</v>
      </c>
      <c r="Q81" s="32">
        <v>82.577777777777783</v>
      </c>
      <c r="R81" s="32">
        <v>2.5944444444444446</v>
      </c>
      <c r="S81" s="32">
        <v>167.3111111111111</v>
      </c>
      <c r="T81" s="32">
        <v>167.3111111111111</v>
      </c>
      <c r="U81" s="32">
        <v>0</v>
      </c>
      <c r="V81" s="32">
        <v>0</v>
      </c>
      <c r="W81" s="32">
        <v>13.15</v>
      </c>
      <c r="X81" s="32">
        <v>0</v>
      </c>
      <c r="Y81" s="32">
        <v>0</v>
      </c>
      <c r="Z81" s="32">
        <v>0</v>
      </c>
      <c r="AA81" s="32">
        <v>7.3888888888888893</v>
      </c>
      <c r="AB81" s="32">
        <v>0</v>
      </c>
      <c r="AC81" s="32">
        <v>5.7611111111111111</v>
      </c>
      <c r="AD81" s="32">
        <v>0</v>
      </c>
      <c r="AE81" s="32">
        <v>0</v>
      </c>
      <c r="AF81" t="s">
        <v>190</v>
      </c>
      <c r="AG81">
        <v>1</v>
      </c>
      <c r="AH81"/>
    </row>
    <row r="82" spans="1:34" x14ac:dyDescent="0.25">
      <c r="A82" t="s">
        <v>929</v>
      </c>
      <c r="B82" t="s">
        <v>384</v>
      </c>
      <c r="C82" t="s">
        <v>774</v>
      </c>
      <c r="D82" t="s">
        <v>895</v>
      </c>
      <c r="E82" s="32">
        <v>81.533333333333331</v>
      </c>
      <c r="F82" s="32">
        <v>3.3678727173616791</v>
      </c>
      <c r="G82" s="32">
        <v>3.1794698828018531</v>
      </c>
      <c r="H82" s="32">
        <v>0.66762060506950127</v>
      </c>
      <c r="I82" s="32">
        <v>0.47921777050967568</v>
      </c>
      <c r="J82" s="32">
        <v>274.5938888888889</v>
      </c>
      <c r="K82" s="32">
        <v>259.23277777777776</v>
      </c>
      <c r="L82" s="32">
        <v>54.433333333333337</v>
      </c>
      <c r="M82" s="32">
        <v>39.072222222222223</v>
      </c>
      <c r="N82" s="32">
        <v>9.6722222222222225</v>
      </c>
      <c r="O82" s="32">
        <v>5.6888888888888891</v>
      </c>
      <c r="P82" s="32">
        <v>92.87777777777778</v>
      </c>
      <c r="Q82" s="32">
        <v>92.87777777777778</v>
      </c>
      <c r="R82" s="32">
        <v>0</v>
      </c>
      <c r="S82" s="32">
        <v>127.28277777777778</v>
      </c>
      <c r="T82" s="32">
        <v>127.28277777777778</v>
      </c>
      <c r="U82" s="32">
        <v>0</v>
      </c>
      <c r="V82" s="32">
        <v>0</v>
      </c>
      <c r="W82" s="32">
        <v>6.5333333333333332</v>
      </c>
      <c r="X82" s="32">
        <v>6.5333333333333332</v>
      </c>
      <c r="Y82" s="32">
        <v>0</v>
      </c>
      <c r="Z82" s="32">
        <v>0</v>
      </c>
      <c r="AA82" s="32">
        <v>0</v>
      </c>
      <c r="AB82" s="32">
        <v>0</v>
      </c>
      <c r="AC82" s="32">
        <v>0</v>
      </c>
      <c r="AD82" s="32">
        <v>0</v>
      </c>
      <c r="AE82" s="32">
        <v>0</v>
      </c>
      <c r="AF82" t="s">
        <v>22</v>
      </c>
      <c r="AG82">
        <v>1</v>
      </c>
      <c r="AH82"/>
    </row>
    <row r="83" spans="1:34" x14ac:dyDescent="0.25">
      <c r="A83" t="s">
        <v>929</v>
      </c>
      <c r="B83" t="s">
        <v>548</v>
      </c>
      <c r="C83" t="s">
        <v>776</v>
      </c>
      <c r="D83" t="s">
        <v>902</v>
      </c>
      <c r="E83" s="32">
        <v>212.1</v>
      </c>
      <c r="F83" s="32">
        <v>3.6880177065325581</v>
      </c>
      <c r="G83" s="32">
        <v>3.2364445492168268</v>
      </c>
      <c r="H83" s="32">
        <v>0.65502383571690503</v>
      </c>
      <c r="I83" s="32">
        <v>0.20345067840117342</v>
      </c>
      <c r="J83" s="32">
        <v>782.22855555555554</v>
      </c>
      <c r="K83" s="32">
        <v>686.44988888888895</v>
      </c>
      <c r="L83" s="32">
        <v>138.93055555555554</v>
      </c>
      <c r="M83" s="32">
        <v>43.151888888888884</v>
      </c>
      <c r="N83" s="32">
        <v>91.689777777777763</v>
      </c>
      <c r="O83" s="32">
        <v>4.0888888888888886</v>
      </c>
      <c r="P83" s="32">
        <v>185.8377777777778</v>
      </c>
      <c r="Q83" s="32">
        <v>185.8377777777778</v>
      </c>
      <c r="R83" s="32">
        <v>0</v>
      </c>
      <c r="S83" s="32">
        <v>457.46022222222223</v>
      </c>
      <c r="T83" s="32">
        <v>457.46022222222223</v>
      </c>
      <c r="U83" s="32">
        <v>0</v>
      </c>
      <c r="V83" s="32">
        <v>0</v>
      </c>
      <c r="W83" s="32">
        <v>21.981111111111112</v>
      </c>
      <c r="X83" s="32">
        <v>6.1717777777777778</v>
      </c>
      <c r="Y83" s="32">
        <v>0</v>
      </c>
      <c r="Z83" s="32">
        <v>0</v>
      </c>
      <c r="AA83" s="32">
        <v>15.809333333333333</v>
      </c>
      <c r="AB83" s="32">
        <v>0</v>
      </c>
      <c r="AC83" s="32">
        <v>0</v>
      </c>
      <c r="AD83" s="32">
        <v>0</v>
      </c>
      <c r="AE83" s="32">
        <v>0</v>
      </c>
      <c r="AF83" t="s">
        <v>186</v>
      </c>
      <c r="AG83">
        <v>1</v>
      </c>
      <c r="AH83"/>
    </row>
    <row r="84" spans="1:34" x14ac:dyDescent="0.25">
      <c r="A84" t="s">
        <v>929</v>
      </c>
      <c r="B84" t="s">
        <v>474</v>
      </c>
      <c r="C84" t="s">
        <v>815</v>
      </c>
      <c r="D84" t="s">
        <v>900</v>
      </c>
      <c r="E84" s="32">
        <v>94.4</v>
      </c>
      <c r="F84" s="32">
        <v>3.0577919020715632</v>
      </c>
      <c r="G84" s="32">
        <v>2.5518185028248586</v>
      </c>
      <c r="H84" s="32">
        <v>0.7817502354048963</v>
      </c>
      <c r="I84" s="32">
        <v>0.3923611111111111</v>
      </c>
      <c r="J84" s="32">
        <v>288.65555555555557</v>
      </c>
      <c r="K84" s="32">
        <v>240.89166666666668</v>
      </c>
      <c r="L84" s="32">
        <v>73.797222222222217</v>
      </c>
      <c r="M84" s="32">
        <v>37.038888888888891</v>
      </c>
      <c r="N84" s="32">
        <v>31.691666666666666</v>
      </c>
      <c r="O84" s="32">
        <v>5.0666666666666664</v>
      </c>
      <c r="P84" s="32">
        <v>49.444444444444443</v>
      </c>
      <c r="Q84" s="32">
        <v>38.43888888888889</v>
      </c>
      <c r="R84" s="32">
        <v>11.005555555555556</v>
      </c>
      <c r="S84" s="32">
        <v>165.41388888888889</v>
      </c>
      <c r="T84" s="32">
        <v>128.6</v>
      </c>
      <c r="U84" s="32">
        <v>36.81388888888889</v>
      </c>
      <c r="V84" s="32">
        <v>0</v>
      </c>
      <c r="W84" s="32">
        <v>8.3972222222222221</v>
      </c>
      <c r="X84" s="32">
        <v>0</v>
      </c>
      <c r="Y84" s="32">
        <v>7.1111111111111107</v>
      </c>
      <c r="Z84" s="32">
        <v>0</v>
      </c>
      <c r="AA84" s="32">
        <v>1.2861111111111112</v>
      </c>
      <c r="AB84" s="32">
        <v>0</v>
      </c>
      <c r="AC84" s="32">
        <v>0</v>
      </c>
      <c r="AD84" s="32">
        <v>0</v>
      </c>
      <c r="AE84" s="32">
        <v>0</v>
      </c>
      <c r="AF84" t="s">
        <v>112</v>
      </c>
      <c r="AG84">
        <v>1</v>
      </c>
      <c r="AH84"/>
    </row>
    <row r="85" spans="1:34" x14ac:dyDescent="0.25">
      <c r="A85" t="s">
        <v>929</v>
      </c>
      <c r="B85" t="s">
        <v>556</v>
      </c>
      <c r="C85" t="s">
        <v>735</v>
      </c>
      <c r="D85" t="s">
        <v>901</v>
      </c>
      <c r="E85" s="32">
        <v>60</v>
      </c>
      <c r="F85" s="32">
        <v>3.0480092592592589</v>
      </c>
      <c r="G85" s="32">
        <v>2.7495370370370371</v>
      </c>
      <c r="H85" s="32">
        <v>0.54115740740740736</v>
      </c>
      <c r="I85" s="32">
        <v>0.39560185185185187</v>
      </c>
      <c r="J85" s="32">
        <v>182.88055555555553</v>
      </c>
      <c r="K85" s="32">
        <v>164.97222222222223</v>
      </c>
      <c r="L85" s="32">
        <v>32.469444444444441</v>
      </c>
      <c r="M85" s="32">
        <v>23.736111111111111</v>
      </c>
      <c r="N85" s="32">
        <v>4.1111111111111107</v>
      </c>
      <c r="O85" s="32">
        <v>4.6222222222222218</v>
      </c>
      <c r="P85" s="32">
        <v>55.2</v>
      </c>
      <c r="Q85" s="32">
        <v>46.024999999999999</v>
      </c>
      <c r="R85" s="32">
        <v>9.1750000000000007</v>
      </c>
      <c r="S85" s="32">
        <v>95.211111111111109</v>
      </c>
      <c r="T85" s="32">
        <v>95.211111111111109</v>
      </c>
      <c r="U85" s="32">
        <v>0</v>
      </c>
      <c r="V85" s="32">
        <v>0</v>
      </c>
      <c r="W85" s="32">
        <v>0</v>
      </c>
      <c r="X85" s="32">
        <v>0</v>
      </c>
      <c r="Y85" s="32">
        <v>0</v>
      </c>
      <c r="Z85" s="32">
        <v>0</v>
      </c>
      <c r="AA85" s="32">
        <v>0</v>
      </c>
      <c r="AB85" s="32">
        <v>0</v>
      </c>
      <c r="AC85" s="32">
        <v>0</v>
      </c>
      <c r="AD85" s="32">
        <v>0</v>
      </c>
      <c r="AE85" s="32">
        <v>0</v>
      </c>
      <c r="AF85" t="s">
        <v>195</v>
      </c>
      <c r="AG85">
        <v>1</v>
      </c>
      <c r="AH85"/>
    </row>
    <row r="86" spans="1:34" x14ac:dyDescent="0.25">
      <c r="A86" t="s">
        <v>929</v>
      </c>
      <c r="B86" t="s">
        <v>530</v>
      </c>
      <c r="C86" t="s">
        <v>835</v>
      </c>
      <c r="D86" t="s">
        <v>904</v>
      </c>
      <c r="E86" s="32">
        <v>87.855555555555554</v>
      </c>
      <c r="F86" s="32">
        <v>2.8362843050461617</v>
      </c>
      <c r="G86" s="32">
        <v>2.3803275578601242</v>
      </c>
      <c r="H86" s="32">
        <v>0.39278487416213481</v>
      </c>
      <c r="I86" s="32">
        <v>0.26568230681674465</v>
      </c>
      <c r="J86" s="32">
        <v>249.18333333333334</v>
      </c>
      <c r="K86" s="32">
        <v>209.125</v>
      </c>
      <c r="L86" s="32">
        <v>34.508333333333333</v>
      </c>
      <c r="M86" s="32">
        <v>23.341666666666665</v>
      </c>
      <c r="N86" s="32">
        <v>5.833333333333333</v>
      </c>
      <c r="O86" s="32">
        <v>5.333333333333333</v>
      </c>
      <c r="P86" s="32">
        <v>62.705555555555556</v>
      </c>
      <c r="Q86" s="32">
        <v>33.81388888888889</v>
      </c>
      <c r="R86" s="32">
        <v>28.891666666666666</v>
      </c>
      <c r="S86" s="32">
        <v>151.96944444444443</v>
      </c>
      <c r="T86" s="32">
        <v>151.96944444444443</v>
      </c>
      <c r="U86" s="32">
        <v>0</v>
      </c>
      <c r="V86" s="32">
        <v>0</v>
      </c>
      <c r="W86" s="32">
        <v>0</v>
      </c>
      <c r="X86" s="32">
        <v>0</v>
      </c>
      <c r="Y86" s="32">
        <v>0</v>
      </c>
      <c r="Z86" s="32">
        <v>0</v>
      </c>
      <c r="AA86" s="32">
        <v>0</v>
      </c>
      <c r="AB86" s="32">
        <v>0</v>
      </c>
      <c r="AC86" s="32">
        <v>0</v>
      </c>
      <c r="AD86" s="32">
        <v>0</v>
      </c>
      <c r="AE86" s="32">
        <v>0</v>
      </c>
      <c r="AF86" t="s">
        <v>168</v>
      </c>
      <c r="AG86">
        <v>1</v>
      </c>
      <c r="AH86"/>
    </row>
    <row r="87" spans="1:34" x14ac:dyDescent="0.25">
      <c r="A87" t="s">
        <v>929</v>
      </c>
      <c r="B87" t="s">
        <v>401</v>
      </c>
      <c r="C87" t="s">
        <v>781</v>
      </c>
      <c r="D87" t="s">
        <v>896</v>
      </c>
      <c r="E87" s="32">
        <v>85.5</v>
      </c>
      <c r="F87" s="32">
        <v>3.4452891487979205</v>
      </c>
      <c r="G87" s="32">
        <v>3.2976608187134508</v>
      </c>
      <c r="H87" s="32">
        <v>0.71608187134502921</v>
      </c>
      <c r="I87" s="32">
        <v>0.62641325536062376</v>
      </c>
      <c r="J87" s="32">
        <v>294.57222222222219</v>
      </c>
      <c r="K87" s="32">
        <v>281.95000000000005</v>
      </c>
      <c r="L87" s="32">
        <v>61.225000000000001</v>
      </c>
      <c r="M87" s="32">
        <v>53.55833333333333</v>
      </c>
      <c r="N87" s="32">
        <v>1.9777777777777779</v>
      </c>
      <c r="O87" s="32">
        <v>5.6888888888888891</v>
      </c>
      <c r="P87" s="32">
        <v>73.033333333333331</v>
      </c>
      <c r="Q87" s="32">
        <v>68.077777777777783</v>
      </c>
      <c r="R87" s="32">
        <v>4.9555555555555557</v>
      </c>
      <c r="S87" s="32">
        <v>160.3138888888889</v>
      </c>
      <c r="T87" s="32">
        <v>160.3138888888889</v>
      </c>
      <c r="U87" s="32">
        <v>0</v>
      </c>
      <c r="V87" s="32">
        <v>0</v>
      </c>
      <c r="W87" s="32">
        <v>67.513888888888886</v>
      </c>
      <c r="X87" s="32">
        <v>35.680555555555557</v>
      </c>
      <c r="Y87" s="32">
        <v>0</v>
      </c>
      <c r="Z87" s="32">
        <v>0</v>
      </c>
      <c r="AA87" s="32">
        <v>8.9472222222222229</v>
      </c>
      <c r="AB87" s="32">
        <v>0</v>
      </c>
      <c r="AC87" s="32">
        <v>22.886111111111113</v>
      </c>
      <c r="AD87" s="32">
        <v>0</v>
      </c>
      <c r="AE87" s="32">
        <v>0</v>
      </c>
      <c r="AF87" t="s">
        <v>39</v>
      </c>
      <c r="AG87">
        <v>1</v>
      </c>
      <c r="AH87"/>
    </row>
    <row r="88" spans="1:34" x14ac:dyDescent="0.25">
      <c r="A88" t="s">
        <v>929</v>
      </c>
      <c r="B88" t="s">
        <v>444</v>
      </c>
      <c r="C88" t="s">
        <v>723</v>
      </c>
      <c r="D88" t="s">
        <v>899</v>
      </c>
      <c r="E88" s="32">
        <v>123.54444444444445</v>
      </c>
      <c r="F88" s="32">
        <v>3.2095961867074374</v>
      </c>
      <c r="G88" s="32">
        <v>2.9733339329076354</v>
      </c>
      <c r="H88" s="32">
        <v>0.30807626585124565</v>
      </c>
      <c r="I88" s="32">
        <v>0.11496087777677848</v>
      </c>
      <c r="J88" s="32">
        <v>396.52777777777777</v>
      </c>
      <c r="K88" s="32">
        <v>367.3388888888889</v>
      </c>
      <c r="L88" s="32">
        <v>38.061111111111117</v>
      </c>
      <c r="M88" s="32">
        <v>14.202777777777778</v>
      </c>
      <c r="N88" s="32">
        <v>12.719444444444445</v>
      </c>
      <c r="O88" s="32">
        <v>11.138888888888889</v>
      </c>
      <c r="P88" s="32">
        <v>112.76666666666668</v>
      </c>
      <c r="Q88" s="32">
        <v>107.43611111111112</v>
      </c>
      <c r="R88" s="32">
        <v>5.3305555555555557</v>
      </c>
      <c r="S88" s="32">
        <v>245.7</v>
      </c>
      <c r="T88" s="32">
        <v>221.03888888888889</v>
      </c>
      <c r="U88" s="32">
        <v>24.661111111111111</v>
      </c>
      <c r="V88" s="32">
        <v>0</v>
      </c>
      <c r="W88" s="32">
        <v>2.6694444444444447</v>
      </c>
      <c r="X88" s="32">
        <v>0.1</v>
      </c>
      <c r="Y88" s="32">
        <v>0</v>
      </c>
      <c r="Z88" s="32">
        <v>0</v>
      </c>
      <c r="AA88" s="32">
        <v>1.8777777777777778</v>
      </c>
      <c r="AB88" s="32">
        <v>0.10277777777777777</v>
      </c>
      <c r="AC88" s="32">
        <v>0.58888888888888891</v>
      </c>
      <c r="AD88" s="32">
        <v>0</v>
      </c>
      <c r="AE88" s="32">
        <v>0</v>
      </c>
      <c r="AF88" t="s">
        <v>82</v>
      </c>
      <c r="AG88">
        <v>1</v>
      </c>
      <c r="AH88"/>
    </row>
    <row r="89" spans="1:34" x14ac:dyDescent="0.25">
      <c r="A89" t="s">
        <v>929</v>
      </c>
      <c r="B89" t="s">
        <v>453</v>
      </c>
      <c r="C89" t="s">
        <v>743</v>
      </c>
      <c r="D89" t="s">
        <v>894</v>
      </c>
      <c r="E89" s="32">
        <v>116.21111111111111</v>
      </c>
      <c r="F89" s="32">
        <v>3.499426331389234</v>
      </c>
      <c r="G89" s="32">
        <v>3.1618462568123147</v>
      </c>
      <c r="H89" s="32">
        <v>0.4564011855817956</v>
      </c>
      <c r="I89" s="32">
        <v>0.20119036236733914</v>
      </c>
      <c r="J89" s="32">
        <v>406.67222222222222</v>
      </c>
      <c r="K89" s="32">
        <v>367.44166666666666</v>
      </c>
      <c r="L89" s="32">
        <v>53.038888888888891</v>
      </c>
      <c r="M89" s="32">
        <v>23.380555555555556</v>
      </c>
      <c r="N89" s="32">
        <v>23.969444444444445</v>
      </c>
      <c r="O89" s="32">
        <v>5.6888888888888891</v>
      </c>
      <c r="P89" s="32">
        <v>129.33611111111111</v>
      </c>
      <c r="Q89" s="32">
        <v>119.76388888888889</v>
      </c>
      <c r="R89" s="32">
        <v>9.5722222222222229</v>
      </c>
      <c r="S89" s="32">
        <v>224.29722222222222</v>
      </c>
      <c r="T89" s="32">
        <v>194.34722222222223</v>
      </c>
      <c r="U89" s="32">
        <v>29.95</v>
      </c>
      <c r="V89" s="32">
        <v>0</v>
      </c>
      <c r="W89" s="32">
        <v>96.775000000000006</v>
      </c>
      <c r="X89" s="32">
        <v>12.275</v>
      </c>
      <c r="Y89" s="32">
        <v>0</v>
      </c>
      <c r="Z89" s="32">
        <v>0</v>
      </c>
      <c r="AA89" s="32">
        <v>25.583333333333332</v>
      </c>
      <c r="AB89" s="32">
        <v>0</v>
      </c>
      <c r="AC89" s="32">
        <v>58.916666666666664</v>
      </c>
      <c r="AD89" s="32">
        <v>0</v>
      </c>
      <c r="AE89" s="32">
        <v>0</v>
      </c>
      <c r="AF89" t="s">
        <v>91</v>
      </c>
      <c r="AG89">
        <v>1</v>
      </c>
      <c r="AH89"/>
    </row>
    <row r="90" spans="1:34" x14ac:dyDescent="0.25">
      <c r="A90" t="s">
        <v>929</v>
      </c>
      <c r="B90" t="s">
        <v>452</v>
      </c>
      <c r="C90" t="s">
        <v>806</v>
      </c>
      <c r="D90" t="s">
        <v>899</v>
      </c>
      <c r="E90" s="32">
        <v>102.96666666666667</v>
      </c>
      <c r="F90" s="32">
        <v>3.0678752562857454</v>
      </c>
      <c r="G90" s="32">
        <v>2.8369752886586816</v>
      </c>
      <c r="H90" s="32">
        <v>0.50005395489370885</v>
      </c>
      <c r="I90" s="32">
        <v>0.27026006258767671</v>
      </c>
      <c r="J90" s="32">
        <v>315.88888888888891</v>
      </c>
      <c r="K90" s="32">
        <v>292.11388888888894</v>
      </c>
      <c r="L90" s="32">
        <v>51.488888888888887</v>
      </c>
      <c r="M90" s="32">
        <v>27.827777777777779</v>
      </c>
      <c r="N90" s="32">
        <v>18.18888888888889</v>
      </c>
      <c r="O90" s="32">
        <v>5.4722222222222223</v>
      </c>
      <c r="P90" s="32">
        <v>72.908333333333346</v>
      </c>
      <c r="Q90" s="32">
        <v>72.794444444444451</v>
      </c>
      <c r="R90" s="32">
        <v>0.11388888888888889</v>
      </c>
      <c r="S90" s="32">
        <v>191.49166666666667</v>
      </c>
      <c r="T90" s="32">
        <v>191.49166666666667</v>
      </c>
      <c r="U90" s="32">
        <v>0</v>
      </c>
      <c r="V90" s="32">
        <v>0</v>
      </c>
      <c r="W90" s="32">
        <v>0</v>
      </c>
      <c r="X90" s="32">
        <v>0</v>
      </c>
      <c r="Y90" s="32">
        <v>0</v>
      </c>
      <c r="Z90" s="32">
        <v>0</v>
      </c>
      <c r="AA90" s="32">
        <v>0</v>
      </c>
      <c r="AB90" s="32">
        <v>0</v>
      </c>
      <c r="AC90" s="32">
        <v>0</v>
      </c>
      <c r="AD90" s="32">
        <v>0</v>
      </c>
      <c r="AE90" s="32">
        <v>0</v>
      </c>
      <c r="AF90" t="s">
        <v>90</v>
      </c>
      <c r="AG90">
        <v>1</v>
      </c>
      <c r="AH90"/>
    </row>
    <row r="91" spans="1:34" x14ac:dyDescent="0.25">
      <c r="A91" t="s">
        <v>929</v>
      </c>
      <c r="B91" t="s">
        <v>496</v>
      </c>
      <c r="C91" t="s">
        <v>772</v>
      </c>
      <c r="D91" t="s">
        <v>900</v>
      </c>
      <c r="E91" s="32">
        <v>79.3</v>
      </c>
      <c r="F91" s="32">
        <v>3.7802508056606419</v>
      </c>
      <c r="G91" s="32">
        <v>3.3291649152304892</v>
      </c>
      <c r="H91" s="32">
        <v>0.87538881883144182</v>
      </c>
      <c r="I91" s="32">
        <v>0.58193218439120087</v>
      </c>
      <c r="J91" s="32">
        <v>299.77388888888891</v>
      </c>
      <c r="K91" s="32">
        <v>264.00277777777779</v>
      </c>
      <c r="L91" s="32">
        <v>69.418333333333337</v>
      </c>
      <c r="M91" s="32">
        <v>46.147222222222226</v>
      </c>
      <c r="N91" s="32">
        <v>17.760000000000002</v>
      </c>
      <c r="O91" s="32">
        <v>5.5111111111111111</v>
      </c>
      <c r="P91" s="32">
        <v>70.305555555555557</v>
      </c>
      <c r="Q91" s="32">
        <v>57.805555555555557</v>
      </c>
      <c r="R91" s="32">
        <v>12.5</v>
      </c>
      <c r="S91" s="32">
        <v>160.04999999999998</v>
      </c>
      <c r="T91" s="32">
        <v>159.09444444444443</v>
      </c>
      <c r="U91" s="32">
        <v>0.9555555555555556</v>
      </c>
      <c r="V91" s="32">
        <v>0</v>
      </c>
      <c r="W91" s="32">
        <v>20.707222222222221</v>
      </c>
      <c r="X91" s="32">
        <v>0.35555555555555557</v>
      </c>
      <c r="Y91" s="32">
        <v>3.7822222222222219</v>
      </c>
      <c r="Z91" s="32">
        <v>0</v>
      </c>
      <c r="AA91" s="32">
        <v>6.6361111111111111</v>
      </c>
      <c r="AB91" s="32">
        <v>0.17777777777777778</v>
      </c>
      <c r="AC91" s="32">
        <v>9.7555555555555564</v>
      </c>
      <c r="AD91" s="32">
        <v>0</v>
      </c>
      <c r="AE91" s="32">
        <v>0</v>
      </c>
      <c r="AF91" t="s">
        <v>134</v>
      </c>
      <c r="AG91">
        <v>1</v>
      </c>
      <c r="AH91"/>
    </row>
    <row r="92" spans="1:34" x14ac:dyDescent="0.25">
      <c r="A92" t="s">
        <v>929</v>
      </c>
      <c r="B92" t="s">
        <v>462</v>
      </c>
      <c r="C92" t="s">
        <v>809</v>
      </c>
      <c r="D92" t="s">
        <v>895</v>
      </c>
      <c r="E92" s="32">
        <v>46.277777777777779</v>
      </c>
      <c r="F92" s="32">
        <v>2.8199039615846342</v>
      </c>
      <c r="G92" s="32">
        <v>2.6068667466986799</v>
      </c>
      <c r="H92" s="32">
        <v>0.6923889555822329</v>
      </c>
      <c r="I92" s="32">
        <v>0.54448979591836744</v>
      </c>
      <c r="J92" s="32">
        <v>130.4988888888889</v>
      </c>
      <c r="K92" s="32">
        <v>120.64000000000001</v>
      </c>
      <c r="L92" s="32">
        <v>32.042222222222222</v>
      </c>
      <c r="M92" s="32">
        <v>25.19777777777778</v>
      </c>
      <c r="N92" s="32">
        <v>1.7777777777777777</v>
      </c>
      <c r="O92" s="32">
        <v>5.0666666666666664</v>
      </c>
      <c r="P92" s="32">
        <v>28.258888888888904</v>
      </c>
      <c r="Q92" s="32">
        <v>25.244444444444461</v>
      </c>
      <c r="R92" s="32">
        <v>3.0144444444444445</v>
      </c>
      <c r="S92" s="32">
        <v>70.197777777777773</v>
      </c>
      <c r="T92" s="32">
        <v>70.197777777777773</v>
      </c>
      <c r="U92" s="32">
        <v>0</v>
      </c>
      <c r="V92" s="32">
        <v>0</v>
      </c>
      <c r="W92" s="32">
        <v>13.59</v>
      </c>
      <c r="X92" s="32">
        <v>7.166666666666667</v>
      </c>
      <c r="Y92" s="32">
        <v>1.7777777777777777</v>
      </c>
      <c r="Z92" s="32">
        <v>0</v>
      </c>
      <c r="AA92" s="32">
        <v>2.6488888888888886</v>
      </c>
      <c r="AB92" s="32">
        <v>0</v>
      </c>
      <c r="AC92" s="32">
        <v>1.9966666666666666</v>
      </c>
      <c r="AD92" s="32">
        <v>0</v>
      </c>
      <c r="AE92" s="32">
        <v>0</v>
      </c>
      <c r="AF92" t="s">
        <v>100</v>
      </c>
      <c r="AG92">
        <v>1</v>
      </c>
      <c r="AH92"/>
    </row>
    <row r="93" spans="1:34" x14ac:dyDescent="0.25">
      <c r="A93" t="s">
        <v>929</v>
      </c>
      <c r="B93" t="s">
        <v>607</v>
      </c>
      <c r="C93" t="s">
        <v>789</v>
      </c>
      <c r="D93" t="s">
        <v>899</v>
      </c>
      <c r="E93" s="32">
        <v>55.288888888888891</v>
      </c>
      <c r="F93" s="32">
        <v>3.217594453376206</v>
      </c>
      <c r="G93" s="32">
        <v>2.9970860128617365</v>
      </c>
      <c r="H93" s="32">
        <v>0.54908561093247588</v>
      </c>
      <c r="I93" s="32">
        <v>0.32857717041800644</v>
      </c>
      <c r="J93" s="32">
        <v>177.89722222222224</v>
      </c>
      <c r="K93" s="32">
        <v>165.70555555555558</v>
      </c>
      <c r="L93" s="32">
        <v>30.358333333333334</v>
      </c>
      <c r="M93" s="32">
        <v>18.166666666666668</v>
      </c>
      <c r="N93" s="32">
        <v>7.072222222222222</v>
      </c>
      <c r="O93" s="32">
        <v>5.1194444444444445</v>
      </c>
      <c r="P93" s="32">
        <v>35.716666666666669</v>
      </c>
      <c r="Q93" s="32">
        <v>35.716666666666669</v>
      </c>
      <c r="R93" s="32">
        <v>0</v>
      </c>
      <c r="S93" s="32">
        <v>111.82222222222222</v>
      </c>
      <c r="T93" s="32">
        <v>111.82222222222222</v>
      </c>
      <c r="U93" s="32">
        <v>0</v>
      </c>
      <c r="V93" s="32">
        <v>0</v>
      </c>
      <c r="W93" s="32">
        <v>51.902777777777771</v>
      </c>
      <c r="X93" s="32">
        <v>2.6833333333333331</v>
      </c>
      <c r="Y93" s="32">
        <v>0</v>
      </c>
      <c r="Z93" s="32">
        <v>0</v>
      </c>
      <c r="AA93" s="32">
        <v>11.411111111111111</v>
      </c>
      <c r="AB93" s="32">
        <v>0</v>
      </c>
      <c r="AC93" s="32">
        <v>37.80833333333333</v>
      </c>
      <c r="AD93" s="32">
        <v>0</v>
      </c>
      <c r="AE93" s="32">
        <v>0</v>
      </c>
      <c r="AF93" t="s">
        <v>248</v>
      </c>
      <c r="AG93">
        <v>1</v>
      </c>
      <c r="AH93"/>
    </row>
    <row r="94" spans="1:34" x14ac:dyDescent="0.25">
      <c r="A94" t="s">
        <v>929</v>
      </c>
      <c r="B94" t="s">
        <v>505</v>
      </c>
      <c r="C94" t="s">
        <v>762</v>
      </c>
      <c r="D94" t="s">
        <v>897</v>
      </c>
      <c r="E94" s="32">
        <v>134.07777777777778</v>
      </c>
      <c r="F94" s="32">
        <v>4.2311054943233612</v>
      </c>
      <c r="G94" s="32">
        <v>3.7887627413607361</v>
      </c>
      <c r="H94" s="32">
        <v>0.56271235601226488</v>
      </c>
      <c r="I94" s="32">
        <v>0.26599403331399685</v>
      </c>
      <c r="J94" s="32">
        <v>567.29722222222222</v>
      </c>
      <c r="K94" s="32">
        <v>507.98888888888894</v>
      </c>
      <c r="L94" s="32">
        <v>75.447222222222223</v>
      </c>
      <c r="M94" s="32">
        <v>35.663888888888891</v>
      </c>
      <c r="N94" s="32">
        <v>34.894444444444446</v>
      </c>
      <c r="O94" s="32">
        <v>4.8888888888888893</v>
      </c>
      <c r="P94" s="32">
        <v>151.35555555555555</v>
      </c>
      <c r="Q94" s="32">
        <v>131.83055555555555</v>
      </c>
      <c r="R94" s="32">
        <v>19.524999999999999</v>
      </c>
      <c r="S94" s="32">
        <v>340.49444444444447</v>
      </c>
      <c r="T94" s="32">
        <v>340.49444444444447</v>
      </c>
      <c r="U94" s="32">
        <v>0</v>
      </c>
      <c r="V94" s="32">
        <v>0</v>
      </c>
      <c r="W94" s="32">
        <v>49.172222222222217</v>
      </c>
      <c r="X94" s="32">
        <v>12.324999999999999</v>
      </c>
      <c r="Y94" s="32">
        <v>0</v>
      </c>
      <c r="Z94" s="32">
        <v>0</v>
      </c>
      <c r="AA94" s="32">
        <v>22.597222222222221</v>
      </c>
      <c r="AB94" s="32">
        <v>0</v>
      </c>
      <c r="AC94" s="32">
        <v>14.25</v>
      </c>
      <c r="AD94" s="32">
        <v>0</v>
      </c>
      <c r="AE94" s="32">
        <v>0</v>
      </c>
      <c r="AF94" t="s">
        <v>143</v>
      </c>
      <c r="AG94">
        <v>1</v>
      </c>
      <c r="AH94"/>
    </row>
    <row r="95" spans="1:34" x14ac:dyDescent="0.25">
      <c r="A95" t="s">
        <v>929</v>
      </c>
      <c r="B95" t="s">
        <v>517</v>
      </c>
      <c r="C95" t="s">
        <v>756</v>
      </c>
      <c r="D95" t="s">
        <v>902</v>
      </c>
      <c r="E95" s="32">
        <v>120.68888888888888</v>
      </c>
      <c r="F95" s="32">
        <v>3.9062134045295536</v>
      </c>
      <c r="G95" s="32">
        <v>3.6687111029276385</v>
      </c>
      <c r="H95" s="32">
        <v>0.83638464371202359</v>
      </c>
      <c r="I95" s="32">
        <v>0.66132296078070341</v>
      </c>
      <c r="J95" s="32">
        <v>471.43655555555563</v>
      </c>
      <c r="K95" s="32">
        <v>442.77266666666674</v>
      </c>
      <c r="L95" s="32">
        <v>100.94233333333334</v>
      </c>
      <c r="M95" s="32">
        <v>79.814333333333337</v>
      </c>
      <c r="N95" s="32">
        <v>15.528</v>
      </c>
      <c r="O95" s="32">
        <v>5.6</v>
      </c>
      <c r="P95" s="32">
        <v>83.101111111111109</v>
      </c>
      <c r="Q95" s="32">
        <v>75.565222222222218</v>
      </c>
      <c r="R95" s="32">
        <v>7.5358888888888895</v>
      </c>
      <c r="S95" s="32">
        <v>287.39311111111118</v>
      </c>
      <c r="T95" s="32">
        <v>287.39311111111118</v>
      </c>
      <c r="U95" s="32">
        <v>0</v>
      </c>
      <c r="V95" s="32">
        <v>0</v>
      </c>
      <c r="W95" s="32">
        <v>45.823222222222213</v>
      </c>
      <c r="X95" s="32">
        <v>11.716222222222223</v>
      </c>
      <c r="Y95" s="32">
        <v>0.17777777777777778</v>
      </c>
      <c r="Z95" s="32">
        <v>0</v>
      </c>
      <c r="AA95" s="32">
        <v>6.5532222222222245</v>
      </c>
      <c r="AB95" s="32">
        <v>2.4333333333333331</v>
      </c>
      <c r="AC95" s="32">
        <v>24.942666666666653</v>
      </c>
      <c r="AD95" s="32">
        <v>0</v>
      </c>
      <c r="AE95" s="32">
        <v>0</v>
      </c>
      <c r="AF95" t="s">
        <v>155</v>
      </c>
      <c r="AG95">
        <v>1</v>
      </c>
      <c r="AH95"/>
    </row>
    <row r="96" spans="1:34" x14ac:dyDescent="0.25">
      <c r="A96" t="s">
        <v>929</v>
      </c>
      <c r="B96" t="s">
        <v>518</v>
      </c>
      <c r="C96" t="s">
        <v>830</v>
      </c>
      <c r="D96" t="s">
        <v>897</v>
      </c>
      <c r="E96" s="32">
        <v>43.111111111111114</v>
      </c>
      <c r="F96" s="32">
        <v>3.6203659793814422</v>
      </c>
      <c r="G96" s="32">
        <v>3.4016365979381438</v>
      </c>
      <c r="H96" s="32">
        <v>0.53847164948453596</v>
      </c>
      <c r="I96" s="32">
        <v>0.31974226804123707</v>
      </c>
      <c r="J96" s="32">
        <v>156.07799999999997</v>
      </c>
      <c r="K96" s="32">
        <v>146.64833333333331</v>
      </c>
      <c r="L96" s="32">
        <v>23.214111111111109</v>
      </c>
      <c r="M96" s="32">
        <v>13.784444444444443</v>
      </c>
      <c r="N96" s="32">
        <v>4.0963333333333338</v>
      </c>
      <c r="O96" s="32">
        <v>5.333333333333333</v>
      </c>
      <c r="P96" s="32">
        <v>47.674999999999997</v>
      </c>
      <c r="Q96" s="32">
        <v>47.674999999999997</v>
      </c>
      <c r="R96" s="32">
        <v>0</v>
      </c>
      <c r="S96" s="32">
        <v>85.188888888888883</v>
      </c>
      <c r="T96" s="32">
        <v>85.188888888888883</v>
      </c>
      <c r="U96" s="32">
        <v>0</v>
      </c>
      <c r="V96" s="32">
        <v>0</v>
      </c>
      <c r="W96" s="32">
        <v>18.7</v>
      </c>
      <c r="X96" s="32">
        <v>0</v>
      </c>
      <c r="Y96" s="32">
        <v>0</v>
      </c>
      <c r="Z96" s="32">
        <v>0</v>
      </c>
      <c r="AA96" s="32">
        <v>4.2388888888888889</v>
      </c>
      <c r="AB96" s="32">
        <v>0</v>
      </c>
      <c r="AC96" s="32">
        <v>14.46111111111111</v>
      </c>
      <c r="AD96" s="32">
        <v>0</v>
      </c>
      <c r="AE96" s="32">
        <v>0</v>
      </c>
      <c r="AF96" t="s">
        <v>156</v>
      </c>
      <c r="AG96">
        <v>1</v>
      </c>
      <c r="AH96"/>
    </row>
    <row r="97" spans="1:34" x14ac:dyDescent="0.25">
      <c r="A97" t="s">
        <v>929</v>
      </c>
      <c r="B97" t="s">
        <v>539</v>
      </c>
      <c r="C97" t="s">
        <v>839</v>
      </c>
      <c r="D97" t="s">
        <v>896</v>
      </c>
      <c r="E97" s="32">
        <v>62.31111111111111</v>
      </c>
      <c r="F97" s="32">
        <v>3.7476818830242511</v>
      </c>
      <c r="G97" s="32">
        <v>3.5616084165477888</v>
      </c>
      <c r="H97" s="32">
        <v>0.96166191155492164</v>
      </c>
      <c r="I97" s="32">
        <v>0.81508559201141229</v>
      </c>
      <c r="J97" s="32">
        <v>233.52222222222221</v>
      </c>
      <c r="K97" s="32">
        <v>221.92777777777778</v>
      </c>
      <c r="L97" s="32">
        <v>59.922222222222224</v>
      </c>
      <c r="M97" s="32">
        <v>50.788888888888891</v>
      </c>
      <c r="N97" s="32">
        <v>3.4444444444444446</v>
      </c>
      <c r="O97" s="32">
        <v>5.6888888888888891</v>
      </c>
      <c r="P97" s="32">
        <v>46.116666666666667</v>
      </c>
      <c r="Q97" s="32">
        <v>43.655555555555559</v>
      </c>
      <c r="R97" s="32">
        <v>2.4611111111111112</v>
      </c>
      <c r="S97" s="32">
        <v>127.48333333333332</v>
      </c>
      <c r="T97" s="32">
        <v>110.04722222222222</v>
      </c>
      <c r="U97" s="32">
        <v>17.43611111111111</v>
      </c>
      <c r="V97" s="32">
        <v>0</v>
      </c>
      <c r="W97" s="32">
        <v>61.755555555555553</v>
      </c>
      <c r="X97" s="32">
        <v>17.711111111111112</v>
      </c>
      <c r="Y97" s="32">
        <v>0.33333333333333331</v>
      </c>
      <c r="Z97" s="32">
        <v>0</v>
      </c>
      <c r="AA97" s="32">
        <v>7.7222222222222223</v>
      </c>
      <c r="AB97" s="32">
        <v>0</v>
      </c>
      <c r="AC97" s="32">
        <v>35.988888888888887</v>
      </c>
      <c r="AD97" s="32">
        <v>0</v>
      </c>
      <c r="AE97" s="32">
        <v>0</v>
      </c>
      <c r="AF97" t="s">
        <v>177</v>
      </c>
      <c r="AG97">
        <v>1</v>
      </c>
      <c r="AH97"/>
    </row>
    <row r="98" spans="1:34" x14ac:dyDescent="0.25">
      <c r="A98" t="s">
        <v>929</v>
      </c>
      <c r="B98" t="s">
        <v>661</v>
      </c>
      <c r="C98" t="s">
        <v>734</v>
      </c>
      <c r="D98" t="s">
        <v>901</v>
      </c>
      <c r="E98" s="32">
        <v>26.933333333333334</v>
      </c>
      <c r="F98" s="32">
        <v>6.9005404290429047</v>
      </c>
      <c r="G98" s="32">
        <v>6.5408044554455449</v>
      </c>
      <c r="H98" s="32">
        <v>1.094905115511551</v>
      </c>
      <c r="I98" s="32">
        <v>0.73516914191419125</v>
      </c>
      <c r="J98" s="32">
        <v>185.85455555555558</v>
      </c>
      <c r="K98" s="32">
        <v>176.16566666666668</v>
      </c>
      <c r="L98" s="32">
        <v>29.489444444444441</v>
      </c>
      <c r="M98" s="32">
        <v>19.800555555555551</v>
      </c>
      <c r="N98" s="32">
        <v>4.7111111111111112</v>
      </c>
      <c r="O98" s="32">
        <v>4.9777777777777779</v>
      </c>
      <c r="P98" s="32">
        <v>40.137555555555558</v>
      </c>
      <c r="Q98" s="32">
        <v>40.137555555555558</v>
      </c>
      <c r="R98" s="32">
        <v>0</v>
      </c>
      <c r="S98" s="32">
        <v>116.22755555555557</v>
      </c>
      <c r="T98" s="32">
        <v>116.22755555555557</v>
      </c>
      <c r="U98" s="32">
        <v>0</v>
      </c>
      <c r="V98" s="32">
        <v>0</v>
      </c>
      <c r="W98" s="32">
        <v>0</v>
      </c>
      <c r="X98" s="32">
        <v>0</v>
      </c>
      <c r="Y98" s="32">
        <v>0</v>
      </c>
      <c r="Z98" s="32">
        <v>0</v>
      </c>
      <c r="AA98" s="32">
        <v>0</v>
      </c>
      <c r="AB98" s="32">
        <v>0</v>
      </c>
      <c r="AC98" s="32">
        <v>0</v>
      </c>
      <c r="AD98" s="32">
        <v>0</v>
      </c>
      <c r="AE98" s="32">
        <v>0</v>
      </c>
      <c r="AF98" t="s">
        <v>303</v>
      </c>
      <c r="AG98">
        <v>1</v>
      </c>
      <c r="AH98"/>
    </row>
    <row r="99" spans="1:34" x14ac:dyDescent="0.25">
      <c r="A99" t="s">
        <v>929</v>
      </c>
      <c r="B99" t="s">
        <v>699</v>
      </c>
      <c r="C99" t="s">
        <v>754</v>
      </c>
      <c r="D99" t="s">
        <v>900</v>
      </c>
      <c r="E99" s="32">
        <v>54.12222222222222</v>
      </c>
      <c r="F99" s="32">
        <v>4.4072490248408949</v>
      </c>
      <c r="G99" s="32">
        <v>3.8481297474851153</v>
      </c>
      <c r="H99" s="32">
        <v>1.2511168137959352</v>
      </c>
      <c r="I99" s="32">
        <v>0.69199753644015605</v>
      </c>
      <c r="J99" s="32">
        <v>238.53011111111107</v>
      </c>
      <c r="K99" s="32">
        <v>208.26933333333329</v>
      </c>
      <c r="L99" s="32">
        <v>67.713222222222228</v>
      </c>
      <c r="M99" s="32">
        <v>37.452444444444446</v>
      </c>
      <c r="N99" s="32">
        <v>24.74966666666667</v>
      </c>
      <c r="O99" s="32">
        <v>5.5111111111111111</v>
      </c>
      <c r="P99" s="32">
        <v>55.773444444444451</v>
      </c>
      <c r="Q99" s="32">
        <v>55.773444444444451</v>
      </c>
      <c r="R99" s="32">
        <v>0</v>
      </c>
      <c r="S99" s="32">
        <v>115.04344444444442</v>
      </c>
      <c r="T99" s="32">
        <v>96.430333333333309</v>
      </c>
      <c r="U99" s="32">
        <v>0</v>
      </c>
      <c r="V99" s="32">
        <v>18.61311111111111</v>
      </c>
      <c r="W99" s="32">
        <v>0</v>
      </c>
      <c r="X99" s="32">
        <v>0</v>
      </c>
      <c r="Y99" s="32">
        <v>0</v>
      </c>
      <c r="Z99" s="32">
        <v>0</v>
      </c>
      <c r="AA99" s="32">
        <v>0</v>
      </c>
      <c r="AB99" s="32">
        <v>0</v>
      </c>
      <c r="AC99" s="32">
        <v>0</v>
      </c>
      <c r="AD99" s="32">
        <v>0</v>
      </c>
      <c r="AE99" s="32">
        <v>0</v>
      </c>
      <c r="AF99" t="s">
        <v>342</v>
      </c>
      <c r="AG99">
        <v>1</v>
      </c>
      <c r="AH99"/>
    </row>
    <row r="100" spans="1:34" x14ac:dyDescent="0.25">
      <c r="A100" t="s">
        <v>929</v>
      </c>
      <c r="B100" t="s">
        <v>650</v>
      </c>
      <c r="C100" t="s">
        <v>841</v>
      </c>
      <c r="D100" t="s">
        <v>901</v>
      </c>
      <c r="E100" s="32">
        <v>90.666666666666671</v>
      </c>
      <c r="F100" s="32">
        <v>4.0509313725490212</v>
      </c>
      <c r="G100" s="32">
        <v>4.000449754901962</v>
      </c>
      <c r="H100" s="32">
        <v>0.66721446078431379</v>
      </c>
      <c r="I100" s="32">
        <v>0.63591176470588251</v>
      </c>
      <c r="J100" s="32">
        <v>367.2844444444446</v>
      </c>
      <c r="K100" s="32">
        <v>362.7074444444446</v>
      </c>
      <c r="L100" s="32">
        <v>60.494111111111124</v>
      </c>
      <c r="M100" s="32">
        <v>57.656000000000013</v>
      </c>
      <c r="N100" s="32">
        <v>2.8381111111111115</v>
      </c>
      <c r="O100" s="32">
        <v>0</v>
      </c>
      <c r="P100" s="32">
        <v>70.030888888888924</v>
      </c>
      <c r="Q100" s="32">
        <v>68.29200000000003</v>
      </c>
      <c r="R100" s="32">
        <v>1.7388888888888889</v>
      </c>
      <c r="S100" s="32">
        <v>236.75944444444454</v>
      </c>
      <c r="T100" s="32">
        <v>236.75944444444454</v>
      </c>
      <c r="U100" s="32">
        <v>0</v>
      </c>
      <c r="V100" s="32">
        <v>0</v>
      </c>
      <c r="W100" s="32">
        <v>0</v>
      </c>
      <c r="X100" s="32">
        <v>0</v>
      </c>
      <c r="Y100" s="32">
        <v>0</v>
      </c>
      <c r="Z100" s="32">
        <v>0</v>
      </c>
      <c r="AA100" s="32">
        <v>0</v>
      </c>
      <c r="AB100" s="32">
        <v>0</v>
      </c>
      <c r="AC100" s="32">
        <v>0</v>
      </c>
      <c r="AD100" s="32">
        <v>0</v>
      </c>
      <c r="AE100" s="32">
        <v>0</v>
      </c>
      <c r="AF100" t="s">
        <v>292</v>
      </c>
      <c r="AG100">
        <v>1</v>
      </c>
      <c r="AH100"/>
    </row>
    <row r="101" spans="1:34" x14ac:dyDescent="0.25">
      <c r="A101" t="s">
        <v>929</v>
      </c>
      <c r="B101" t="s">
        <v>473</v>
      </c>
      <c r="C101" t="s">
        <v>797</v>
      </c>
      <c r="D101" t="s">
        <v>900</v>
      </c>
      <c r="E101" s="32">
        <v>92.24444444444444</v>
      </c>
      <c r="F101" s="32">
        <v>3.3904781980245726</v>
      </c>
      <c r="G101" s="32">
        <v>3.1502649963864129</v>
      </c>
      <c r="H101" s="32">
        <v>0.79748855697422305</v>
      </c>
      <c r="I101" s="32">
        <v>0.61319561551433399</v>
      </c>
      <c r="J101" s="32">
        <v>312.75277777777779</v>
      </c>
      <c r="K101" s="32">
        <v>290.59444444444443</v>
      </c>
      <c r="L101" s="32">
        <v>73.563888888888883</v>
      </c>
      <c r="M101" s="32">
        <v>56.56388888888889</v>
      </c>
      <c r="N101" s="32">
        <v>11.933333333333334</v>
      </c>
      <c r="O101" s="32">
        <v>5.0666666666666664</v>
      </c>
      <c r="P101" s="32">
        <v>89.038888888888891</v>
      </c>
      <c r="Q101" s="32">
        <v>83.88055555555556</v>
      </c>
      <c r="R101" s="32">
        <v>5.1583333333333332</v>
      </c>
      <c r="S101" s="32">
        <v>150.15</v>
      </c>
      <c r="T101" s="32">
        <v>121.64444444444445</v>
      </c>
      <c r="U101" s="32">
        <v>28.505555555555556</v>
      </c>
      <c r="V101" s="32">
        <v>0</v>
      </c>
      <c r="W101" s="32">
        <v>40</v>
      </c>
      <c r="X101" s="32">
        <v>5.2861111111111114</v>
      </c>
      <c r="Y101" s="32">
        <v>0.91666666666666663</v>
      </c>
      <c r="Z101" s="32">
        <v>0</v>
      </c>
      <c r="AA101" s="32">
        <v>20.81388888888889</v>
      </c>
      <c r="AB101" s="32">
        <v>0</v>
      </c>
      <c r="AC101" s="32">
        <v>12.983333333333333</v>
      </c>
      <c r="AD101" s="32">
        <v>0</v>
      </c>
      <c r="AE101" s="32">
        <v>0</v>
      </c>
      <c r="AF101" t="s">
        <v>111</v>
      </c>
      <c r="AG101">
        <v>1</v>
      </c>
      <c r="AH101"/>
    </row>
    <row r="102" spans="1:34" x14ac:dyDescent="0.25">
      <c r="A102" t="s">
        <v>929</v>
      </c>
      <c r="B102" t="s">
        <v>386</v>
      </c>
      <c r="C102" t="s">
        <v>737</v>
      </c>
      <c r="D102" t="s">
        <v>902</v>
      </c>
      <c r="E102" s="32">
        <v>54.144444444444446</v>
      </c>
      <c r="F102" s="32">
        <v>2.8117176277447156</v>
      </c>
      <c r="G102" s="32">
        <v>2.6817155756207671</v>
      </c>
      <c r="H102" s="32">
        <v>0.10065667966345165</v>
      </c>
      <c r="I102" s="32">
        <v>1.846911553457829E-3</v>
      </c>
      <c r="J102" s="32">
        <v>152.23888888888888</v>
      </c>
      <c r="K102" s="32">
        <v>145.19999999999999</v>
      </c>
      <c r="L102" s="32">
        <v>5.4499999999999993</v>
      </c>
      <c r="M102" s="32">
        <v>0.1</v>
      </c>
      <c r="N102" s="32">
        <v>5.35</v>
      </c>
      <c r="O102" s="32">
        <v>0</v>
      </c>
      <c r="P102" s="32">
        <v>49.81111111111111</v>
      </c>
      <c r="Q102" s="32">
        <v>48.12222222222222</v>
      </c>
      <c r="R102" s="32">
        <v>1.6888888888888889</v>
      </c>
      <c r="S102" s="32">
        <v>96.977777777777774</v>
      </c>
      <c r="T102" s="32">
        <v>96.977777777777774</v>
      </c>
      <c r="U102" s="32">
        <v>0</v>
      </c>
      <c r="V102" s="32">
        <v>0</v>
      </c>
      <c r="W102" s="32">
        <v>10.816666666666666</v>
      </c>
      <c r="X102" s="32">
        <v>0</v>
      </c>
      <c r="Y102" s="32">
        <v>0</v>
      </c>
      <c r="Z102" s="32">
        <v>0</v>
      </c>
      <c r="AA102" s="32">
        <v>4.2555555555555555</v>
      </c>
      <c r="AB102" s="32">
        <v>0</v>
      </c>
      <c r="AC102" s="32">
        <v>6.5611111111111109</v>
      </c>
      <c r="AD102" s="32">
        <v>0</v>
      </c>
      <c r="AE102" s="32">
        <v>0</v>
      </c>
      <c r="AF102" t="s">
        <v>24</v>
      </c>
      <c r="AG102">
        <v>1</v>
      </c>
      <c r="AH102"/>
    </row>
    <row r="103" spans="1:34" x14ac:dyDescent="0.25">
      <c r="A103" t="s">
        <v>929</v>
      </c>
      <c r="B103" t="s">
        <v>557</v>
      </c>
      <c r="C103" t="s">
        <v>724</v>
      </c>
      <c r="D103" t="s">
        <v>897</v>
      </c>
      <c r="E103" s="32">
        <v>84.766666666666666</v>
      </c>
      <c r="F103" s="32">
        <v>4.2472263730502036</v>
      </c>
      <c r="G103" s="32">
        <v>3.8539572683182599</v>
      </c>
      <c r="H103" s="32">
        <v>0.56846375671778737</v>
      </c>
      <c r="I103" s="32">
        <v>0.3454987547516058</v>
      </c>
      <c r="J103" s="32">
        <v>360.02322222222227</v>
      </c>
      <c r="K103" s="32">
        <v>326.68711111111116</v>
      </c>
      <c r="L103" s="32">
        <v>48.186777777777777</v>
      </c>
      <c r="M103" s="32">
        <v>29.286777777777782</v>
      </c>
      <c r="N103" s="32">
        <v>13.777777777777779</v>
      </c>
      <c r="O103" s="32">
        <v>5.1222222222222218</v>
      </c>
      <c r="P103" s="32">
        <v>103.13900000000001</v>
      </c>
      <c r="Q103" s="32">
        <v>88.702888888888893</v>
      </c>
      <c r="R103" s="32">
        <v>14.436111111111112</v>
      </c>
      <c r="S103" s="32">
        <v>208.6974444444445</v>
      </c>
      <c r="T103" s="32">
        <v>208.6974444444445</v>
      </c>
      <c r="U103" s="32">
        <v>0</v>
      </c>
      <c r="V103" s="32">
        <v>0</v>
      </c>
      <c r="W103" s="32">
        <v>21.656555555555556</v>
      </c>
      <c r="X103" s="32">
        <v>2.6673333333333327</v>
      </c>
      <c r="Y103" s="32">
        <v>0</v>
      </c>
      <c r="Z103" s="32">
        <v>0</v>
      </c>
      <c r="AA103" s="32">
        <v>15.939</v>
      </c>
      <c r="AB103" s="32">
        <v>0</v>
      </c>
      <c r="AC103" s="32">
        <v>3.0502222222222226</v>
      </c>
      <c r="AD103" s="32">
        <v>0</v>
      </c>
      <c r="AE103" s="32">
        <v>0</v>
      </c>
      <c r="AF103" t="s">
        <v>196</v>
      </c>
      <c r="AG103">
        <v>1</v>
      </c>
      <c r="AH103"/>
    </row>
    <row r="104" spans="1:34" x14ac:dyDescent="0.25">
      <c r="A104" t="s">
        <v>929</v>
      </c>
      <c r="B104" t="s">
        <v>612</v>
      </c>
      <c r="C104" t="s">
        <v>817</v>
      </c>
      <c r="D104" t="s">
        <v>895</v>
      </c>
      <c r="E104" s="32">
        <v>176.7</v>
      </c>
      <c r="F104" s="32">
        <v>3.7944211783940127</v>
      </c>
      <c r="G104" s="32">
        <v>3.6158554989624592</v>
      </c>
      <c r="H104" s="32">
        <v>0.70973715651134994</v>
      </c>
      <c r="I104" s="32">
        <v>0.56362698861849947</v>
      </c>
      <c r="J104" s="32">
        <v>670.47422222222201</v>
      </c>
      <c r="K104" s="32">
        <v>638.92166666666651</v>
      </c>
      <c r="L104" s="32">
        <v>125.41055555555552</v>
      </c>
      <c r="M104" s="32">
        <v>99.592888888888851</v>
      </c>
      <c r="N104" s="32">
        <v>17.639888888888887</v>
      </c>
      <c r="O104" s="32">
        <v>8.1777777777777771</v>
      </c>
      <c r="P104" s="32">
        <v>172.56777777777782</v>
      </c>
      <c r="Q104" s="32">
        <v>166.83288888888893</v>
      </c>
      <c r="R104" s="32">
        <v>5.7348888888888903</v>
      </c>
      <c r="S104" s="32">
        <v>372.49588888888871</v>
      </c>
      <c r="T104" s="32">
        <v>361.89233333333317</v>
      </c>
      <c r="U104" s="32">
        <v>10.603555555555559</v>
      </c>
      <c r="V104" s="32">
        <v>0</v>
      </c>
      <c r="W104" s="32">
        <v>34.181111111111093</v>
      </c>
      <c r="X104" s="32">
        <v>1.413888888888889</v>
      </c>
      <c r="Y104" s="32">
        <v>0</v>
      </c>
      <c r="Z104" s="32">
        <v>0</v>
      </c>
      <c r="AA104" s="32">
        <v>31.818444444444427</v>
      </c>
      <c r="AB104" s="32">
        <v>0</v>
      </c>
      <c r="AC104" s="32">
        <v>0.94877777777777761</v>
      </c>
      <c r="AD104" s="32">
        <v>0</v>
      </c>
      <c r="AE104" s="32">
        <v>0</v>
      </c>
      <c r="AF104" t="s">
        <v>253</v>
      </c>
      <c r="AG104">
        <v>1</v>
      </c>
      <c r="AH104"/>
    </row>
    <row r="105" spans="1:34" x14ac:dyDescent="0.25">
      <c r="A105" t="s">
        <v>929</v>
      </c>
      <c r="B105" t="s">
        <v>552</v>
      </c>
      <c r="C105" t="s">
        <v>733</v>
      </c>
      <c r="D105" t="s">
        <v>903</v>
      </c>
      <c r="E105" s="32">
        <v>66.63333333333334</v>
      </c>
      <c r="F105" s="32">
        <v>3.5730448557612138</v>
      </c>
      <c r="G105" s="32">
        <v>3.1470135067533769</v>
      </c>
      <c r="H105" s="32">
        <v>0.42163915290978815</v>
      </c>
      <c r="I105" s="32">
        <v>0.28723861930965477</v>
      </c>
      <c r="J105" s="32">
        <v>238.08388888888891</v>
      </c>
      <c r="K105" s="32">
        <v>209.69600000000003</v>
      </c>
      <c r="L105" s="32">
        <v>28.095222222222219</v>
      </c>
      <c r="M105" s="32">
        <v>19.139666666666667</v>
      </c>
      <c r="N105" s="32">
        <v>3.9222222222222221</v>
      </c>
      <c r="O105" s="32">
        <v>5.0333333333333332</v>
      </c>
      <c r="P105" s="32">
        <v>80.737333333333311</v>
      </c>
      <c r="Q105" s="32">
        <v>61.304999999999986</v>
      </c>
      <c r="R105" s="32">
        <v>19.432333333333332</v>
      </c>
      <c r="S105" s="32">
        <v>129.25133333333338</v>
      </c>
      <c r="T105" s="32">
        <v>114.52577777777782</v>
      </c>
      <c r="U105" s="32">
        <v>14.725555555555561</v>
      </c>
      <c r="V105" s="32">
        <v>0</v>
      </c>
      <c r="W105" s="32">
        <v>12.660666666666668</v>
      </c>
      <c r="X105" s="32">
        <v>0.97777777777777775</v>
      </c>
      <c r="Y105" s="32">
        <v>0</v>
      </c>
      <c r="Z105" s="32">
        <v>0</v>
      </c>
      <c r="AA105" s="32">
        <v>2.3103333333333333</v>
      </c>
      <c r="AB105" s="32">
        <v>0</v>
      </c>
      <c r="AC105" s="32">
        <v>9.3725555555555573</v>
      </c>
      <c r="AD105" s="32">
        <v>0</v>
      </c>
      <c r="AE105" s="32">
        <v>0</v>
      </c>
      <c r="AF105" t="s">
        <v>191</v>
      </c>
      <c r="AG105">
        <v>1</v>
      </c>
      <c r="AH105"/>
    </row>
    <row r="106" spans="1:34" x14ac:dyDescent="0.25">
      <c r="A106" t="s">
        <v>929</v>
      </c>
      <c r="B106" t="s">
        <v>429</v>
      </c>
      <c r="C106" t="s">
        <v>722</v>
      </c>
      <c r="D106" t="s">
        <v>899</v>
      </c>
      <c r="E106" s="32">
        <v>84.4</v>
      </c>
      <c r="F106" s="32">
        <v>3.7948262243285935</v>
      </c>
      <c r="G106" s="32">
        <v>3.4265402843601893</v>
      </c>
      <c r="H106" s="32">
        <v>0.53992232754081093</v>
      </c>
      <c r="I106" s="32">
        <v>0.32118878357030017</v>
      </c>
      <c r="J106" s="32">
        <v>320.2833333333333</v>
      </c>
      <c r="K106" s="32">
        <v>289.2</v>
      </c>
      <c r="L106" s="32">
        <v>45.56944444444445</v>
      </c>
      <c r="M106" s="32">
        <v>27.108333333333334</v>
      </c>
      <c r="N106" s="32">
        <v>12.772222222222222</v>
      </c>
      <c r="O106" s="32">
        <v>5.6888888888888891</v>
      </c>
      <c r="P106" s="32">
        <v>79.25555555555556</v>
      </c>
      <c r="Q106" s="32">
        <v>66.63333333333334</v>
      </c>
      <c r="R106" s="32">
        <v>12.622222222222222</v>
      </c>
      <c r="S106" s="32">
        <v>195.45833333333334</v>
      </c>
      <c r="T106" s="32">
        <v>185.31666666666666</v>
      </c>
      <c r="U106" s="32">
        <v>10.141666666666667</v>
      </c>
      <c r="V106" s="32">
        <v>0</v>
      </c>
      <c r="W106" s="32">
        <v>147.09722222222223</v>
      </c>
      <c r="X106" s="32">
        <v>23.574999999999999</v>
      </c>
      <c r="Y106" s="32">
        <v>0</v>
      </c>
      <c r="Z106" s="32">
        <v>0</v>
      </c>
      <c r="AA106" s="32">
        <v>35.56111111111111</v>
      </c>
      <c r="AB106" s="32">
        <v>0</v>
      </c>
      <c r="AC106" s="32">
        <v>87.961111111111109</v>
      </c>
      <c r="AD106" s="32">
        <v>0</v>
      </c>
      <c r="AE106" s="32">
        <v>0</v>
      </c>
      <c r="AF106" t="s">
        <v>67</v>
      </c>
      <c r="AG106">
        <v>1</v>
      </c>
      <c r="AH106"/>
    </row>
    <row r="107" spans="1:34" x14ac:dyDescent="0.25">
      <c r="A107" t="s">
        <v>929</v>
      </c>
      <c r="B107" t="s">
        <v>464</v>
      </c>
      <c r="C107" t="s">
        <v>811</v>
      </c>
      <c r="D107" t="s">
        <v>901</v>
      </c>
      <c r="E107" s="32">
        <v>92.677777777777777</v>
      </c>
      <c r="F107" s="32">
        <v>3.4065699556408102</v>
      </c>
      <c r="G107" s="32">
        <v>3.1615873396475238</v>
      </c>
      <c r="H107" s="32">
        <v>0.68730368061383518</v>
      </c>
      <c r="I107" s="32">
        <v>0.4423210646205491</v>
      </c>
      <c r="J107" s="32">
        <v>315.71333333333331</v>
      </c>
      <c r="K107" s="32">
        <v>293.00888888888886</v>
      </c>
      <c r="L107" s="32">
        <v>63.697777777777773</v>
      </c>
      <c r="M107" s="32">
        <v>40.993333333333332</v>
      </c>
      <c r="N107" s="32">
        <v>17.015555555555551</v>
      </c>
      <c r="O107" s="32">
        <v>5.6888888888888891</v>
      </c>
      <c r="P107" s="32">
        <v>61.968888888888905</v>
      </c>
      <c r="Q107" s="32">
        <v>61.968888888888905</v>
      </c>
      <c r="R107" s="32">
        <v>0</v>
      </c>
      <c r="S107" s="32">
        <v>190.04666666666662</v>
      </c>
      <c r="T107" s="32">
        <v>190.04666666666662</v>
      </c>
      <c r="U107" s="32">
        <v>0</v>
      </c>
      <c r="V107" s="32">
        <v>0</v>
      </c>
      <c r="W107" s="32">
        <v>62.547777777777775</v>
      </c>
      <c r="X107" s="32">
        <v>7.6955555555555542</v>
      </c>
      <c r="Y107" s="32">
        <v>0.44444444444444442</v>
      </c>
      <c r="Z107" s="32">
        <v>3.5555555555555554</v>
      </c>
      <c r="AA107" s="32">
        <v>16.59666666666666</v>
      </c>
      <c r="AB107" s="32">
        <v>0</v>
      </c>
      <c r="AC107" s="32">
        <v>34.25555555555556</v>
      </c>
      <c r="AD107" s="32">
        <v>0</v>
      </c>
      <c r="AE107" s="32">
        <v>0</v>
      </c>
      <c r="AF107" t="s">
        <v>102</v>
      </c>
      <c r="AG107">
        <v>1</v>
      </c>
      <c r="AH107"/>
    </row>
    <row r="108" spans="1:34" x14ac:dyDescent="0.25">
      <c r="A108" t="s">
        <v>929</v>
      </c>
      <c r="B108" t="s">
        <v>378</v>
      </c>
      <c r="C108" t="s">
        <v>770</v>
      </c>
      <c r="D108" t="s">
        <v>895</v>
      </c>
      <c r="E108" s="32">
        <v>86.12222222222222</v>
      </c>
      <c r="F108" s="32">
        <v>3.0048638885305117</v>
      </c>
      <c r="G108" s="32">
        <v>2.8213778867242931</v>
      </c>
      <c r="H108" s="32">
        <v>0.98940781834601987</v>
      </c>
      <c r="I108" s="32">
        <v>0.80592181653980122</v>
      </c>
      <c r="J108" s="32">
        <v>258.7855555555555</v>
      </c>
      <c r="K108" s="32">
        <v>242.98333333333329</v>
      </c>
      <c r="L108" s="32">
        <v>85.21</v>
      </c>
      <c r="M108" s="32">
        <v>69.407777777777767</v>
      </c>
      <c r="N108" s="32">
        <v>10.468888888888895</v>
      </c>
      <c r="O108" s="32">
        <v>5.333333333333333</v>
      </c>
      <c r="P108" s="32">
        <v>34.767777777777773</v>
      </c>
      <c r="Q108" s="32">
        <v>34.767777777777773</v>
      </c>
      <c r="R108" s="32">
        <v>0</v>
      </c>
      <c r="S108" s="32">
        <v>138.80777777777774</v>
      </c>
      <c r="T108" s="32">
        <v>138.80777777777774</v>
      </c>
      <c r="U108" s="32">
        <v>0</v>
      </c>
      <c r="V108" s="32">
        <v>0</v>
      </c>
      <c r="W108" s="32">
        <v>0</v>
      </c>
      <c r="X108" s="32">
        <v>0</v>
      </c>
      <c r="Y108" s="32">
        <v>0</v>
      </c>
      <c r="Z108" s="32">
        <v>0</v>
      </c>
      <c r="AA108" s="32">
        <v>0</v>
      </c>
      <c r="AB108" s="32">
        <v>0</v>
      </c>
      <c r="AC108" s="32">
        <v>0</v>
      </c>
      <c r="AD108" s="32">
        <v>0</v>
      </c>
      <c r="AE108" s="32">
        <v>0</v>
      </c>
      <c r="AF108" t="s">
        <v>16</v>
      </c>
      <c r="AG108">
        <v>1</v>
      </c>
      <c r="AH108"/>
    </row>
    <row r="109" spans="1:34" x14ac:dyDescent="0.25">
      <c r="A109" t="s">
        <v>929</v>
      </c>
      <c r="B109" t="s">
        <v>683</v>
      </c>
      <c r="C109" t="s">
        <v>867</v>
      </c>
      <c r="D109" t="s">
        <v>901</v>
      </c>
      <c r="E109" s="32">
        <v>41.87777777777778</v>
      </c>
      <c r="F109" s="32">
        <v>4.2004696205890157</v>
      </c>
      <c r="G109" s="32">
        <v>3.6766569381798884</v>
      </c>
      <c r="H109" s="32">
        <v>0.7190023879013</v>
      </c>
      <c r="I109" s="32">
        <v>0.45368002122578927</v>
      </c>
      <c r="J109" s="32">
        <v>175.90633333333335</v>
      </c>
      <c r="K109" s="32">
        <v>153.97022222222222</v>
      </c>
      <c r="L109" s="32">
        <v>30.11022222222222</v>
      </c>
      <c r="M109" s="32">
        <v>18.999111111111109</v>
      </c>
      <c r="N109" s="32">
        <v>5.6888888888888891</v>
      </c>
      <c r="O109" s="32">
        <v>5.4222222222222225</v>
      </c>
      <c r="P109" s="32">
        <v>51.217888888888893</v>
      </c>
      <c r="Q109" s="32">
        <v>40.392888888888891</v>
      </c>
      <c r="R109" s="32">
        <v>10.824999999999999</v>
      </c>
      <c r="S109" s="32">
        <v>94.578222222222237</v>
      </c>
      <c r="T109" s="32">
        <v>94.578222222222237</v>
      </c>
      <c r="U109" s="32">
        <v>0</v>
      </c>
      <c r="V109" s="32">
        <v>0</v>
      </c>
      <c r="W109" s="32">
        <v>37.63411111111111</v>
      </c>
      <c r="X109" s="32">
        <v>1.8491111111111114</v>
      </c>
      <c r="Y109" s="32">
        <v>0</v>
      </c>
      <c r="Z109" s="32">
        <v>0</v>
      </c>
      <c r="AA109" s="32">
        <v>11.823444444444446</v>
      </c>
      <c r="AB109" s="32">
        <v>0</v>
      </c>
      <c r="AC109" s="32">
        <v>23.961555555555549</v>
      </c>
      <c r="AD109" s="32">
        <v>0</v>
      </c>
      <c r="AE109" s="32">
        <v>0</v>
      </c>
      <c r="AF109" t="s">
        <v>326</v>
      </c>
      <c r="AG109">
        <v>1</v>
      </c>
      <c r="AH109"/>
    </row>
    <row r="110" spans="1:34" x14ac:dyDescent="0.25">
      <c r="A110" t="s">
        <v>929</v>
      </c>
      <c r="B110" t="s">
        <v>592</v>
      </c>
      <c r="C110" t="s">
        <v>746</v>
      </c>
      <c r="D110" t="s">
        <v>895</v>
      </c>
      <c r="E110" s="32">
        <v>184.47777777777779</v>
      </c>
      <c r="F110" s="32">
        <v>3.9080015659820506</v>
      </c>
      <c r="G110" s="32">
        <v>3.4776154911762922</v>
      </c>
      <c r="H110" s="32">
        <v>0.59571703908932128</v>
      </c>
      <c r="I110" s="32">
        <v>0.42218815876648802</v>
      </c>
      <c r="J110" s="32">
        <v>720.93944444444435</v>
      </c>
      <c r="K110" s="32">
        <v>641.54277777777759</v>
      </c>
      <c r="L110" s="32">
        <v>109.89655555555557</v>
      </c>
      <c r="M110" s="32">
        <v>77.884333333333345</v>
      </c>
      <c r="N110" s="32">
        <v>26.501111111111111</v>
      </c>
      <c r="O110" s="32">
        <v>5.5111111111111111</v>
      </c>
      <c r="P110" s="32">
        <v>211.45911111111104</v>
      </c>
      <c r="Q110" s="32">
        <v>164.07466666666659</v>
      </c>
      <c r="R110" s="32">
        <v>47.384444444444448</v>
      </c>
      <c r="S110" s="32">
        <v>399.58377777777775</v>
      </c>
      <c r="T110" s="32">
        <v>396.65377777777775</v>
      </c>
      <c r="U110" s="32">
        <v>2.930000000000001</v>
      </c>
      <c r="V110" s="32">
        <v>0</v>
      </c>
      <c r="W110" s="32">
        <v>154.58388888888891</v>
      </c>
      <c r="X110" s="32">
        <v>21.853777777777779</v>
      </c>
      <c r="Y110" s="32">
        <v>0</v>
      </c>
      <c r="Z110" s="32">
        <v>0</v>
      </c>
      <c r="AA110" s="32">
        <v>36.939444444444433</v>
      </c>
      <c r="AB110" s="32">
        <v>0</v>
      </c>
      <c r="AC110" s="32">
        <v>95.790666666666681</v>
      </c>
      <c r="AD110" s="32">
        <v>0</v>
      </c>
      <c r="AE110" s="32">
        <v>0</v>
      </c>
      <c r="AF110" t="s">
        <v>233</v>
      </c>
      <c r="AG110">
        <v>1</v>
      </c>
      <c r="AH110"/>
    </row>
    <row r="111" spans="1:34" x14ac:dyDescent="0.25">
      <c r="A111" t="s">
        <v>929</v>
      </c>
      <c r="B111" t="s">
        <v>472</v>
      </c>
      <c r="C111" t="s">
        <v>806</v>
      </c>
      <c r="D111" t="s">
        <v>899</v>
      </c>
      <c r="E111" s="32">
        <v>125.81111111111112</v>
      </c>
      <c r="F111" s="32">
        <v>3.9233427536871854</v>
      </c>
      <c r="G111" s="32">
        <v>3.5273337454738138</v>
      </c>
      <c r="H111" s="32">
        <v>0.62033118431511081</v>
      </c>
      <c r="I111" s="32">
        <v>0.34021460743619181</v>
      </c>
      <c r="J111" s="32">
        <v>493.60011111111112</v>
      </c>
      <c r="K111" s="32">
        <v>443.77777777777771</v>
      </c>
      <c r="L111" s="32">
        <v>78.044555555555561</v>
      </c>
      <c r="M111" s="32">
        <v>42.802777777777777</v>
      </c>
      <c r="N111" s="32">
        <v>30.291777777777781</v>
      </c>
      <c r="O111" s="32">
        <v>4.95</v>
      </c>
      <c r="P111" s="32">
        <v>145.11666666666665</v>
      </c>
      <c r="Q111" s="32">
        <v>130.5361111111111</v>
      </c>
      <c r="R111" s="32">
        <v>14.580555555555556</v>
      </c>
      <c r="S111" s="32">
        <v>270.43888888888887</v>
      </c>
      <c r="T111" s="32">
        <v>266.03888888888889</v>
      </c>
      <c r="U111" s="32">
        <v>4.4000000000000004</v>
      </c>
      <c r="V111" s="32">
        <v>0</v>
      </c>
      <c r="W111" s="32">
        <v>120.21111111111111</v>
      </c>
      <c r="X111" s="32">
        <v>8.1444444444444439</v>
      </c>
      <c r="Y111" s="32">
        <v>0</v>
      </c>
      <c r="Z111" s="32">
        <v>0</v>
      </c>
      <c r="AA111" s="32">
        <v>25.738888888888887</v>
      </c>
      <c r="AB111" s="32">
        <v>0</v>
      </c>
      <c r="AC111" s="32">
        <v>86.327777777777783</v>
      </c>
      <c r="AD111" s="32">
        <v>0</v>
      </c>
      <c r="AE111" s="32">
        <v>0</v>
      </c>
      <c r="AF111" t="s">
        <v>110</v>
      </c>
      <c r="AG111">
        <v>1</v>
      </c>
      <c r="AH111"/>
    </row>
    <row r="112" spans="1:34" x14ac:dyDescent="0.25">
      <c r="A112" t="s">
        <v>929</v>
      </c>
      <c r="B112" t="s">
        <v>619</v>
      </c>
      <c r="C112" t="s">
        <v>842</v>
      </c>
      <c r="D112" t="s">
        <v>898</v>
      </c>
      <c r="E112" s="32">
        <v>135.03333333333333</v>
      </c>
      <c r="F112" s="32">
        <v>3.4291162675882494</v>
      </c>
      <c r="G112" s="32">
        <v>3.256463424668806</v>
      </c>
      <c r="H112" s="32">
        <v>0.36818727886118657</v>
      </c>
      <c r="I112" s="32">
        <v>0.31618365835596152</v>
      </c>
      <c r="J112" s="32">
        <v>463.04499999999996</v>
      </c>
      <c r="K112" s="32">
        <v>439.73111111111109</v>
      </c>
      <c r="L112" s="32">
        <v>49.717555555555556</v>
      </c>
      <c r="M112" s="32">
        <v>42.695333333333338</v>
      </c>
      <c r="N112" s="32">
        <v>0.97777777777777775</v>
      </c>
      <c r="O112" s="32">
        <v>6.0444444444444443</v>
      </c>
      <c r="P112" s="32">
        <v>97.083888888888893</v>
      </c>
      <c r="Q112" s="32">
        <v>80.792222222222222</v>
      </c>
      <c r="R112" s="32">
        <v>16.291666666666668</v>
      </c>
      <c r="S112" s="32">
        <v>316.24355555555553</v>
      </c>
      <c r="T112" s="32">
        <v>316.24355555555553</v>
      </c>
      <c r="U112" s="32">
        <v>0</v>
      </c>
      <c r="V112" s="32">
        <v>0</v>
      </c>
      <c r="W112" s="32">
        <v>5.2164444444444449</v>
      </c>
      <c r="X112" s="32">
        <v>1.3520000000000001</v>
      </c>
      <c r="Y112" s="32">
        <v>0</v>
      </c>
      <c r="Z112" s="32">
        <v>2.2222222222222223</v>
      </c>
      <c r="AA112" s="32">
        <v>1.6422222222222222</v>
      </c>
      <c r="AB112" s="32">
        <v>0</v>
      </c>
      <c r="AC112" s="32">
        <v>0</v>
      </c>
      <c r="AD112" s="32">
        <v>0</v>
      </c>
      <c r="AE112" s="32">
        <v>0</v>
      </c>
      <c r="AF112" t="s">
        <v>260</v>
      </c>
      <c r="AG112">
        <v>1</v>
      </c>
      <c r="AH112"/>
    </row>
    <row r="113" spans="1:34" x14ac:dyDescent="0.25">
      <c r="A113" t="s">
        <v>929</v>
      </c>
      <c r="B113" t="s">
        <v>671</v>
      </c>
      <c r="C113" t="s">
        <v>882</v>
      </c>
      <c r="D113" t="s">
        <v>904</v>
      </c>
      <c r="E113" s="32">
        <v>97.37777777777778</v>
      </c>
      <c r="F113" s="32">
        <v>3.5855077590141491</v>
      </c>
      <c r="G113" s="32">
        <v>3.3667583295298948</v>
      </c>
      <c r="H113" s="32">
        <v>0.66952875399361012</v>
      </c>
      <c r="I113" s="32">
        <v>0.45123573710634407</v>
      </c>
      <c r="J113" s="32">
        <v>349.14877777777781</v>
      </c>
      <c r="K113" s="32">
        <v>327.84744444444442</v>
      </c>
      <c r="L113" s="32">
        <v>65.197222222222209</v>
      </c>
      <c r="M113" s="32">
        <v>43.940333333333328</v>
      </c>
      <c r="N113" s="32">
        <v>15.568000000000001</v>
      </c>
      <c r="O113" s="32">
        <v>5.6888888888888891</v>
      </c>
      <c r="P113" s="32">
        <v>85.795888888888896</v>
      </c>
      <c r="Q113" s="32">
        <v>85.751444444444445</v>
      </c>
      <c r="R113" s="32">
        <v>4.4444444444444446E-2</v>
      </c>
      <c r="S113" s="32">
        <v>198.15566666666666</v>
      </c>
      <c r="T113" s="32">
        <v>174.07788888888888</v>
      </c>
      <c r="U113" s="32">
        <v>24.077777777777783</v>
      </c>
      <c r="V113" s="32">
        <v>0</v>
      </c>
      <c r="W113" s="32">
        <v>15.686666666666671</v>
      </c>
      <c r="X113" s="32">
        <v>0</v>
      </c>
      <c r="Y113" s="32">
        <v>0</v>
      </c>
      <c r="Z113" s="32">
        <v>0</v>
      </c>
      <c r="AA113" s="32">
        <v>15.515222222222226</v>
      </c>
      <c r="AB113" s="32">
        <v>0</v>
      </c>
      <c r="AC113" s="32">
        <v>0.17144444444444445</v>
      </c>
      <c r="AD113" s="32">
        <v>0</v>
      </c>
      <c r="AE113" s="32">
        <v>0</v>
      </c>
      <c r="AF113" t="s">
        <v>313</v>
      </c>
      <c r="AG113">
        <v>1</v>
      </c>
      <c r="AH113"/>
    </row>
    <row r="114" spans="1:34" x14ac:dyDescent="0.25">
      <c r="A114" t="s">
        <v>929</v>
      </c>
      <c r="B114" t="s">
        <v>593</v>
      </c>
      <c r="C114" t="s">
        <v>856</v>
      </c>
      <c r="D114" t="s">
        <v>895</v>
      </c>
      <c r="E114" s="32">
        <v>69.477777777777774</v>
      </c>
      <c r="F114" s="32">
        <v>3.7754277946585639</v>
      </c>
      <c r="G114" s="32">
        <v>3.5646889493043341</v>
      </c>
      <c r="H114" s="32">
        <v>0.61602430833200073</v>
      </c>
      <c r="I114" s="32">
        <v>0.40528546297777074</v>
      </c>
      <c r="J114" s="32">
        <v>262.30833333333334</v>
      </c>
      <c r="K114" s="32">
        <v>247.66666666666666</v>
      </c>
      <c r="L114" s="32">
        <v>42.800000000000004</v>
      </c>
      <c r="M114" s="32">
        <v>28.158333333333335</v>
      </c>
      <c r="N114" s="32">
        <v>8.8527777777777779</v>
      </c>
      <c r="O114" s="32">
        <v>5.7888888888888888</v>
      </c>
      <c r="P114" s="32">
        <v>83.108333333333334</v>
      </c>
      <c r="Q114" s="32">
        <v>83.108333333333334</v>
      </c>
      <c r="R114" s="32">
        <v>0</v>
      </c>
      <c r="S114" s="32">
        <v>136.4</v>
      </c>
      <c r="T114" s="32">
        <v>124.60833333333333</v>
      </c>
      <c r="U114" s="32">
        <v>11.791666666666666</v>
      </c>
      <c r="V114" s="32">
        <v>0</v>
      </c>
      <c r="W114" s="32">
        <v>50.972222222222221</v>
      </c>
      <c r="X114" s="32">
        <v>12.158333333333333</v>
      </c>
      <c r="Y114" s="32">
        <v>1.1666666666666667</v>
      </c>
      <c r="Z114" s="32">
        <v>0</v>
      </c>
      <c r="AA114" s="32">
        <v>8.3722222222222218</v>
      </c>
      <c r="AB114" s="32">
        <v>0</v>
      </c>
      <c r="AC114" s="32">
        <v>29.274999999999999</v>
      </c>
      <c r="AD114" s="32">
        <v>0</v>
      </c>
      <c r="AE114" s="32">
        <v>0</v>
      </c>
      <c r="AF114" t="s">
        <v>234</v>
      </c>
      <c r="AG114">
        <v>1</v>
      </c>
      <c r="AH114"/>
    </row>
    <row r="115" spans="1:34" x14ac:dyDescent="0.25">
      <c r="A115" t="s">
        <v>929</v>
      </c>
      <c r="B115" t="s">
        <v>426</v>
      </c>
      <c r="C115" t="s">
        <v>796</v>
      </c>
      <c r="D115" t="s">
        <v>901</v>
      </c>
      <c r="E115" s="32">
        <v>67.066666666666663</v>
      </c>
      <c r="F115" s="32">
        <v>4.7167047713717691</v>
      </c>
      <c r="G115" s="32">
        <v>4.0252667329357195</v>
      </c>
      <c r="H115" s="32">
        <v>0.98314777998674607</v>
      </c>
      <c r="I115" s="32">
        <v>0.29170974155069584</v>
      </c>
      <c r="J115" s="32">
        <v>316.33366666666666</v>
      </c>
      <c r="K115" s="32">
        <v>269.96122222222226</v>
      </c>
      <c r="L115" s="32">
        <v>65.936444444444433</v>
      </c>
      <c r="M115" s="32">
        <v>19.564</v>
      </c>
      <c r="N115" s="32">
        <v>41.675222222222217</v>
      </c>
      <c r="O115" s="32">
        <v>4.697222222222222</v>
      </c>
      <c r="P115" s="32">
        <v>69.694000000000017</v>
      </c>
      <c r="Q115" s="32">
        <v>69.694000000000017</v>
      </c>
      <c r="R115" s="32">
        <v>0</v>
      </c>
      <c r="S115" s="32">
        <v>180.70322222222225</v>
      </c>
      <c r="T115" s="32">
        <v>174.98822222222225</v>
      </c>
      <c r="U115" s="32">
        <v>5.714999999999999</v>
      </c>
      <c r="V115" s="32">
        <v>0</v>
      </c>
      <c r="W115" s="32">
        <v>2.6863333333333337</v>
      </c>
      <c r="X115" s="32">
        <v>0</v>
      </c>
      <c r="Y115" s="32">
        <v>0</v>
      </c>
      <c r="Z115" s="32">
        <v>0</v>
      </c>
      <c r="AA115" s="32">
        <v>0.45733333333333337</v>
      </c>
      <c r="AB115" s="32">
        <v>0</v>
      </c>
      <c r="AC115" s="32">
        <v>2.2290000000000001</v>
      </c>
      <c r="AD115" s="32">
        <v>0</v>
      </c>
      <c r="AE115" s="32">
        <v>0</v>
      </c>
      <c r="AF115" t="s">
        <v>64</v>
      </c>
      <c r="AG115">
        <v>1</v>
      </c>
      <c r="AH115"/>
    </row>
    <row r="116" spans="1:34" x14ac:dyDescent="0.25">
      <c r="A116" t="s">
        <v>929</v>
      </c>
      <c r="B116" t="s">
        <v>396</v>
      </c>
      <c r="C116" t="s">
        <v>778</v>
      </c>
      <c r="D116" t="s">
        <v>901</v>
      </c>
      <c r="E116" s="32">
        <v>127.86666666666666</v>
      </c>
      <c r="F116" s="32">
        <v>4.0535583941605848</v>
      </c>
      <c r="G116" s="32">
        <v>3.6750825512686829</v>
      </c>
      <c r="H116" s="32">
        <v>0.62079423010079948</v>
      </c>
      <c r="I116" s="32">
        <v>0.44383037886687526</v>
      </c>
      <c r="J116" s="32">
        <v>518.31500000000005</v>
      </c>
      <c r="K116" s="32">
        <v>469.92055555555555</v>
      </c>
      <c r="L116" s="32">
        <v>79.378888888888895</v>
      </c>
      <c r="M116" s="32">
        <v>56.751111111111115</v>
      </c>
      <c r="N116" s="32">
        <v>17.027777777777779</v>
      </c>
      <c r="O116" s="32">
        <v>5.6</v>
      </c>
      <c r="P116" s="32">
        <v>124.91944444444444</v>
      </c>
      <c r="Q116" s="32">
        <v>99.152777777777771</v>
      </c>
      <c r="R116" s="32">
        <v>25.766666666666666</v>
      </c>
      <c r="S116" s="32">
        <v>314.01666666666665</v>
      </c>
      <c r="T116" s="32">
        <v>300.51666666666665</v>
      </c>
      <c r="U116" s="32">
        <v>13.5</v>
      </c>
      <c r="V116" s="32">
        <v>0</v>
      </c>
      <c r="W116" s="32">
        <v>7.7594444444444441</v>
      </c>
      <c r="X116" s="32">
        <v>1.4233333333333333</v>
      </c>
      <c r="Y116" s="32">
        <v>0</v>
      </c>
      <c r="Z116" s="32">
        <v>0</v>
      </c>
      <c r="AA116" s="32">
        <v>4.802777777777778</v>
      </c>
      <c r="AB116" s="32">
        <v>0</v>
      </c>
      <c r="AC116" s="32">
        <v>1.5333333333333334</v>
      </c>
      <c r="AD116" s="32">
        <v>0</v>
      </c>
      <c r="AE116" s="32">
        <v>0</v>
      </c>
      <c r="AF116" t="s">
        <v>34</v>
      </c>
      <c r="AG116">
        <v>1</v>
      </c>
      <c r="AH116"/>
    </row>
    <row r="117" spans="1:34" x14ac:dyDescent="0.25">
      <c r="A117" t="s">
        <v>929</v>
      </c>
      <c r="B117" t="s">
        <v>654</v>
      </c>
      <c r="C117" t="s">
        <v>813</v>
      </c>
      <c r="D117" t="s">
        <v>895</v>
      </c>
      <c r="E117" s="32">
        <v>26.422222222222221</v>
      </c>
      <c r="F117" s="32">
        <v>4.2419680403700575</v>
      </c>
      <c r="G117" s="32">
        <v>3.5283010933557604</v>
      </c>
      <c r="H117" s="32">
        <v>1.3166526492851132</v>
      </c>
      <c r="I117" s="32">
        <v>0.6029857022708156</v>
      </c>
      <c r="J117" s="32">
        <v>112.08222222222219</v>
      </c>
      <c r="K117" s="32">
        <v>93.22555555555553</v>
      </c>
      <c r="L117" s="32">
        <v>34.788888888888877</v>
      </c>
      <c r="M117" s="32">
        <v>15.932222222222215</v>
      </c>
      <c r="N117" s="32">
        <v>12.723333333333329</v>
      </c>
      <c r="O117" s="32">
        <v>6.1333333333333337</v>
      </c>
      <c r="P117" s="32">
        <v>37.358888888888877</v>
      </c>
      <c r="Q117" s="32">
        <v>37.358888888888877</v>
      </c>
      <c r="R117" s="32">
        <v>0</v>
      </c>
      <c r="S117" s="32">
        <v>39.934444444444431</v>
      </c>
      <c r="T117" s="32">
        <v>39.934444444444431</v>
      </c>
      <c r="U117" s="32">
        <v>0</v>
      </c>
      <c r="V117" s="32">
        <v>0</v>
      </c>
      <c r="W117" s="32">
        <v>0.93222222222222229</v>
      </c>
      <c r="X117" s="32">
        <v>0</v>
      </c>
      <c r="Y117" s="32">
        <v>0</v>
      </c>
      <c r="Z117" s="32">
        <v>0</v>
      </c>
      <c r="AA117" s="32">
        <v>0</v>
      </c>
      <c r="AB117" s="32">
        <v>0</v>
      </c>
      <c r="AC117" s="32">
        <v>0.93222222222222229</v>
      </c>
      <c r="AD117" s="32">
        <v>0</v>
      </c>
      <c r="AE117" s="32">
        <v>0</v>
      </c>
      <c r="AF117" t="s">
        <v>296</v>
      </c>
      <c r="AG117">
        <v>1</v>
      </c>
      <c r="AH117"/>
    </row>
    <row r="118" spans="1:34" x14ac:dyDescent="0.25">
      <c r="A118" t="s">
        <v>929</v>
      </c>
      <c r="B118" t="s">
        <v>554</v>
      </c>
      <c r="C118" t="s">
        <v>746</v>
      </c>
      <c r="D118" t="s">
        <v>895</v>
      </c>
      <c r="E118" s="32">
        <v>104.43333333333334</v>
      </c>
      <c r="F118" s="32">
        <v>2.9736365570805403</v>
      </c>
      <c r="G118" s="32">
        <v>2.9217693371635276</v>
      </c>
      <c r="H118" s="32">
        <v>0.3328279604213214</v>
      </c>
      <c r="I118" s="32">
        <v>0.28096074050430897</v>
      </c>
      <c r="J118" s="32">
        <v>310.54677777777778</v>
      </c>
      <c r="K118" s="32">
        <v>305.13011111111109</v>
      </c>
      <c r="L118" s="32">
        <v>34.758333333333333</v>
      </c>
      <c r="M118" s="32">
        <v>29.341666666666665</v>
      </c>
      <c r="N118" s="32">
        <v>0</v>
      </c>
      <c r="O118" s="32">
        <v>5.416666666666667</v>
      </c>
      <c r="P118" s="32">
        <v>84.62</v>
      </c>
      <c r="Q118" s="32">
        <v>84.62</v>
      </c>
      <c r="R118" s="32">
        <v>0</v>
      </c>
      <c r="S118" s="32">
        <v>191.16844444444445</v>
      </c>
      <c r="T118" s="32">
        <v>191.16844444444445</v>
      </c>
      <c r="U118" s="32">
        <v>0</v>
      </c>
      <c r="V118" s="32">
        <v>0</v>
      </c>
      <c r="W118" s="32">
        <v>0</v>
      </c>
      <c r="X118" s="32">
        <v>0</v>
      </c>
      <c r="Y118" s="32">
        <v>0</v>
      </c>
      <c r="Z118" s="32">
        <v>0</v>
      </c>
      <c r="AA118" s="32">
        <v>0</v>
      </c>
      <c r="AB118" s="32">
        <v>0</v>
      </c>
      <c r="AC118" s="32">
        <v>0</v>
      </c>
      <c r="AD118" s="32">
        <v>0</v>
      </c>
      <c r="AE118" s="32">
        <v>0</v>
      </c>
      <c r="AF118" t="s">
        <v>193</v>
      </c>
      <c r="AG118">
        <v>1</v>
      </c>
      <c r="AH118"/>
    </row>
    <row r="119" spans="1:34" x14ac:dyDescent="0.25">
      <c r="A119" t="s">
        <v>929</v>
      </c>
      <c r="B119" t="s">
        <v>415</v>
      </c>
      <c r="C119" t="s">
        <v>790</v>
      </c>
      <c r="D119" t="s">
        <v>903</v>
      </c>
      <c r="E119" s="32">
        <v>113.47777777777777</v>
      </c>
      <c r="F119" s="32">
        <v>3.2127925193380977</v>
      </c>
      <c r="G119" s="32">
        <v>2.8516596494663662</v>
      </c>
      <c r="H119" s="32">
        <v>0.34974640164496235</v>
      </c>
      <c r="I119" s="32">
        <v>0.2095329482032704</v>
      </c>
      <c r="J119" s="32">
        <v>364.58055555555546</v>
      </c>
      <c r="K119" s="32">
        <v>323.59999999999997</v>
      </c>
      <c r="L119" s="32">
        <v>39.68844444444445</v>
      </c>
      <c r="M119" s="32">
        <v>23.777333333333338</v>
      </c>
      <c r="N119" s="32">
        <v>10.488888888888889</v>
      </c>
      <c r="O119" s="32">
        <v>5.4222222222222225</v>
      </c>
      <c r="P119" s="32">
        <v>131.30499999999995</v>
      </c>
      <c r="Q119" s="32">
        <v>106.23555555555551</v>
      </c>
      <c r="R119" s="32">
        <v>25.069444444444443</v>
      </c>
      <c r="S119" s="32">
        <v>193.58711111111111</v>
      </c>
      <c r="T119" s="32">
        <v>191.49822222222221</v>
      </c>
      <c r="U119" s="32">
        <v>2.088888888888889</v>
      </c>
      <c r="V119" s="32">
        <v>0</v>
      </c>
      <c r="W119" s="32">
        <v>106.41666666666667</v>
      </c>
      <c r="X119" s="32">
        <v>1.4884444444444445</v>
      </c>
      <c r="Y119" s="32">
        <v>0</v>
      </c>
      <c r="Z119" s="32">
        <v>0</v>
      </c>
      <c r="AA119" s="32">
        <v>17.743888888888883</v>
      </c>
      <c r="AB119" s="32">
        <v>0</v>
      </c>
      <c r="AC119" s="32">
        <v>87.184333333333342</v>
      </c>
      <c r="AD119" s="32">
        <v>0</v>
      </c>
      <c r="AE119" s="32">
        <v>0</v>
      </c>
      <c r="AF119" t="s">
        <v>53</v>
      </c>
      <c r="AG119">
        <v>1</v>
      </c>
      <c r="AH119"/>
    </row>
    <row r="120" spans="1:34" x14ac:dyDescent="0.25">
      <c r="A120" t="s">
        <v>929</v>
      </c>
      <c r="B120" t="s">
        <v>678</v>
      </c>
      <c r="C120" t="s">
        <v>776</v>
      </c>
      <c r="D120" t="s">
        <v>902</v>
      </c>
      <c r="E120" s="32">
        <v>128.23333333333332</v>
      </c>
      <c r="F120" s="32">
        <v>3.3696820032926103</v>
      </c>
      <c r="G120" s="32">
        <v>2.9296941339571965</v>
      </c>
      <c r="H120" s="32">
        <v>0.51153279611818747</v>
      </c>
      <c r="I120" s="32">
        <v>0.29840568408283502</v>
      </c>
      <c r="J120" s="32">
        <v>432.10555555555567</v>
      </c>
      <c r="K120" s="32">
        <v>375.68444444444447</v>
      </c>
      <c r="L120" s="32">
        <v>65.595555555555563</v>
      </c>
      <c r="M120" s="32">
        <v>38.265555555555544</v>
      </c>
      <c r="N120" s="32">
        <v>22.88555555555557</v>
      </c>
      <c r="O120" s="32">
        <v>4.4444444444444446</v>
      </c>
      <c r="P120" s="32">
        <v>129.93888888888887</v>
      </c>
      <c r="Q120" s="32">
        <v>100.84777777777775</v>
      </c>
      <c r="R120" s="32">
        <v>29.091111111111129</v>
      </c>
      <c r="S120" s="32">
        <v>236.57111111111115</v>
      </c>
      <c r="T120" s="32">
        <v>233.82666666666671</v>
      </c>
      <c r="U120" s="32">
        <v>2.744444444444444</v>
      </c>
      <c r="V120" s="32">
        <v>0</v>
      </c>
      <c r="W120" s="32">
        <v>65.146666666666675</v>
      </c>
      <c r="X120" s="32">
        <v>7.1077777777777795</v>
      </c>
      <c r="Y120" s="32">
        <v>0</v>
      </c>
      <c r="Z120" s="32">
        <v>0</v>
      </c>
      <c r="AA120" s="32">
        <v>2.7577777777777777</v>
      </c>
      <c r="AB120" s="32">
        <v>0</v>
      </c>
      <c r="AC120" s="32">
        <v>55.281111111111123</v>
      </c>
      <c r="AD120" s="32">
        <v>0</v>
      </c>
      <c r="AE120" s="32">
        <v>0</v>
      </c>
      <c r="AF120" t="s">
        <v>320</v>
      </c>
      <c r="AG120">
        <v>1</v>
      </c>
      <c r="AH120"/>
    </row>
    <row r="121" spans="1:34" x14ac:dyDescent="0.25">
      <c r="A121" t="s">
        <v>929</v>
      </c>
      <c r="B121" t="s">
        <v>460</v>
      </c>
      <c r="C121" t="s">
        <v>776</v>
      </c>
      <c r="D121" t="s">
        <v>902</v>
      </c>
      <c r="E121" s="32">
        <v>42.544444444444444</v>
      </c>
      <c r="F121" s="32">
        <v>4.016445547140246</v>
      </c>
      <c r="G121" s="32">
        <v>3.8784016714546876</v>
      </c>
      <c r="H121" s="32">
        <v>0.45265082266910417</v>
      </c>
      <c r="I121" s="32">
        <v>0.33173152259075472</v>
      </c>
      <c r="J121" s="32">
        <v>170.87744444444445</v>
      </c>
      <c r="K121" s="32">
        <v>165.00444444444443</v>
      </c>
      <c r="L121" s="32">
        <v>19.257777777777775</v>
      </c>
      <c r="M121" s="32">
        <v>14.113333333333332</v>
      </c>
      <c r="N121" s="32">
        <v>7.7777777777777779E-2</v>
      </c>
      <c r="O121" s="32">
        <v>5.0666666666666664</v>
      </c>
      <c r="P121" s="32">
        <v>54.536333333333332</v>
      </c>
      <c r="Q121" s="32">
        <v>53.807777777777773</v>
      </c>
      <c r="R121" s="32">
        <v>0.72855555555555551</v>
      </c>
      <c r="S121" s="32">
        <v>97.083333333333329</v>
      </c>
      <c r="T121" s="32">
        <v>97.083333333333329</v>
      </c>
      <c r="U121" s="32">
        <v>0</v>
      </c>
      <c r="V121" s="32">
        <v>0</v>
      </c>
      <c r="W121" s="32">
        <v>37.081444444444443</v>
      </c>
      <c r="X121" s="32">
        <v>2.2514444444444446</v>
      </c>
      <c r="Y121" s="32">
        <v>0</v>
      </c>
      <c r="Z121" s="32">
        <v>0</v>
      </c>
      <c r="AA121" s="32">
        <v>20.713444444444452</v>
      </c>
      <c r="AB121" s="32">
        <v>0</v>
      </c>
      <c r="AC121" s="32">
        <v>14.11655555555555</v>
      </c>
      <c r="AD121" s="32">
        <v>0</v>
      </c>
      <c r="AE121" s="32">
        <v>0</v>
      </c>
      <c r="AF121" t="s">
        <v>98</v>
      </c>
      <c r="AG121">
        <v>1</v>
      </c>
      <c r="AH121"/>
    </row>
    <row r="122" spans="1:34" x14ac:dyDescent="0.25">
      <c r="A122" t="s">
        <v>929</v>
      </c>
      <c r="B122" t="s">
        <v>398</v>
      </c>
      <c r="C122" t="s">
        <v>779</v>
      </c>
      <c r="D122" t="s">
        <v>897</v>
      </c>
      <c r="E122" s="32">
        <v>123.05555555555556</v>
      </c>
      <c r="F122" s="32">
        <v>2.4559729119638831</v>
      </c>
      <c r="G122" s="32">
        <v>2.2307900677200907</v>
      </c>
      <c r="H122" s="32">
        <v>0.25926862302483067</v>
      </c>
      <c r="I122" s="32">
        <v>0.13395936794582389</v>
      </c>
      <c r="J122" s="32">
        <v>302.22111111111116</v>
      </c>
      <c r="K122" s="32">
        <v>274.51111111111118</v>
      </c>
      <c r="L122" s="32">
        <v>31.904444444444444</v>
      </c>
      <c r="M122" s="32">
        <v>16.484444444444438</v>
      </c>
      <c r="N122" s="32">
        <v>9.9977777777777828</v>
      </c>
      <c r="O122" s="32">
        <v>5.4222222222222225</v>
      </c>
      <c r="P122" s="32">
        <v>108.48111111111115</v>
      </c>
      <c r="Q122" s="32">
        <v>96.191111111111155</v>
      </c>
      <c r="R122" s="32">
        <v>12.289999999999996</v>
      </c>
      <c r="S122" s="32">
        <v>161.83555555555557</v>
      </c>
      <c r="T122" s="32">
        <v>159.28000000000003</v>
      </c>
      <c r="U122" s="32">
        <v>2.5555555555555549</v>
      </c>
      <c r="V122" s="32">
        <v>0</v>
      </c>
      <c r="W122" s="32">
        <v>62.745555555555548</v>
      </c>
      <c r="X122" s="32">
        <v>10.392222222222225</v>
      </c>
      <c r="Y122" s="32">
        <v>0</v>
      </c>
      <c r="Z122" s="32">
        <v>0</v>
      </c>
      <c r="AA122" s="32">
        <v>23.688888888888883</v>
      </c>
      <c r="AB122" s="32">
        <v>0</v>
      </c>
      <c r="AC122" s="32">
        <v>28.664444444444442</v>
      </c>
      <c r="AD122" s="32">
        <v>0</v>
      </c>
      <c r="AE122" s="32">
        <v>0</v>
      </c>
      <c r="AF122" t="s">
        <v>36</v>
      </c>
      <c r="AG122">
        <v>1</v>
      </c>
      <c r="AH122"/>
    </row>
    <row r="123" spans="1:34" x14ac:dyDescent="0.25">
      <c r="A123" t="s">
        <v>929</v>
      </c>
      <c r="B123" t="s">
        <v>406</v>
      </c>
      <c r="C123" t="s">
        <v>779</v>
      </c>
      <c r="D123" t="s">
        <v>897</v>
      </c>
      <c r="E123" s="32">
        <v>46.711111111111109</v>
      </c>
      <c r="F123" s="32">
        <v>3.2662345385347287</v>
      </c>
      <c r="G123" s="32">
        <v>3.044719314938154</v>
      </c>
      <c r="H123" s="32">
        <v>0.36364176974310192</v>
      </c>
      <c r="I123" s="32">
        <v>0.14212654614652714</v>
      </c>
      <c r="J123" s="32">
        <v>152.56944444444443</v>
      </c>
      <c r="K123" s="32">
        <v>142.2222222222222</v>
      </c>
      <c r="L123" s="32">
        <v>16.986111111111114</v>
      </c>
      <c r="M123" s="32">
        <v>6.6388888888888893</v>
      </c>
      <c r="N123" s="32">
        <v>6.8805555555555555</v>
      </c>
      <c r="O123" s="32">
        <v>3.4666666666666668</v>
      </c>
      <c r="P123" s="32">
        <v>50.161111111111111</v>
      </c>
      <c r="Q123" s="32">
        <v>50.161111111111111</v>
      </c>
      <c r="R123" s="32">
        <v>0</v>
      </c>
      <c r="S123" s="32">
        <v>85.422222222222231</v>
      </c>
      <c r="T123" s="32">
        <v>79.150000000000006</v>
      </c>
      <c r="U123" s="32">
        <v>6.2722222222222221</v>
      </c>
      <c r="V123" s="32">
        <v>0</v>
      </c>
      <c r="W123" s="32">
        <v>15.8</v>
      </c>
      <c r="X123" s="32">
        <v>1.8666666666666667</v>
      </c>
      <c r="Y123" s="32">
        <v>0.44444444444444442</v>
      </c>
      <c r="Z123" s="32">
        <v>0</v>
      </c>
      <c r="AA123" s="32">
        <v>4.125</v>
      </c>
      <c r="AB123" s="32">
        <v>0</v>
      </c>
      <c r="AC123" s="32">
        <v>9.3638888888888889</v>
      </c>
      <c r="AD123" s="32">
        <v>0</v>
      </c>
      <c r="AE123" s="32">
        <v>0</v>
      </c>
      <c r="AF123" t="s">
        <v>44</v>
      </c>
      <c r="AG123">
        <v>1</v>
      </c>
      <c r="AH123"/>
    </row>
    <row r="124" spans="1:34" x14ac:dyDescent="0.25">
      <c r="A124" t="s">
        <v>929</v>
      </c>
      <c r="B124" t="s">
        <v>377</v>
      </c>
      <c r="C124" t="s">
        <v>728</v>
      </c>
      <c r="D124" t="s">
        <v>901</v>
      </c>
      <c r="E124" s="32">
        <v>55.81111111111111</v>
      </c>
      <c r="F124" s="32">
        <v>3.3338642245669918</v>
      </c>
      <c r="G124" s="32">
        <v>3.1537427831972926</v>
      </c>
      <c r="H124" s="32">
        <v>0.56420465857057533</v>
      </c>
      <c r="I124" s="32">
        <v>0.38856261198486958</v>
      </c>
      <c r="J124" s="32">
        <v>186.06666666666666</v>
      </c>
      <c r="K124" s="32">
        <v>176.01388888888889</v>
      </c>
      <c r="L124" s="32">
        <v>31.488888888888887</v>
      </c>
      <c r="M124" s="32">
        <v>21.68611111111111</v>
      </c>
      <c r="N124" s="32">
        <v>4.4694444444444441</v>
      </c>
      <c r="O124" s="32">
        <v>5.333333333333333</v>
      </c>
      <c r="P124" s="32">
        <v>42.330555555555556</v>
      </c>
      <c r="Q124" s="32">
        <v>42.080555555555556</v>
      </c>
      <c r="R124" s="32">
        <v>0.25</v>
      </c>
      <c r="S124" s="32">
        <v>112.24722222222222</v>
      </c>
      <c r="T124" s="32">
        <v>112.24722222222222</v>
      </c>
      <c r="U124" s="32">
        <v>0</v>
      </c>
      <c r="V124" s="32">
        <v>0</v>
      </c>
      <c r="W124" s="32">
        <v>35.852777777777774</v>
      </c>
      <c r="X124" s="32">
        <v>15.622222222222222</v>
      </c>
      <c r="Y124" s="32">
        <v>0</v>
      </c>
      <c r="Z124" s="32">
        <v>0</v>
      </c>
      <c r="AA124" s="32">
        <v>9.7916666666666661</v>
      </c>
      <c r="AB124" s="32">
        <v>0</v>
      </c>
      <c r="AC124" s="32">
        <v>10.438888888888888</v>
      </c>
      <c r="AD124" s="32">
        <v>0</v>
      </c>
      <c r="AE124" s="32">
        <v>0</v>
      </c>
      <c r="AF124" t="s">
        <v>15</v>
      </c>
      <c r="AG124">
        <v>1</v>
      </c>
      <c r="AH124"/>
    </row>
    <row r="125" spans="1:34" x14ac:dyDescent="0.25">
      <c r="A125" t="s">
        <v>929</v>
      </c>
      <c r="B125" t="s">
        <v>427</v>
      </c>
      <c r="C125" t="s">
        <v>786</v>
      </c>
      <c r="D125" t="s">
        <v>902</v>
      </c>
      <c r="E125" s="32">
        <v>96.855555555555554</v>
      </c>
      <c r="F125" s="32">
        <v>3.0178387059768266</v>
      </c>
      <c r="G125" s="32">
        <v>2.7637031088677291</v>
      </c>
      <c r="H125" s="32">
        <v>0.52423999082253059</v>
      </c>
      <c r="I125" s="32">
        <v>0.32971205690030975</v>
      </c>
      <c r="J125" s="32">
        <v>292.29444444444442</v>
      </c>
      <c r="K125" s="32">
        <v>267.67999999999995</v>
      </c>
      <c r="L125" s="32">
        <v>50.775555555555549</v>
      </c>
      <c r="M125" s="32">
        <v>31.934444444444445</v>
      </c>
      <c r="N125" s="32">
        <v>13.329999999999995</v>
      </c>
      <c r="O125" s="32">
        <v>5.5111111111111111</v>
      </c>
      <c r="P125" s="32">
        <v>81.10222222222221</v>
      </c>
      <c r="Q125" s="32">
        <v>75.328888888888869</v>
      </c>
      <c r="R125" s="32">
        <v>5.7733333333333352</v>
      </c>
      <c r="S125" s="32">
        <v>160.41666666666666</v>
      </c>
      <c r="T125" s="32">
        <v>147.03444444444443</v>
      </c>
      <c r="U125" s="32">
        <v>13.382222222222222</v>
      </c>
      <c r="V125" s="32">
        <v>0</v>
      </c>
      <c r="W125" s="32">
        <v>13.928888888888885</v>
      </c>
      <c r="X125" s="32">
        <v>2.4666666666666668</v>
      </c>
      <c r="Y125" s="32">
        <v>0</v>
      </c>
      <c r="Z125" s="32">
        <v>0</v>
      </c>
      <c r="AA125" s="32">
        <v>10.774444444444441</v>
      </c>
      <c r="AB125" s="32">
        <v>0</v>
      </c>
      <c r="AC125" s="32">
        <v>0.68777777777777782</v>
      </c>
      <c r="AD125" s="32">
        <v>0</v>
      </c>
      <c r="AE125" s="32">
        <v>0</v>
      </c>
      <c r="AF125" t="s">
        <v>65</v>
      </c>
      <c r="AG125">
        <v>1</v>
      </c>
      <c r="AH125"/>
    </row>
    <row r="126" spans="1:34" x14ac:dyDescent="0.25">
      <c r="A126" t="s">
        <v>929</v>
      </c>
      <c r="B126" t="s">
        <v>389</v>
      </c>
      <c r="C126" t="s">
        <v>750</v>
      </c>
      <c r="D126" t="s">
        <v>897</v>
      </c>
      <c r="E126" s="32">
        <v>96.666666666666671</v>
      </c>
      <c r="F126" s="32">
        <v>3.3310632183908044</v>
      </c>
      <c r="G126" s="32">
        <v>3.009364367816092</v>
      </c>
      <c r="H126" s="32">
        <v>0.47652298850574704</v>
      </c>
      <c r="I126" s="32">
        <v>0.1822701149425287</v>
      </c>
      <c r="J126" s="32">
        <v>322.00277777777779</v>
      </c>
      <c r="K126" s="32">
        <v>290.90522222222222</v>
      </c>
      <c r="L126" s="32">
        <v>46.063888888888883</v>
      </c>
      <c r="M126" s="32">
        <v>17.619444444444444</v>
      </c>
      <c r="N126" s="32">
        <v>23.644444444444446</v>
      </c>
      <c r="O126" s="32">
        <v>4.8</v>
      </c>
      <c r="P126" s="32">
        <v>109.13611111111113</v>
      </c>
      <c r="Q126" s="32">
        <v>106.48300000000002</v>
      </c>
      <c r="R126" s="32">
        <v>2.653111111111111</v>
      </c>
      <c r="S126" s="32">
        <v>166.80277777777778</v>
      </c>
      <c r="T126" s="32">
        <v>166.80277777777778</v>
      </c>
      <c r="U126" s="32">
        <v>0</v>
      </c>
      <c r="V126" s="32">
        <v>0</v>
      </c>
      <c r="W126" s="32">
        <v>0</v>
      </c>
      <c r="X126" s="32">
        <v>0</v>
      </c>
      <c r="Y126" s="32">
        <v>0</v>
      </c>
      <c r="Z126" s="32">
        <v>0</v>
      </c>
      <c r="AA126" s="32">
        <v>0</v>
      </c>
      <c r="AB126" s="32">
        <v>0</v>
      </c>
      <c r="AC126" s="32">
        <v>0</v>
      </c>
      <c r="AD126" s="32">
        <v>0</v>
      </c>
      <c r="AE126" s="32">
        <v>0</v>
      </c>
      <c r="AF126" t="s">
        <v>27</v>
      </c>
      <c r="AG126">
        <v>1</v>
      </c>
      <c r="AH126"/>
    </row>
    <row r="127" spans="1:34" x14ac:dyDescent="0.25">
      <c r="A127" t="s">
        <v>929</v>
      </c>
      <c r="B127" t="s">
        <v>608</v>
      </c>
      <c r="C127" t="s">
        <v>763</v>
      </c>
      <c r="D127" t="s">
        <v>898</v>
      </c>
      <c r="E127" s="32">
        <v>108.96666666666667</v>
      </c>
      <c r="F127" s="32">
        <v>4.0408126848169674</v>
      </c>
      <c r="G127" s="32">
        <v>3.7055164678291015</v>
      </c>
      <c r="H127" s="32">
        <v>0.90083613745283964</v>
      </c>
      <c r="I127" s="32">
        <v>0.56553992046497403</v>
      </c>
      <c r="J127" s="32">
        <v>440.31388888888887</v>
      </c>
      <c r="K127" s="32">
        <v>403.77777777777777</v>
      </c>
      <c r="L127" s="32">
        <v>98.161111111111097</v>
      </c>
      <c r="M127" s="32">
        <v>61.625</v>
      </c>
      <c r="N127" s="32">
        <v>30.93611111111111</v>
      </c>
      <c r="O127" s="32">
        <v>5.6</v>
      </c>
      <c r="P127" s="32">
        <v>72.280555555555551</v>
      </c>
      <c r="Q127" s="32">
        <v>72.280555555555551</v>
      </c>
      <c r="R127" s="32">
        <v>0</v>
      </c>
      <c r="S127" s="32">
        <v>269.87222222222221</v>
      </c>
      <c r="T127" s="32">
        <v>269.87222222222221</v>
      </c>
      <c r="U127" s="32">
        <v>0</v>
      </c>
      <c r="V127" s="32">
        <v>0</v>
      </c>
      <c r="W127" s="32">
        <v>0</v>
      </c>
      <c r="X127" s="32">
        <v>0</v>
      </c>
      <c r="Y127" s="32">
        <v>0</v>
      </c>
      <c r="Z127" s="32">
        <v>0</v>
      </c>
      <c r="AA127" s="32">
        <v>0</v>
      </c>
      <c r="AB127" s="32">
        <v>0</v>
      </c>
      <c r="AC127" s="32">
        <v>0</v>
      </c>
      <c r="AD127" s="32">
        <v>0</v>
      </c>
      <c r="AE127" s="32">
        <v>0</v>
      </c>
      <c r="AF127" t="s">
        <v>249</v>
      </c>
      <c r="AG127">
        <v>1</v>
      </c>
      <c r="AH127"/>
    </row>
    <row r="128" spans="1:34" x14ac:dyDescent="0.25">
      <c r="A128" t="s">
        <v>929</v>
      </c>
      <c r="B128" t="s">
        <v>597</v>
      </c>
      <c r="C128" t="s">
        <v>817</v>
      </c>
      <c r="D128" t="s">
        <v>895</v>
      </c>
      <c r="E128" s="32">
        <v>137.61111111111111</v>
      </c>
      <c r="F128" s="32">
        <v>3.5511053693984658</v>
      </c>
      <c r="G128" s="32">
        <v>3.4507307226483643</v>
      </c>
      <c r="H128" s="32">
        <v>0.56452240613645499</v>
      </c>
      <c r="I128" s="32">
        <v>0.47013968510294674</v>
      </c>
      <c r="J128" s="32">
        <v>488.67155555555553</v>
      </c>
      <c r="K128" s="32">
        <v>474.85888888888883</v>
      </c>
      <c r="L128" s="32">
        <v>77.684555555555505</v>
      </c>
      <c r="M128" s="32">
        <v>64.696444444444396</v>
      </c>
      <c r="N128" s="32">
        <v>7.4769999999999994</v>
      </c>
      <c r="O128" s="32">
        <v>5.5111111111111111</v>
      </c>
      <c r="P128" s="32">
        <v>130.0661111111111</v>
      </c>
      <c r="Q128" s="32">
        <v>129.24155555555555</v>
      </c>
      <c r="R128" s="32">
        <v>0.8245555555555556</v>
      </c>
      <c r="S128" s="32">
        <v>280.9208888888889</v>
      </c>
      <c r="T128" s="32">
        <v>258.02266666666668</v>
      </c>
      <c r="U128" s="32">
        <v>22.89822222222222</v>
      </c>
      <c r="V128" s="32">
        <v>0</v>
      </c>
      <c r="W128" s="32">
        <v>40.319222222222223</v>
      </c>
      <c r="X128" s="32">
        <v>0.59911111111111104</v>
      </c>
      <c r="Y128" s="32">
        <v>0</v>
      </c>
      <c r="Z128" s="32">
        <v>0</v>
      </c>
      <c r="AA128" s="32">
        <v>38.090111111111106</v>
      </c>
      <c r="AB128" s="32">
        <v>0</v>
      </c>
      <c r="AC128" s="32">
        <v>1.63</v>
      </c>
      <c r="AD128" s="32">
        <v>0</v>
      </c>
      <c r="AE128" s="32">
        <v>0</v>
      </c>
      <c r="AF128" t="s">
        <v>238</v>
      </c>
      <c r="AG128">
        <v>1</v>
      </c>
      <c r="AH128"/>
    </row>
    <row r="129" spans="1:34" x14ac:dyDescent="0.25">
      <c r="A129" t="s">
        <v>929</v>
      </c>
      <c r="B129" t="s">
        <v>558</v>
      </c>
      <c r="C129" t="s">
        <v>843</v>
      </c>
      <c r="D129" t="s">
        <v>900</v>
      </c>
      <c r="E129" s="32">
        <v>44.111111111111114</v>
      </c>
      <c r="F129" s="32">
        <v>2.7063727959697728</v>
      </c>
      <c r="G129" s="32">
        <v>2.3887153652392943</v>
      </c>
      <c r="H129" s="32">
        <v>0.3731738035264483</v>
      </c>
      <c r="I129" s="32">
        <v>0.19017632241813598</v>
      </c>
      <c r="J129" s="32">
        <v>119.3811111111111</v>
      </c>
      <c r="K129" s="32">
        <v>105.36888888888888</v>
      </c>
      <c r="L129" s="32">
        <v>16.461111111111109</v>
      </c>
      <c r="M129" s="32">
        <v>8.3888888888888875</v>
      </c>
      <c r="N129" s="32">
        <v>2.3833333333333333</v>
      </c>
      <c r="O129" s="32">
        <v>5.6888888888888891</v>
      </c>
      <c r="P129" s="32">
        <v>41.165555555555542</v>
      </c>
      <c r="Q129" s="32">
        <v>35.225555555555545</v>
      </c>
      <c r="R129" s="32">
        <v>5.9399999999999986</v>
      </c>
      <c r="S129" s="32">
        <v>61.754444444444452</v>
      </c>
      <c r="T129" s="32">
        <v>61.754444444444452</v>
      </c>
      <c r="U129" s="32">
        <v>0</v>
      </c>
      <c r="V129" s="32">
        <v>0</v>
      </c>
      <c r="W129" s="32">
        <v>16.003333333333337</v>
      </c>
      <c r="X129" s="32">
        <v>1.99</v>
      </c>
      <c r="Y129" s="32">
        <v>1.9388888888888889</v>
      </c>
      <c r="Z129" s="32">
        <v>1.6888888888888889</v>
      </c>
      <c r="AA129" s="32">
        <v>3.0011111111111113</v>
      </c>
      <c r="AB129" s="32">
        <v>0</v>
      </c>
      <c r="AC129" s="32">
        <v>7.3844444444444468</v>
      </c>
      <c r="AD129" s="32">
        <v>0</v>
      </c>
      <c r="AE129" s="32">
        <v>0</v>
      </c>
      <c r="AF129" t="s">
        <v>197</v>
      </c>
      <c r="AG129">
        <v>1</v>
      </c>
      <c r="AH129"/>
    </row>
    <row r="130" spans="1:34" x14ac:dyDescent="0.25">
      <c r="A130" t="s">
        <v>929</v>
      </c>
      <c r="B130" t="s">
        <v>458</v>
      </c>
      <c r="C130" t="s">
        <v>744</v>
      </c>
      <c r="D130" t="s">
        <v>899</v>
      </c>
      <c r="E130" s="32">
        <v>75.277777777777771</v>
      </c>
      <c r="F130" s="32">
        <v>3.2093357933579338</v>
      </c>
      <c r="G130" s="32">
        <v>2.9408856088560893</v>
      </c>
      <c r="H130" s="32">
        <v>0.56044280442804439</v>
      </c>
      <c r="I130" s="32">
        <v>0.30313653136531366</v>
      </c>
      <c r="J130" s="32">
        <v>241.59166666666667</v>
      </c>
      <c r="K130" s="32">
        <v>221.38333333333335</v>
      </c>
      <c r="L130" s="32">
        <v>42.18888888888889</v>
      </c>
      <c r="M130" s="32">
        <v>22.819444444444443</v>
      </c>
      <c r="N130" s="32">
        <v>9.5749999999999993</v>
      </c>
      <c r="O130" s="32">
        <v>9.7944444444444443</v>
      </c>
      <c r="P130" s="32">
        <v>47.963888888888889</v>
      </c>
      <c r="Q130" s="32">
        <v>47.125</v>
      </c>
      <c r="R130" s="32">
        <v>0.83888888888888891</v>
      </c>
      <c r="S130" s="32">
        <v>151.4388888888889</v>
      </c>
      <c r="T130" s="32">
        <v>144.51944444444445</v>
      </c>
      <c r="U130" s="32">
        <v>6.9194444444444443</v>
      </c>
      <c r="V130" s="32">
        <v>0</v>
      </c>
      <c r="W130" s="32">
        <v>74.763888888888886</v>
      </c>
      <c r="X130" s="32">
        <v>6.4027777777777777</v>
      </c>
      <c r="Y130" s="32">
        <v>0</v>
      </c>
      <c r="Z130" s="32">
        <v>0</v>
      </c>
      <c r="AA130" s="32">
        <v>19.274999999999999</v>
      </c>
      <c r="AB130" s="32">
        <v>0.11388888888888889</v>
      </c>
      <c r="AC130" s="32">
        <v>48.972222222222221</v>
      </c>
      <c r="AD130" s="32">
        <v>0</v>
      </c>
      <c r="AE130" s="32">
        <v>0</v>
      </c>
      <c r="AF130" t="s">
        <v>96</v>
      </c>
      <c r="AG130">
        <v>1</v>
      </c>
      <c r="AH130"/>
    </row>
    <row r="131" spans="1:34" x14ac:dyDescent="0.25">
      <c r="A131" t="s">
        <v>929</v>
      </c>
      <c r="B131" t="s">
        <v>360</v>
      </c>
      <c r="C131" t="s">
        <v>753</v>
      </c>
      <c r="D131" t="s">
        <v>895</v>
      </c>
      <c r="E131" s="32">
        <v>29.411111111111111</v>
      </c>
      <c r="F131" s="32">
        <v>3.5258783528522857</v>
      </c>
      <c r="G131" s="32">
        <v>3.4748772194937665</v>
      </c>
      <c r="H131" s="32">
        <v>0.70343785417453719</v>
      </c>
      <c r="I131" s="32">
        <v>0.65243672081601811</v>
      </c>
      <c r="J131" s="32">
        <v>103.7</v>
      </c>
      <c r="K131" s="32">
        <v>102.2</v>
      </c>
      <c r="L131" s="32">
        <v>20.68888888888889</v>
      </c>
      <c r="M131" s="32">
        <v>19.18888888888889</v>
      </c>
      <c r="N131" s="32">
        <v>0</v>
      </c>
      <c r="O131" s="32">
        <v>1.5</v>
      </c>
      <c r="P131" s="32">
        <v>18.297222222222221</v>
      </c>
      <c r="Q131" s="32">
        <v>18.297222222222221</v>
      </c>
      <c r="R131" s="32">
        <v>0</v>
      </c>
      <c r="S131" s="32">
        <v>64.713888888888889</v>
      </c>
      <c r="T131" s="32">
        <v>64.713888888888889</v>
      </c>
      <c r="U131" s="32">
        <v>0</v>
      </c>
      <c r="V131" s="32">
        <v>0</v>
      </c>
      <c r="W131" s="32">
        <v>0</v>
      </c>
      <c r="X131" s="32">
        <v>0</v>
      </c>
      <c r="Y131" s="32">
        <v>0</v>
      </c>
      <c r="Z131" s="32">
        <v>0</v>
      </c>
      <c r="AA131" s="32">
        <v>0</v>
      </c>
      <c r="AB131" s="32">
        <v>0</v>
      </c>
      <c r="AC131" s="32">
        <v>0</v>
      </c>
      <c r="AD131" s="32">
        <v>0</v>
      </c>
      <c r="AE131" s="32">
        <v>0</v>
      </c>
      <c r="AF131" t="s">
        <v>324</v>
      </c>
      <c r="AG131">
        <v>1</v>
      </c>
      <c r="AH131"/>
    </row>
    <row r="132" spans="1:34" x14ac:dyDescent="0.25">
      <c r="A132" t="s">
        <v>929</v>
      </c>
      <c r="B132" t="s">
        <v>675</v>
      </c>
      <c r="C132" t="s">
        <v>732</v>
      </c>
      <c r="D132" t="s">
        <v>901</v>
      </c>
      <c r="E132" s="32">
        <v>113.15555555555555</v>
      </c>
      <c r="F132" s="32">
        <v>3.9439404948939516</v>
      </c>
      <c r="G132" s="32">
        <v>3.5682776904948943</v>
      </c>
      <c r="H132" s="32">
        <v>0.89607521602513751</v>
      </c>
      <c r="I132" s="32">
        <v>0.65915946582875096</v>
      </c>
      <c r="J132" s="32">
        <v>446.2787777777778</v>
      </c>
      <c r="K132" s="32">
        <v>403.77044444444448</v>
      </c>
      <c r="L132" s="32">
        <v>101.39588888888889</v>
      </c>
      <c r="M132" s="32">
        <v>74.587555555555554</v>
      </c>
      <c r="N132" s="32">
        <v>21.386111111111113</v>
      </c>
      <c r="O132" s="32">
        <v>5.4222222222222225</v>
      </c>
      <c r="P132" s="32">
        <v>108.84111111111112</v>
      </c>
      <c r="Q132" s="32">
        <v>93.141111111111115</v>
      </c>
      <c r="R132" s="32">
        <v>15.7</v>
      </c>
      <c r="S132" s="32">
        <v>236.04177777777781</v>
      </c>
      <c r="T132" s="32">
        <v>229.52233333333336</v>
      </c>
      <c r="U132" s="32">
        <v>6.5194444444444448</v>
      </c>
      <c r="V132" s="32">
        <v>0</v>
      </c>
      <c r="W132" s="32">
        <v>46.524333333333324</v>
      </c>
      <c r="X132" s="32">
        <v>14.577555555555559</v>
      </c>
      <c r="Y132" s="32">
        <v>0.84444444444444444</v>
      </c>
      <c r="Z132" s="32">
        <v>0</v>
      </c>
      <c r="AA132" s="32">
        <v>4.6577777777777767</v>
      </c>
      <c r="AB132" s="32">
        <v>0</v>
      </c>
      <c r="AC132" s="32">
        <v>26.444555555555542</v>
      </c>
      <c r="AD132" s="32">
        <v>0</v>
      </c>
      <c r="AE132" s="32">
        <v>0</v>
      </c>
      <c r="AF132" t="s">
        <v>317</v>
      </c>
      <c r="AG132">
        <v>1</v>
      </c>
      <c r="AH132"/>
    </row>
    <row r="133" spans="1:34" x14ac:dyDescent="0.25">
      <c r="A133" t="s">
        <v>929</v>
      </c>
      <c r="B133" t="s">
        <v>614</v>
      </c>
      <c r="C133" t="s">
        <v>771</v>
      </c>
      <c r="D133" t="s">
        <v>896</v>
      </c>
      <c r="E133" s="32">
        <v>58.133333333333333</v>
      </c>
      <c r="F133" s="32">
        <v>5.9070833333333317</v>
      </c>
      <c r="G133" s="32">
        <v>5.4259384556574908</v>
      </c>
      <c r="H133" s="32">
        <v>1.2680772171253822</v>
      </c>
      <c r="I133" s="32">
        <v>0.9099350152905199</v>
      </c>
      <c r="J133" s="32">
        <v>343.39844444444435</v>
      </c>
      <c r="K133" s="32">
        <v>315.42788888888879</v>
      </c>
      <c r="L133" s="32">
        <v>73.717555555555549</v>
      </c>
      <c r="M133" s="32">
        <v>52.897555555555556</v>
      </c>
      <c r="N133" s="32">
        <v>16.470000000000002</v>
      </c>
      <c r="O133" s="32">
        <v>4.3499999999999996</v>
      </c>
      <c r="P133" s="32">
        <v>103.61911111111115</v>
      </c>
      <c r="Q133" s="32">
        <v>96.468555555555596</v>
      </c>
      <c r="R133" s="32">
        <v>7.1505555555555551</v>
      </c>
      <c r="S133" s="32">
        <v>166.06177777777768</v>
      </c>
      <c r="T133" s="32">
        <v>166.06177777777768</v>
      </c>
      <c r="U133" s="32">
        <v>0</v>
      </c>
      <c r="V133" s="32">
        <v>0</v>
      </c>
      <c r="W133" s="32">
        <v>54.044444444444444</v>
      </c>
      <c r="X133" s="32">
        <v>7.6861111111111109</v>
      </c>
      <c r="Y133" s="32">
        <v>0</v>
      </c>
      <c r="Z133" s="32">
        <v>0</v>
      </c>
      <c r="AA133" s="32">
        <v>9.6972222222222229</v>
      </c>
      <c r="AB133" s="32">
        <v>0.15</v>
      </c>
      <c r="AC133" s="32">
        <v>36.511111111111113</v>
      </c>
      <c r="AD133" s="32">
        <v>0</v>
      </c>
      <c r="AE133" s="32">
        <v>0</v>
      </c>
      <c r="AF133" t="s">
        <v>255</v>
      </c>
      <c r="AG133">
        <v>1</v>
      </c>
      <c r="AH133"/>
    </row>
    <row r="134" spans="1:34" x14ac:dyDescent="0.25">
      <c r="A134" t="s">
        <v>929</v>
      </c>
      <c r="B134" t="s">
        <v>443</v>
      </c>
      <c r="C134" t="s">
        <v>780</v>
      </c>
      <c r="D134" t="s">
        <v>900</v>
      </c>
      <c r="E134" s="32">
        <v>94.722222222222229</v>
      </c>
      <c r="F134" s="32">
        <v>3.8944058651026388</v>
      </c>
      <c r="G134" s="32">
        <v>3.4041712609970669</v>
      </c>
      <c r="H134" s="32">
        <v>0.59404692082111432</v>
      </c>
      <c r="I134" s="32">
        <v>0.38709677419354832</v>
      </c>
      <c r="J134" s="32">
        <v>368.88677777777775</v>
      </c>
      <c r="K134" s="32">
        <v>322.45066666666662</v>
      </c>
      <c r="L134" s="32">
        <v>56.269444444444446</v>
      </c>
      <c r="M134" s="32">
        <v>36.666666666666664</v>
      </c>
      <c r="N134" s="32">
        <v>14.002777777777778</v>
      </c>
      <c r="O134" s="32">
        <v>5.6</v>
      </c>
      <c r="P134" s="32">
        <v>127.09988888888888</v>
      </c>
      <c r="Q134" s="32">
        <v>100.26655555555556</v>
      </c>
      <c r="R134" s="32">
        <v>26.833333333333332</v>
      </c>
      <c r="S134" s="32">
        <v>185.51744444444444</v>
      </c>
      <c r="T134" s="32">
        <v>185.51744444444444</v>
      </c>
      <c r="U134" s="32">
        <v>0</v>
      </c>
      <c r="V134" s="32">
        <v>0</v>
      </c>
      <c r="W134" s="32">
        <v>52.066555555555553</v>
      </c>
      <c r="X134" s="32">
        <v>2.5305555555555554</v>
      </c>
      <c r="Y134" s="32">
        <v>0</v>
      </c>
      <c r="Z134" s="32">
        <v>0</v>
      </c>
      <c r="AA134" s="32">
        <v>27.285999999999998</v>
      </c>
      <c r="AB134" s="32">
        <v>0</v>
      </c>
      <c r="AC134" s="32">
        <v>22.25</v>
      </c>
      <c r="AD134" s="32">
        <v>0</v>
      </c>
      <c r="AE134" s="32">
        <v>0</v>
      </c>
      <c r="AF134" t="s">
        <v>81</v>
      </c>
      <c r="AG134">
        <v>1</v>
      </c>
      <c r="AH134"/>
    </row>
    <row r="135" spans="1:34" x14ac:dyDescent="0.25">
      <c r="A135" t="s">
        <v>929</v>
      </c>
      <c r="B135" t="s">
        <v>656</v>
      </c>
      <c r="C135" t="s">
        <v>791</v>
      </c>
      <c r="D135" t="s">
        <v>896</v>
      </c>
      <c r="E135" s="32">
        <v>127.13333333333334</v>
      </c>
      <c r="F135" s="32">
        <v>3.4880501660548848</v>
      </c>
      <c r="G135" s="32">
        <v>3.1394878517741649</v>
      </c>
      <c r="H135" s="32">
        <v>0.58584600594301695</v>
      </c>
      <c r="I135" s="32">
        <v>0.356821359902115</v>
      </c>
      <c r="J135" s="32">
        <v>443.44744444444439</v>
      </c>
      <c r="K135" s="32">
        <v>399.13355555555552</v>
      </c>
      <c r="L135" s="32">
        <v>74.480555555555554</v>
      </c>
      <c r="M135" s="32">
        <v>45.363888888888887</v>
      </c>
      <c r="N135" s="32">
        <v>23.8</v>
      </c>
      <c r="O135" s="32">
        <v>5.3166666666666664</v>
      </c>
      <c r="P135" s="32">
        <v>135.13611111111112</v>
      </c>
      <c r="Q135" s="32">
        <v>119.93888888888888</v>
      </c>
      <c r="R135" s="32">
        <v>15.197222222222223</v>
      </c>
      <c r="S135" s="32">
        <v>233.83077777777777</v>
      </c>
      <c r="T135" s="32">
        <v>233.33077777777777</v>
      </c>
      <c r="U135" s="32">
        <v>0.5</v>
      </c>
      <c r="V135" s="32">
        <v>0</v>
      </c>
      <c r="W135" s="32">
        <v>3.5224444444444445</v>
      </c>
      <c r="X135" s="32">
        <v>0</v>
      </c>
      <c r="Y135" s="32">
        <v>0</v>
      </c>
      <c r="Z135" s="32">
        <v>0</v>
      </c>
      <c r="AA135" s="32">
        <v>3.2277777777777779</v>
      </c>
      <c r="AB135" s="32">
        <v>0</v>
      </c>
      <c r="AC135" s="32">
        <v>0.29466666666666669</v>
      </c>
      <c r="AD135" s="32">
        <v>0</v>
      </c>
      <c r="AE135" s="32">
        <v>0</v>
      </c>
      <c r="AF135" t="s">
        <v>298</v>
      </c>
      <c r="AG135">
        <v>1</v>
      </c>
      <c r="AH135"/>
    </row>
    <row r="136" spans="1:34" x14ac:dyDescent="0.25">
      <c r="A136" t="s">
        <v>929</v>
      </c>
      <c r="B136" t="s">
        <v>493</v>
      </c>
      <c r="C136" t="s">
        <v>794</v>
      </c>
      <c r="D136" t="s">
        <v>902</v>
      </c>
      <c r="E136" s="32">
        <v>123.83333333333333</v>
      </c>
      <c r="F136" s="32">
        <v>3.7286675639300135</v>
      </c>
      <c r="G136" s="32">
        <v>3.3286899955136833</v>
      </c>
      <c r="H136" s="32">
        <v>0.54939434724091518</v>
      </c>
      <c r="I136" s="32">
        <v>0.35486765365634815</v>
      </c>
      <c r="J136" s="32">
        <v>461.73333333333335</v>
      </c>
      <c r="K136" s="32">
        <v>412.20277777777778</v>
      </c>
      <c r="L136" s="32">
        <v>68.033333333333331</v>
      </c>
      <c r="M136" s="32">
        <v>43.944444444444443</v>
      </c>
      <c r="N136" s="32">
        <v>17.68888888888889</v>
      </c>
      <c r="O136" s="32">
        <v>6.4</v>
      </c>
      <c r="P136" s="32">
        <v>120.70833333333333</v>
      </c>
      <c r="Q136" s="32">
        <v>95.266666666666666</v>
      </c>
      <c r="R136" s="32">
        <v>25.441666666666666</v>
      </c>
      <c r="S136" s="32">
        <v>272.99166666666667</v>
      </c>
      <c r="T136" s="32">
        <v>271.16666666666669</v>
      </c>
      <c r="U136" s="32">
        <v>1.825</v>
      </c>
      <c r="V136" s="32">
        <v>0</v>
      </c>
      <c r="W136" s="32">
        <v>96.86388888888888</v>
      </c>
      <c r="X136" s="32">
        <v>7.8111111111111109</v>
      </c>
      <c r="Y136" s="32">
        <v>0</v>
      </c>
      <c r="Z136" s="32">
        <v>0</v>
      </c>
      <c r="AA136" s="32">
        <v>26.019444444444446</v>
      </c>
      <c r="AB136" s="32">
        <v>0</v>
      </c>
      <c r="AC136" s="32">
        <v>63.033333333333331</v>
      </c>
      <c r="AD136" s="32">
        <v>0</v>
      </c>
      <c r="AE136" s="32">
        <v>0</v>
      </c>
      <c r="AF136" t="s">
        <v>131</v>
      </c>
      <c r="AG136">
        <v>1</v>
      </c>
      <c r="AH136"/>
    </row>
    <row r="137" spans="1:34" x14ac:dyDescent="0.25">
      <c r="A137" t="s">
        <v>929</v>
      </c>
      <c r="B137" t="s">
        <v>549</v>
      </c>
      <c r="C137" t="s">
        <v>777</v>
      </c>
      <c r="D137" t="s">
        <v>900</v>
      </c>
      <c r="E137" s="32">
        <v>112.21111111111111</v>
      </c>
      <c r="F137" s="32">
        <v>3.8587424497475005</v>
      </c>
      <c r="G137" s="32">
        <v>3.6311416971977426</v>
      </c>
      <c r="H137" s="32">
        <v>0.69136251113971681</v>
      </c>
      <c r="I137" s="32">
        <v>0.51326566986830369</v>
      </c>
      <c r="J137" s="32">
        <v>432.99377777777784</v>
      </c>
      <c r="K137" s="32">
        <v>407.45444444444445</v>
      </c>
      <c r="L137" s="32">
        <v>77.578555555555553</v>
      </c>
      <c r="M137" s="32">
        <v>57.594111111111104</v>
      </c>
      <c r="N137" s="32">
        <v>15.717777777777776</v>
      </c>
      <c r="O137" s="32">
        <v>4.2666666666666666</v>
      </c>
      <c r="P137" s="32">
        <v>130.76466666666673</v>
      </c>
      <c r="Q137" s="32">
        <v>125.20977777777783</v>
      </c>
      <c r="R137" s="32">
        <v>5.5548888888888888</v>
      </c>
      <c r="S137" s="32">
        <v>224.65055555555557</v>
      </c>
      <c r="T137" s="32">
        <v>213.32344444444445</v>
      </c>
      <c r="U137" s="32">
        <v>11.32711111111111</v>
      </c>
      <c r="V137" s="32">
        <v>0</v>
      </c>
      <c r="W137" s="32">
        <v>44.641555555555549</v>
      </c>
      <c r="X137" s="32">
        <v>1.6896666666666669</v>
      </c>
      <c r="Y137" s="32">
        <v>0</v>
      </c>
      <c r="Z137" s="32">
        <v>0</v>
      </c>
      <c r="AA137" s="32">
        <v>42.951888888888881</v>
      </c>
      <c r="AB137" s="32">
        <v>0</v>
      </c>
      <c r="AC137" s="32">
        <v>0</v>
      </c>
      <c r="AD137" s="32">
        <v>0</v>
      </c>
      <c r="AE137" s="32">
        <v>0</v>
      </c>
      <c r="AF137" t="s">
        <v>187</v>
      </c>
      <c r="AG137">
        <v>1</v>
      </c>
      <c r="AH137"/>
    </row>
    <row r="138" spans="1:34" x14ac:dyDescent="0.25">
      <c r="A138" t="s">
        <v>929</v>
      </c>
      <c r="B138" t="s">
        <v>528</v>
      </c>
      <c r="C138" t="s">
        <v>734</v>
      </c>
      <c r="D138" t="s">
        <v>901</v>
      </c>
      <c r="E138" s="32">
        <v>109.48888888888889</v>
      </c>
      <c r="F138" s="32">
        <v>3.6107479196265477</v>
      </c>
      <c r="G138" s="32">
        <v>3.2039902577633446</v>
      </c>
      <c r="H138" s="32">
        <v>0.96930992490359236</v>
      </c>
      <c r="I138" s="32">
        <v>0.67140552060077119</v>
      </c>
      <c r="J138" s="32">
        <v>395.3367777777778</v>
      </c>
      <c r="K138" s="32">
        <v>350.80133333333333</v>
      </c>
      <c r="L138" s="32">
        <v>106.12866666666666</v>
      </c>
      <c r="M138" s="32">
        <v>73.511444444444436</v>
      </c>
      <c r="N138" s="32">
        <v>25.316333333333336</v>
      </c>
      <c r="O138" s="32">
        <v>7.3008888888888892</v>
      </c>
      <c r="P138" s="32">
        <v>71.367111111111114</v>
      </c>
      <c r="Q138" s="32">
        <v>59.448888888888895</v>
      </c>
      <c r="R138" s="32">
        <v>11.918222222222221</v>
      </c>
      <c r="S138" s="32">
        <v>217.84099999999998</v>
      </c>
      <c r="T138" s="32">
        <v>217.84099999999998</v>
      </c>
      <c r="U138" s="32">
        <v>0</v>
      </c>
      <c r="V138" s="32">
        <v>0</v>
      </c>
      <c r="W138" s="32">
        <v>11.549666666666667</v>
      </c>
      <c r="X138" s="32">
        <v>7.3275555555555547</v>
      </c>
      <c r="Y138" s="32">
        <v>0</v>
      </c>
      <c r="Z138" s="32">
        <v>0</v>
      </c>
      <c r="AA138" s="32">
        <v>2.4427777777777777</v>
      </c>
      <c r="AB138" s="32">
        <v>0</v>
      </c>
      <c r="AC138" s="32">
        <v>1.7793333333333332</v>
      </c>
      <c r="AD138" s="32">
        <v>0</v>
      </c>
      <c r="AE138" s="32">
        <v>0</v>
      </c>
      <c r="AF138" t="s">
        <v>166</v>
      </c>
      <c r="AG138">
        <v>1</v>
      </c>
      <c r="AH138"/>
    </row>
    <row r="139" spans="1:34" x14ac:dyDescent="0.25">
      <c r="A139" t="s">
        <v>929</v>
      </c>
      <c r="B139" t="s">
        <v>698</v>
      </c>
      <c r="C139" t="s">
        <v>773</v>
      </c>
      <c r="D139" t="s">
        <v>899</v>
      </c>
      <c r="E139" s="32">
        <v>88.333333333333329</v>
      </c>
      <c r="F139" s="32">
        <v>4.1143396226415101</v>
      </c>
      <c r="G139" s="32">
        <v>3.7745283018867934</v>
      </c>
      <c r="H139" s="32">
        <v>0.99300880503144651</v>
      </c>
      <c r="I139" s="32">
        <v>0.65344905660377361</v>
      </c>
      <c r="J139" s="32">
        <v>363.43333333333339</v>
      </c>
      <c r="K139" s="32">
        <v>333.41666666666674</v>
      </c>
      <c r="L139" s="32">
        <v>87.715777777777774</v>
      </c>
      <c r="M139" s="32">
        <v>57.721333333333334</v>
      </c>
      <c r="N139" s="32">
        <v>25.016666666666666</v>
      </c>
      <c r="O139" s="32">
        <v>4.9777777777777779</v>
      </c>
      <c r="P139" s="32">
        <v>68.594777777777793</v>
      </c>
      <c r="Q139" s="32">
        <v>68.572555555555567</v>
      </c>
      <c r="R139" s="32">
        <v>2.2222222222222223E-2</v>
      </c>
      <c r="S139" s="32">
        <v>207.1227777777778</v>
      </c>
      <c r="T139" s="32">
        <v>205.94244444444448</v>
      </c>
      <c r="U139" s="32">
        <v>1.1803333333333335</v>
      </c>
      <c r="V139" s="32">
        <v>0</v>
      </c>
      <c r="W139" s="32">
        <v>10.489777777777778</v>
      </c>
      <c r="X139" s="32">
        <v>0.49477777777777782</v>
      </c>
      <c r="Y139" s="32">
        <v>0</v>
      </c>
      <c r="Z139" s="32">
        <v>0</v>
      </c>
      <c r="AA139" s="32">
        <v>3.189777777777778</v>
      </c>
      <c r="AB139" s="32">
        <v>0</v>
      </c>
      <c r="AC139" s="32">
        <v>6.8052222222222225</v>
      </c>
      <c r="AD139" s="32">
        <v>0</v>
      </c>
      <c r="AE139" s="32">
        <v>0</v>
      </c>
      <c r="AF139" t="s">
        <v>341</v>
      </c>
      <c r="AG139">
        <v>1</v>
      </c>
      <c r="AH139"/>
    </row>
    <row r="140" spans="1:34" x14ac:dyDescent="0.25">
      <c r="A140" t="s">
        <v>929</v>
      </c>
      <c r="B140" t="s">
        <v>383</v>
      </c>
      <c r="C140" t="s">
        <v>773</v>
      </c>
      <c r="D140" t="s">
        <v>899</v>
      </c>
      <c r="E140" s="32">
        <v>66.766666666666666</v>
      </c>
      <c r="F140" s="32">
        <v>3.9168946580129802</v>
      </c>
      <c r="G140" s="32">
        <v>3.6001347978032952</v>
      </c>
      <c r="H140" s="32">
        <v>0.80844400066566835</v>
      </c>
      <c r="I140" s="32">
        <v>0.49391579297720101</v>
      </c>
      <c r="J140" s="32">
        <v>261.51799999999997</v>
      </c>
      <c r="K140" s="32">
        <v>240.369</v>
      </c>
      <c r="L140" s="32">
        <v>53.977111111111121</v>
      </c>
      <c r="M140" s="32">
        <v>32.977111111111121</v>
      </c>
      <c r="N140" s="32">
        <v>15.577777777777778</v>
      </c>
      <c r="O140" s="32">
        <v>5.4222222222222225</v>
      </c>
      <c r="P140" s="32">
        <v>76.769333333333307</v>
      </c>
      <c r="Q140" s="32">
        <v>76.620333333333306</v>
      </c>
      <c r="R140" s="32">
        <v>0.14899999999999999</v>
      </c>
      <c r="S140" s="32">
        <v>130.77155555555555</v>
      </c>
      <c r="T140" s="32">
        <v>125.68988888888889</v>
      </c>
      <c r="U140" s="32">
        <v>5.0816666666666661</v>
      </c>
      <c r="V140" s="32">
        <v>0</v>
      </c>
      <c r="W140" s="32">
        <v>28.460555555555558</v>
      </c>
      <c r="X140" s="32">
        <v>12.879111111111113</v>
      </c>
      <c r="Y140" s="32">
        <v>0</v>
      </c>
      <c r="Z140" s="32">
        <v>0</v>
      </c>
      <c r="AA140" s="32">
        <v>4.5678888888888887</v>
      </c>
      <c r="AB140" s="32">
        <v>0</v>
      </c>
      <c r="AC140" s="32">
        <v>11.013555555555554</v>
      </c>
      <c r="AD140" s="32">
        <v>0</v>
      </c>
      <c r="AE140" s="32">
        <v>0</v>
      </c>
      <c r="AF140" t="s">
        <v>21</v>
      </c>
      <c r="AG140">
        <v>1</v>
      </c>
      <c r="AH140"/>
    </row>
    <row r="141" spans="1:34" x14ac:dyDescent="0.25">
      <c r="A141" t="s">
        <v>929</v>
      </c>
      <c r="B141" t="s">
        <v>416</v>
      </c>
      <c r="C141" t="s">
        <v>773</v>
      </c>
      <c r="D141" t="s">
        <v>899</v>
      </c>
      <c r="E141" s="32">
        <v>123.48888888888889</v>
      </c>
      <c r="F141" s="32">
        <v>3.382459960410293</v>
      </c>
      <c r="G141" s="32">
        <v>3.1944277487853152</v>
      </c>
      <c r="H141" s="32">
        <v>0.58142073061004118</v>
      </c>
      <c r="I141" s="32">
        <v>0.45443584667986309</v>
      </c>
      <c r="J141" s="32">
        <v>417.69622222222222</v>
      </c>
      <c r="K141" s="32">
        <v>394.47633333333329</v>
      </c>
      <c r="L141" s="32">
        <v>71.798999999999978</v>
      </c>
      <c r="M141" s="32">
        <v>56.117777777777761</v>
      </c>
      <c r="N141" s="32">
        <v>10.792333333333334</v>
      </c>
      <c r="O141" s="32">
        <v>4.8888888888888893</v>
      </c>
      <c r="P141" s="32">
        <v>109.60011111111112</v>
      </c>
      <c r="Q141" s="32">
        <v>102.06144444444445</v>
      </c>
      <c r="R141" s="32">
        <v>7.5386666666666677</v>
      </c>
      <c r="S141" s="32">
        <v>236.29711111111112</v>
      </c>
      <c r="T141" s="32">
        <v>194.66533333333334</v>
      </c>
      <c r="U141" s="32">
        <v>41.631777777777771</v>
      </c>
      <c r="V141" s="32">
        <v>0</v>
      </c>
      <c r="W141" s="32">
        <v>1.5816666666666666</v>
      </c>
      <c r="X141" s="32">
        <v>0</v>
      </c>
      <c r="Y141" s="32">
        <v>0</v>
      </c>
      <c r="Z141" s="32">
        <v>0</v>
      </c>
      <c r="AA141" s="32">
        <v>0.19444444444444445</v>
      </c>
      <c r="AB141" s="32">
        <v>0</v>
      </c>
      <c r="AC141" s="32">
        <v>1.3872222222222221</v>
      </c>
      <c r="AD141" s="32">
        <v>0</v>
      </c>
      <c r="AE141" s="32">
        <v>0</v>
      </c>
      <c r="AF141" t="s">
        <v>54</v>
      </c>
      <c r="AG141">
        <v>1</v>
      </c>
      <c r="AH141"/>
    </row>
    <row r="142" spans="1:34" x14ac:dyDescent="0.25">
      <c r="A142" t="s">
        <v>929</v>
      </c>
      <c r="B142" t="s">
        <v>363</v>
      </c>
      <c r="C142" t="s">
        <v>762</v>
      </c>
      <c r="D142" t="s">
        <v>897</v>
      </c>
      <c r="E142" s="32">
        <v>78.044444444444451</v>
      </c>
      <c r="F142" s="32">
        <v>3.4327875854214116</v>
      </c>
      <c r="G142" s="32">
        <v>3.1642511389521628</v>
      </c>
      <c r="H142" s="32">
        <v>0.36241457858769938</v>
      </c>
      <c r="I142" s="32">
        <v>0.12996867881548976</v>
      </c>
      <c r="J142" s="32">
        <v>267.90999999999997</v>
      </c>
      <c r="K142" s="32">
        <v>246.95222222222216</v>
      </c>
      <c r="L142" s="32">
        <v>28.28444444444445</v>
      </c>
      <c r="M142" s="32">
        <v>10.143333333333336</v>
      </c>
      <c r="N142" s="32">
        <v>15.296666666666667</v>
      </c>
      <c r="O142" s="32">
        <v>2.8444444444444446</v>
      </c>
      <c r="P142" s="32">
        <v>83.268888888888867</v>
      </c>
      <c r="Q142" s="32">
        <v>80.452222222222204</v>
      </c>
      <c r="R142" s="32">
        <v>2.8166666666666669</v>
      </c>
      <c r="S142" s="32">
        <v>156.35666666666663</v>
      </c>
      <c r="T142" s="32">
        <v>156.35666666666663</v>
      </c>
      <c r="U142" s="32">
        <v>0</v>
      </c>
      <c r="V142" s="32">
        <v>0</v>
      </c>
      <c r="W142" s="32">
        <v>4.7888888888888896</v>
      </c>
      <c r="X142" s="32">
        <v>1.7544444444444445</v>
      </c>
      <c r="Y142" s="32">
        <v>0</v>
      </c>
      <c r="Z142" s="32">
        <v>0</v>
      </c>
      <c r="AA142" s="32">
        <v>2.9655555555555564</v>
      </c>
      <c r="AB142" s="32">
        <v>0</v>
      </c>
      <c r="AC142" s="32">
        <v>6.8888888888888888E-2</v>
      </c>
      <c r="AD142" s="32">
        <v>0</v>
      </c>
      <c r="AE142" s="32">
        <v>0</v>
      </c>
      <c r="AF142" t="s">
        <v>1</v>
      </c>
      <c r="AG142">
        <v>1</v>
      </c>
      <c r="AH142"/>
    </row>
    <row r="143" spans="1:34" x14ac:dyDescent="0.25">
      <c r="A143" t="s">
        <v>929</v>
      </c>
      <c r="B143" t="s">
        <v>459</v>
      </c>
      <c r="C143" t="s">
        <v>779</v>
      </c>
      <c r="D143" t="s">
        <v>897</v>
      </c>
      <c r="E143" s="32">
        <v>135.11111111111111</v>
      </c>
      <c r="F143" s="32">
        <v>3.5368190789473681</v>
      </c>
      <c r="G143" s="32">
        <v>3.2577261513157891</v>
      </c>
      <c r="H143" s="32">
        <v>0.51604605263157899</v>
      </c>
      <c r="I143" s="32">
        <v>0.35281825657894744</v>
      </c>
      <c r="J143" s="32">
        <v>477.86355555555554</v>
      </c>
      <c r="K143" s="32">
        <v>440.15499999999997</v>
      </c>
      <c r="L143" s="32">
        <v>69.723555555555564</v>
      </c>
      <c r="M143" s="32">
        <v>47.669666666666679</v>
      </c>
      <c r="N143" s="32">
        <v>16.809444444444441</v>
      </c>
      <c r="O143" s="32">
        <v>5.2444444444444445</v>
      </c>
      <c r="P143" s="32">
        <v>136.59155555555557</v>
      </c>
      <c r="Q143" s="32">
        <v>120.9368888888889</v>
      </c>
      <c r="R143" s="32">
        <v>15.654666666666667</v>
      </c>
      <c r="S143" s="32">
        <v>271.54844444444444</v>
      </c>
      <c r="T143" s="32">
        <v>249.2752222222222</v>
      </c>
      <c r="U143" s="32">
        <v>22.27322222222223</v>
      </c>
      <c r="V143" s="32">
        <v>0</v>
      </c>
      <c r="W143" s="32">
        <v>2.9236666666666666</v>
      </c>
      <c r="X143" s="32">
        <v>0</v>
      </c>
      <c r="Y143" s="32">
        <v>0</v>
      </c>
      <c r="Z143" s="32">
        <v>0</v>
      </c>
      <c r="AA143" s="32">
        <v>2.9236666666666666</v>
      </c>
      <c r="AB143" s="32">
        <v>0</v>
      </c>
      <c r="AC143" s="32">
        <v>0</v>
      </c>
      <c r="AD143" s="32">
        <v>0</v>
      </c>
      <c r="AE143" s="32">
        <v>0</v>
      </c>
      <c r="AF143" t="s">
        <v>97</v>
      </c>
      <c r="AG143">
        <v>1</v>
      </c>
      <c r="AH143"/>
    </row>
    <row r="144" spans="1:34" x14ac:dyDescent="0.25">
      <c r="A144" t="s">
        <v>929</v>
      </c>
      <c r="B144" t="s">
        <v>559</v>
      </c>
      <c r="C144" t="s">
        <v>824</v>
      </c>
      <c r="D144" t="s">
        <v>904</v>
      </c>
      <c r="E144" s="32">
        <v>106.31111111111112</v>
      </c>
      <c r="F144" s="32">
        <v>2.9436925167224075</v>
      </c>
      <c r="G144" s="32">
        <v>2.8431229096989967</v>
      </c>
      <c r="H144" s="32">
        <v>0.40141617892976589</v>
      </c>
      <c r="I144" s="32">
        <v>0.31526964882943143</v>
      </c>
      <c r="J144" s="32">
        <v>312.94722222222219</v>
      </c>
      <c r="K144" s="32">
        <v>302.25555555555559</v>
      </c>
      <c r="L144" s="32">
        <v>42.675000000000004</v>
      </c>
      <c r="M144" s="32">
        <v>33.516666666666666</v>
      </c>
      <c r="N144" s="32">
        <v>6.8083333333333336</v>
      </c>
      <c r="O144" s="32">
        <v>2.35</v>
      </c>
      <c r="P144" s="32">
        <v>68.619444444444454</v>
      </c>
      <c r="Q144" s="32">
        <v>67.086111111111123</v>
      </c>
      <c r="R144" s="32">
        <v>1.5333333333333334</v>
      </c>
      <c r="S144" s="32">
        <v>201.65277777777777</v>
      </c>
      <c r="T144" s="32">
        <v>201.65277777777777</v>
      </c>
      <c r="U144" s="32">
        <v>0</v>
      </c>
      <c r="V144" s="32">
        <v>0</v>
      </c>
      <c r="W144" s="32">
        <v>34.661111111111111</v>
      </c>
      <c r="X144" s="32">
        <v>0</v>
      </c>
      <c r="Y144" s="32">
        <v>0</v>
      </c>
      <c r="Z144" s="32">
        <v>0</v>
      </c>
      <c r="AA144" s="32">
        <v>5.1166666666666663</v>
      </c>
      <c r="AB144" s="32">
        <v>0</v>
      </c>
      <c r="AC144" s="32">
        <v>29.544444444444444</v>
      </c>
      <c r="AD144" s="32">
        <v>0</v>
      </c>
      <c r="AE144" s="32">
        <v>0</v>
      </c>
      <c r="AF144" t="s">
        <v>198</v>
      </c>
      <c r="AG144">
        <v>1</v>
      </c>
      <c r="AH144"/>
    </row>
    <row r="145" spans="1:34" x14ac:dyDescent="0.25">
      <c r="A145" t="s">
        <v>929</v>
      </c>
      <c r="B145" t="s">
        <v>666</v>
      </c>
      <c r="C145" t="s">
        <v>740</v>
      </c>
      <c r="D145" t="s">
        <v>903</v>
      </c>
      <c r="E145" s="32">
        <v>179.9</v>
      </c>
      <c r="F145" s="32">
        <v>3.3678123648940765</v>
      </c>
      <c r="G145" s="32">
        <v>3.0889846210857885</v>
      </c>
      <c r="H145" s="32">
        <v>0.33327157062565615</v>
      </c>
      <c r="I145" s="32">
        <v>0.11907850040145759</v>
      </c>
      <c r="J145" s="32">
        <v>605.86944444444441</v>
      </c>
      <c r="K145" s="32">
        <v>555.70833333333337</v>
      </c>
      <c r="L145" s="32">
        <v>59.955555555555549</v>
      </c>
      <c r="M145" s="32">
        <v>21.422222222222221</v>
      </c>
      <c r="N145" s="32">
        <v>33.822222222222223</v>
      </c>
      <c r="O145" s="32">
        <v>4.7111111111111112</v>
      </c>
      <c r="P145" s="32">
        <v>189.82777777777775</v>
      </c>
      <c r="Q145" s="32">
        <v>178.2</v>
      </c>
      <c r="R145" s="32">
        <v>11.627777777777778</v>
      </c>
      <c r="S145" s="32">
        <v>356.08611111111111</v>
      </c>
      <c r="T145" s="32">
        <v>308.28888888888889</v>
      </c>
      <c r="U145" s="32">
        <v>47.797222222222224</v>
      </c>
      <c r="V145" s="32">
        <v>0</v>
      </c>
      <c r="W145" s="32">
        <v>155.64166666666668</v>
      </c>
      <c r="X145" s="32">
        <v>12.188888888888888</v>
      </c>
      <c r="Y145" s="32">
        <v>5.2055555555555557</v>
      </c>
      <c r="Z145" s="32">
        <v>4.7111111111111112</v>
      </c>
      <c r="AA145" s="32">
        <v>36.81388888888889</v>
      </c>
      <c r="AB145" s="32">
        <v>0</v>
      </c>
      <c r="AC145" s="32">
        <v>96.722222222222229</v>
      </c>
      <c r="AD145" s="32">
        <v>0</v>
      </c>
      <c r="AE145" s="32">
        <v>0</v>
      </c>
      <c r="AF145" t="s">
        <v>308</v>
      </c>
      <c r="AG145">
        <v>1</v>
      </c>
      <c r="AH145"/>
    </row>
    <row r="146" spans="1:34" x14ac:dyDescent="0.25">
      <c r="A146" t="s">
        <v>929</v>
      </c>
      <c r="B146" t="s">
        <v>362</v>
      </c>
      <c r="C146" t="s">
        <v>761</v>
      </c>
      <c r="D146" t="s">
        <v>897</v>
      </c>
      <c r="E146" s="32">
        <v>107</v>
      </c>
      <c r="F146" s="32">
        <v>4.8034953271028042</v>
      </c>
      <c r="G146" s="32">
        <v>4.4892637590861888</v>
      </c>
      <c r="H146" s="32">
        <v>0.87424922118380055</v>
      </c>
      <c r="I146" s="32">
        <v>0.66450778816199363</v>
      </c>
      <c r="J146" s="32">
        <v>513.97400000000005</v>
      </c>
      <c r="K146" s="32">
        <v>480.35122222222225</v>
      </c>
      <c r="L146" s="32">
        <v>93.544666666666657</v>
      </c>
      <c r="M146" s="32">
        <v>71.10233333333332</v>
      </c>
      <c r="N146" s="32">
        <v>17.731222222222225</v>
      </c>
      <c r="O146" s="32">
        <v>4.7111111111111112</v>
      </c>
      <c r="P146" s="32">
        <v>156.41011111111104</v>
      </c>
      <c r="Q146" s="32">
        <v>145.22966666666659</v>
      </c>
      <c r="R146" s="32">
        <v>11.18044444444444</v>
      </c>
      <c r="S146" s="32">
        <v>264.01922222222237</v>
      </c>
      <c r="T146" s="32">
        <v>257.88822222222234</v>
      </c>
      <c r="U146" s="32">
        <v>6.1310000000000011</v>
      </c>
      <c r="V146" s="32">
        <v>0</v>
      </c>
      <c r="W146" s="32">
        <v>39.746555555555545</v>
      </c>
      <c r="X146" s="32">
        <v>3.1828888888888889</v>
      </c>
      <c r="Y146" s="32">
        <v>0</v>
      </c>
      <c r="Z146" s="32">
        <v>0</v>
      </c>
      <c r="AA146" s="32">
        <v>25.863111111111103</v>
      </c>
      <c r="AB146" s="32">
        <v>0</v>
      </c>
      <c r="AC146" s="32">
        <v>10.700555555555555</v>
      </c>
      <c r="AD146" s="32">
        <v>0</v>
      </c>
      <c r="AE146" s="32">
        <v>0</v>
      </c>
      <c r="AF146" t="s">
        <v>0</v>
      </c>
      <c r="AG146">
        <v>1</v>
      </c>
      <c r="AH146"/>
    </row>
    <row r="147" spans="1:34" x14ac:dyDescent="0.25">
      <c r="A147" t="s">
        <v>929</v>
      </c>
      <c r="B147" t="s">
        <v>647</v>
      </c>
      <c r="C147" t="s">
        <v>762</v>
      </c>
      <c r="D147" t="s">
        <v>897</v>
      </c>
      <c r="E147" s="32">
        <v>97.311111111111117</v>
      </c>
      <c r="F147" s="32">
        <v>3.8726307376113267</v>
      </c>
      <c r="G147" s="32">
        <v>3.5104190454441651</v>
      </c>
      <c r="H147" s="32">
        <v>0.54090545786709299</v>
      </c>
      <c r="I147" s="32">
        <v>0.31782370404201876</v>
      </c>
      <c r="J147" s="32">
        <v>376.85</v>
      </c>
      <c r="K147" s="32">
        <v>341.60277777777776</v>
      </c>
      <c r="L147" s="32">
        <v>52.63611111111112</v>
      </c>
      <c r="M147" s="32">
        <v>30.927777777777784</v>
      </c>
      <c r="N147" s="32">
        <v>16.06388888888889</v>
      </c>
      <c r="O147" s="32">
        <v>5.6444444444444448</v>
      </c>
      <c r="P147" s="32">
        <v>107.36944444444444</v>
      </c>
      <c r="Q147" s="32">
        <v>93.830555555555549</v>
      </c>
      <c r="R147" s="32">
        <v>13.53888888888889</v>
      </c>
      <c r="S147" s="32">
        <v>216.84444444444443</v>
      </c>
      <c r="T147" s="32">
        <v>216.84444444444443</v>
      </c>
      <c r="U147" s="32">
        <v>0</v>
      </c>
      <c r="V147" s="32">
        <v>0</v>
      </c>
      <c r="W147" s="32">
        <v>61.38333333333334</v>
      </c>
      <c r="X147" s="32">
        <v>10.911111111111111</v>
      </c>
      <c r="Y147" s="32">
        <v>0</v>
      </c>
      <c r="Z147" s="32">
        <v>0</v>
      </c>
      <c r="AA147" s="32">
        <v>14.691666666666666</v>
      </c>
      <c r="AB147" s="32">
        <v>0</v>
      </c>
      <c r="AC147" s="32">
        <v>35.780555555555559</v>
      </c>
      <c r="AD147" s="32">
        <v>0</v>
      </c>
      <c r="AE147" s="32">
        <v>0</v>
      </c>
      <c r="AF147" t="s">
        <v>289</v>
      </c>
      <c r="AG147">
        <v>1</v>
      </c>
      <c r="AH147"/>
    </row>
    <row r="148" spans="1:34" x14ac:dyDescent="0.25">
      <c r="A148" t="s">
        <v>929</v>
      </c>
      <c r="B148" t="s">
        <v>408</v>
      </c>
      <c r="C148" t="s">
        <v>722</v>
      </c>
      <c r="D148" t="s">
        <v>899</v>
      </c>
      <c r="E148" s="32">
        <v>60.011111111111113</v>
      </c>
      <c r="F148" s="32">
        <v>4.1308535456396971</v>
      </c>
      <c r="G148" s="32">
        <v>3.9738455841510838</v>
      </c>
      <c r="H148" s="32">
        <v>0.71765043510461013</v>
      </c>
      <c r="I148" s="32">
        <v>0.6391464543603036</v>
      </c>
      <c r="J148" s="32">
        <v>247.89711111111114</v>
      </c>
      <c r="K148" s="32">
        <v>238.47488888888893</v>
      </c>
      <c r="L148" s="32">
        <v>43.066999999999993</v>
      </c>
      <c r="M148" s="32">
        <v>38.355888888888884</v>
      </c>
      <c r="N148" s="32">
        <v>0</v>
      </c>
      <c r="O148" s="32">
        <v>4.7111111111111112</v>
      </c>
      <c r="P148" s="32">
        <v>54.672777777777789</v>
      </c>
      <c r="Q148" s="32">
        <v>49.96166666666668</v>
      </c>
      <c r="R148" s="32">
        <v>4.7111111111111112</v>
      </c>
      <c r="S148" s="32">
        <v>150.15733333333336</v>
      </c>
      <c r="T148" s="32">
        <v>150.15733333333336</v>
      </c>
      <c r="U148" s="32">
        <v>0</v>
      </c>
      <c r="V148" s="32">
        <v>0</v>
      </c>
      <c r="W148" s="32">
        <v>67.14233333333334</v>
      </c>
      <c r="X148" s="32">
        <v>13.544777777777783</v>
      </c>
      <c r="Y148" s="32">
        <v>0</v>
      </c>
      <c r="Z148" s="32">
        <v>0</v>
      </c>
      <c r="AA148" s="32">
        <v>8.1838888888888874</v>
      </c>
      <c r="AB148" s="32">
        <v>0</v>
      </c>
      <c r="AC148" s="32">
        <v>45.413666666666671</v>
      </c>
      <c r="AD148" s="32">
        <v>0</v>
      </c>
      <c r="AE148" s="32">
        <v>0</v>
      </c>
      <c r="AF148" t="s">
        <v>46</v>
      </c>
      <c r="AG148">
        <v>1</v>
      </c>
      <c r="AH148"/>
    </row>
    <row r="149" spans="1:34" x14ac:dyDescent="0.25">
      <c r="A149" t="s">
        <v>929</v>
      </c>
      <c r="B149" t="s">
        <v>684</v>
      </c>
      <c r="C149" t="s">
        <v>777</v>
      </c>
      <c r="D149" t="s">
        <v>900</v>
      </c>
      <c r="E149" s="32">
        <v>83.833333333333329</v>
      </c>
      <c r="F149" s="32">
        <v>3.8633982770046384</v>
      </c>
      <c r="G149" s="32">
        <v>3.4764864148442669</v>
      </c>
      <c r="H149" s="32">
        <v>0.63165805168986078</v>
      </c>
      <c r="I149" s="32">
        <v>0.36853677932405565</v>
      </c>
      <c r="J149" s="32">
        <v>323.88155555555551</v>
      </c>
      <c r="K149" s="32">
        <v>291.44544444444438</v>
      </c>
      <c r="L149" s="32">
        <v>52.953999999999994</v>
      </c>
      <c r="M149" s="32">
        <v>30.895666666666664</v>
      </c>
      <c r="N149" s="32">
        <v>16.502777777777776</v>
      </c>
      <c r="O149" s="32">
        <v>5.5555555555555554</v>
      </c>
      <c r="P149" s="32">
        <v>99.96588888888887</v>
      </c>
      <c r="Q149" s="32">
        <v>89.58811111111109</v>
      </c>
      <c r="R149" s="32">
        <v>10.377777777777778</v>
      </c>
      <c r="S149" s="32">
        <v>170.96166666666664</v>
      </c>
      <c r="T149" s="32">
        <v>170.55888888888887</v>
      </c>
      <c r="U149" s="32">
        <v>0.40277777777777779</v>
      </c>
      <c r="V149" s="32">
        <v>0</v>
      </c>
      <c r="W149" s="32">
        <v>81.931555555555576</v>
      </c>
      <c r="X149" s="32">
        <v>13.795666666666667</v>
      </c>
      <c r="Y149" s="32">
        <v>0</v>
      </c>
      <c r="Z149" s="32">
        <v>0</v>
      </c>
      <c r="AA149" s="32">
        <v>34.238111111111117</v>
      </c>
      <c r="AB149" s="32">
        <v>0</v>
      </c>
      <c r="AC149" s="32">
        <v>33.897777777777783</v>
      </c>
      <c r="AD149" s="32">
        <v>0</v>
      </c>
      <c r="AE149" s="32">
        <v>0</v>
      </c>
      <c r="AF149" t="s">
        <v>327</v>
      </c>
      <c r="AG149">
        <v>1</v>
      </c>
      <c r="AH149"/>
    </row>
    <row r="150" spans="1:34" x14ac:dyDescent="0.25">
      <c r="A150" t="s">
        <v>929</v>
      </c>
      <c r="B150" t="s">
        <v>563</v>
      </c>
      <c r="C150" t="s">
        <v>754</v>
      </c>
      <c r="D150" t="s">
        <v>900</v>
      </c>
      <c r="E150" s="32">
        <v>134.38888888888889</v>
      </c>
      <c r="F150" s="32">
        <v>5.0134973129392311</v>
      </c>
      <c r="G150" s="32">
        <v>4.5572343943778417</v>
      </c>
      <c r="H150" s="32">
        <v>0.67850351384869789</v>
      </c>
      <c r="I150" s="32">
        <v>0.47209590739975199</v>
      </c>
      <c r="J150" s="32">
        <v>673.75833333333333</v>
      </c>
      <c r="K150" s="32">
        <v>612.44166666666661</v>
      </c>
      <c r="L150" s="32">
        <v>91.183333333333337</v>
      </c>
      <c r="M150" s="32">
        <v>63.444444444444443</v>
      </c>
      <c r="N150" s="32">
        <v>19.383333333333333</v>
      </c>
      <c r="O150" s="32">
        <v>8.3555555555555561</v>
      </c>
      <c r="P150" s="32">
        <v>135.375</v>
      </c>
      <c r="Q150" s="32">
        <v>101.79722222222222</v>
      </c>
      <c r="R150" s="32">
        <v>33.577777777777776</v>
      </c>
      <c r="S150" s="32">
        <v>447.2</v>
      </c>
      <c r="T150" s="32">
        <v>447.2</v>
      </c>
      <c r="U150" s="32">
        <v>0</v>
      </c>
      <c r="V150" s="32">
        <v>0</v>
      </c>
      <c r="W150" s="32">
        <v>0</v>
      </c>
      <c r="X150" s="32">
        <v>0</v>
      </c>
      <c r="Y150" s="32">
        <v>0</v>
      </c>
      <c r="Z150" s="32">
        <v>0</v>
      </c>
      <c r="AA150" s="32">
        <v>0</v>
      </c>
      <c r="AB150" s="32">
        <v>0</v>
      </c>
      <c r="AC150" s="32">
        <v>0</v>
      </c>
      <c r="AD150" s="32">
        <v>0</v>
      </c>
      <c r="AE150" s="32">
        <v>0</v>
      </c>
      <c r="AF150" t="s">
        <v>202</v>
      </c>
      <c r="AG150">
        <v>1</v>
      </c>
      <c r="AH150"/>
    </row>
    <row r="151" spans="1:34" x14ac:dyDescent="0.25">
      <c r="A151" t="s">
        <v>929</v>
      </c>
      <c r="B151" t="s">
        <v>562</v>
      </c>
      <c r="C151" t="s">
        <v>844</v>
      </c>
      <c r="D151" t="s">
        <v>900</v>
      </c>
      <c r="E151" s="32">
        <v>41.533333333333331</v>
      </c>
      <c r="F151" s="32">
        <v>3.6241305510968433</v>
      </c>
      <c r="G151" s="32">
        <v>3.4914392723381491</v>
      </c>
      <c r="H151" s="32">
        <v>0.44843499197431785</v>
      </c>
      <c r="I151" s="32">
        <v>0.31574371321562333</v>
      </c>
      <c r="J151" s="32">
        <v>150.52222222222221</v>
      </c>
      <c r="K151" s="32">
        <v>145.01111111111112</v>
      </c>
      <c r="L151" s="32">
        <v>18.625</v>
      </c>
      <c r="M151" s="32">
        <v>13.113888888888889</v>
      </c>
      <c r="N151" s="32">
        <v>1.1555555555555554</v>
      </c>
      <c r="O151" s="32">
        <v>4.3555555555555552</v>
      </c>
      <c r="P151" s="32">
        <v>38.794444444444444</v>
      </c>
      <c r="Q151" s="32">
        <v>38.794444444444444</v>
      </c>
      <c r="R151" s="32">
        <v>0</v>
      </c>
      <c r="S151" s="32">
        <v>93.102777777777774</v>
      </c>
      <c r="T151" s="32">
        <v>93.102777777777774</v>
      </c>
      <c r="U151" s="32">
        <v>0</v>
      </c>
      <c r="V151" s="32">
        <v>0</v>
      </c>
      <c r="W151" s="32">
        <v>0.17777777777777778</v>
      </c>
      <c r="X151" s="32">
        <v>0</v>
      </c>
      <c r="Y151" s="32">
        <v>0</v>
      </c>
      <c r="Z151" s="32">
        <v>0</v>
      </c>
      <c r="AA151" s="32">
        <v>0</v>
      </c>
      <c r="AB151" s="32">
        <v>0</v>
      </c>
      <c r="AC151" s="32">
        <v>0.17777777777777778</v>
      </c>
      <c r="AD151" s="32">
        <v>0</v>
      </c>
      <c r="AE151" s="32">
        <v>0</v>
      </c>
      <c r="AF151" t="s">
        <v>201</v>
      </c>
      <c r="AG151">
        <v>1</v>
      </c>
      <c r="AH151"/>
    </row>
    <row r="152" spans="1:34" x14ac:dyDescent="0.25">
      <c r="A152" t="s">
        <v>929</v>
      </c>
      <c r="B152" t="s">
        <v>382</v>
      </c>
      <c r="C152" t="s">
        <v>762</v>
      </c>
      <c r="D152" t="s">
        <v>897</v>
      </c>
      <c r="E152" s="32">
        <v>128.01111111111112</v>
      </c>
      <c r="F152" s="32">
        <v>4.2753563058762269</v>
      </c>
      <c r="G152" s="32">
        <v>3.9222402569221426</v>
      </c>
      <c r="H152" s="32">
        <v>0.4493142956340595</v>
      </c>
      <c r="I152" s="32">
        <v>0.25710007811821883</v>
      </c>
      <c r="J152" s="32">
        <v>547.29311111111122</v>
      </c>
      <c r="K152" s="32">
        <v>502.09033333333343</v>
      </c>
      <c r="L152" s="32">
        <v>57.517222222222223</v>
      </c>
      <c r="M152" s="32">
        <v>32.911666666666662</v>
      </c>
      <c r="N152" s="32">
        <v>18.916666666666668</v>
      </c>
      <c r="O152" s="32">
        <v>5.6888888888888891</v>
      </c>
      <c r="P152" s="32">
        <v>164.78588888888891</v>
      </c>
      <c r="Q152" s="32">
        <v>144.18866666666668</v>
      </c>
      <c r="R152" s="32">
        <v>20.597222222222221</v>
      </c>
      <c r="S152" s="32">
        <v>324.99000000000007</v>
      </c>
      <c r="T152" s="32">
        <v>324.99000000000007</v>
      </c>
      <c r="U152" s="32">
        <v>0</v>
      </c>
      <c r="V152" s="32">
        <v>0</v>
      </c>
      <c r="W152" s="32">
        <v>0</v>
      </c>
      <c r="X152" s="32">
        <v>0</v>
      </c>
      <c r="Y152" s="32">
        <v>0</v>
      </c>
      <c r="Z152" s="32">
        <v>0</v>
      </c>
      <c r="AA152" s="32">
        <v>0</v>
      </c>
      <c r="AB152" s="32">
        <v>0</v>
      </c>
      <c r="AC152" s="32">
        <v>0</v>
      </c>
      <c r="AD152" s="32">
        <v>0</v>
      </c>
      <c r="AE152" s="32">
        <v>0</v>
      </c>
      <c r="AF152" t="s">
        <v>20</v>
      </c>
      <c r="AG152">
        <v>1</v>
      </c>
      <c r="AH152"/>
    </row>
    <row r="153" spans="1:34" x14ac:dyDescent="0.25">
      <c r="A153" t="s">
        <v>929</v>
      </c>
      <c r="B153" t="s">
        <v>495</v>
      </c>
      <c r="C153" t="s">
        <v>758</v>
      </c>
      <c r="D153" t="s">
        <v>905</v>
      </c>
      <c r="E153" s="32">
        <v>68.37777777777778</v>
      </c>
      <c r="F153" s="32">
        <v>4.1507149821254465</v>
      </c>
      <c r="G153" s="32">
        <v>3.4571010724731885</v>
      </c>
      <c r="H153" s="32">
        <v>1.3145515112122195</v>
      </c>
      <c r="I153" s="32">
        <v>0.74159083522911928</v>
      </c>
      <c r="J153" s="32">
        <v>283.81666666666666</v>
      </c>
      <c r="K153" s="32">
        <v>236.38888888888891</v>
      </c>
      <c r="L153" s="32">
        <v>89.886111111111106</v>
      </c>
      <c r="M153" s="32">
        <v>50.708333333333336</v>
      </c>
      <c r="N153" s="32">
        <v>33.588888888888889</v>
      </c>
      <c r="O153" s="32">
        <v>5.5888888888888886</v>
      </c>
      <c r="P153" s="32">
        <v>36.044444444444444</v>
      </c>
      <c r="Q153" s="32">
        <v>27.794444444444444</v>
      </c>
      <c r="R153" s="32">
        <v>8.25</v>
      </c>
      <c r="S153" s="32">
        <v>157.88611111111112</v>
      </c>
      <c r="T153" s="32">
        <v>157.88611111111112</v>
      </c>
      <c r="U153" s="32">
        <v>0</v>
      </c>
      <c r="V153" s="32">
        <v>0</v>
      </c>
      <c r="W153" s="32">
        <v>0</v>
      </c>
      <c r="X153" s="32">
        <v>0</v>
      </c>
      <c r="Y153" s="32">
        <v>0</v>
      </c>
      <c r="Z153" s="32">
        <v>0</v>
      </c>
      <c r="AA153" s="32">
        <v>0</v>
      </c>
      <c r="AB153" s="32">
        <v>0</v>
      </c>
      <c r="AC153" s="32">
        <v>0</v>
      </c>
      <c r="AD153" s="32">
        <v>0</v>
      </c>
      <c r="AE153" s="32">
        <v>0</v>
      </c>
      <c r="AF153" t="s">
        <v>133</v>
      </c>
      <c r="AG153">
        <v>1</v>
      </c>
      <c r="AH153"/>
    </row>
    <row r="154" spans="1:34" x14ac:dyDescent="0.25">
      <c r="A154" t="s">
        <v>929</v>
      </c>
      <c r="B154" t="s">
        <v>596</v>
      </c>
      <c r="C154" t="s">
        <v>732</v>
      </c>
      <c r="D154" t="s">
        <v>901</v>
      </c>
      <c r="E154" s="32">
        <v>59.5</v>
      </c>
      <c r="F154" s="32">
        <v>3.8463286647992536</v>
      </c>
      <c r="G154" s="32">
        <v>3.6595873015873015</v>
      </c>
      <c r="H154" s="32">
        <v>1.1797161531279174</v>
      </c>
      <c r="I154" s="32">
        <v>0.99297478991596633</v>
      </c>
      <c r="J154" s="32">
        <v>228.85655555555559</v>
      </c>
      <c r="K154" s="32">
        <v>217.74544444444444</v>
      </c>
      <c r="L154" s="32">
        <v>70.193111111111094</v>
      </c>
      <c r="M154" s="32">
        <v>59.081999999999994</v>
      </c>
      <c r="N154" s="32">
        <v>5.5111111111111111</v>
      </c>
      <c r="O154" s="32">
        <v>5.6</v>
      </c>
      <c r="P154" s="32">
        <v>36.613444444444447</v>
      </c>
      <c r="Q154" s="32">
        <v>36.613444444444447</v>
      </c>
      <c r="R154" s="32">
        <v>0</v>
      </c>
      <c r="S154" s="32">
        <v>122.05000000000001</v>
      </c>
      <c r="T154" s="32">
        <v>121.30833333333335</v>
      </c>
      <c r="U154" s="32">
        <v>0.7416666666666667</v>
      </c>
      <c r="V154" s="32">
        <v>0</v>
      </c>
      <c r="W154" s="32">
        <v>40.187111111111115</v>
      </c>
      <c r="X154" s="32">
        <v>10.634777777777778</v>
      </c>
      <c r="Y154" s="32">
        <v>0</v>
      </c>
      <c r="Z154" s="32">
        <v>0</v>
      </c>
      <c r="AA154" s="32">
        <v>11.766222222222222</v>
      </c>
      <c r="AB154" s="32">
        <v>0</v>
      </c>
      <c r="AC154" s="32">
        <v>17.786111111111115</v>
      </c>
      <c r="AD154" s="32">
        <v>0</v>
      </c>
      <c r="AE154" s="32">
        <v>0</v>
      </c>
      <c r="AF154" t="s">
        <v>237</v>
      </c>
      <c r="AG154">
        <v>1</v>
      </c>
      <c r="AH154"/>
    </row>
    <row r="155" spans="1:34" x14ac:dyDescent="0.25">
      <c r="A155" t="s">
        <v>929</v>
      </c>
      <c r="B155" t="s">
        <v>370</v>
      </c>
      <c r="C155" t="s">
        <v>766</v>
      </c>
      <c r="D155" t="s">
        <v>901</v>
      </c>
      <c r="E155" s="32">
        <v>105.43333333333334</v>
      </c>
      <c r="F155" s="32">
        <v>3.7609316050163346</v>
      </c>
      <c r="G155" s="32">
        <v>3.3473790705026873</v>
      </c>
      <c r="H155" s="32">
        <v>0.71353778058804929</v>
      </c>
      <c r="I155" s="32">
        <v>0.5663673727473918</v>
      </c>
      <c r="J155" s="32">
        <v>396.52755555555558</v>
      </c>
      <c r="K155" s="32">
        <v>352.92533333333336</v>
      </c>
      <c r="L155" s="32">
        <v>75.230666666666664</v>
      </c>
      <c r="M155" s="32">
        <v>59.714000000000006</v>
      </c>
      <c r="N155" s="32">
        <v>10.361111111111111</v>
      </c>
      <c r="O155" s="32">
        <v>5.1555555555555559</v>
      </c>
      <c r="P155" s="32">
        <v>108.33433333333335</v>
      </c>
      <c r="Q155" s="32">
        <v>80.248777777777775</v>
      </c>
      <c r="R155" s="32">
        <v>28.085555555555565</v>
      </c>
      <c r="S155" s="32">
        <v>212.96255555555558</v>
      </c>
      <c r="T155" s="32">
        <v>212.52922222222224</v>
      </c>
      <c r="U155" s="32">
        <v>0.43333333333333335</v>
      </c>
      <c r="V155" s="32">
        <v>0</v>
      </c>
      <c r="W155" s="32">
        <v>13.480111111111109</v>
      </c>
      <c r="X155" s="32">
        <v>3.4306666666666659</v>
      </c>
      <c r="Y155" s="32">
        <v>0</v>
      </c>
      <c r="Z155" s="32">
        <v>0</v>
      </c>
      <c r="AA155" s="32">
        <v>4.2043333333333326</v>
      </c>
      <c r="AB155" s="32">
        <v>2.2994444444444433</v>
      </c>
      <c r="AC155" s="32">
        <v>3.545666666666667</v>
      </c>
      <c r="AD155" s="32">
        <v>0</v>
      </c>
      <c r="AE155" s="32">
        <v>0</v>
      </c>
      <c r="AF155" t="s">
        <v>8</v>
      </c>
      <c r="AG155">
        <v>1</v>
      </c>
      <c r="AH155"/>
    </row>
    <row r="156" spans="1:34" x14ac:dyDescent="0.25">
      <c r="A156" t="s">
        <v>929</v>
      </c>
      <c r="B156" t="s">
        <v>367</v>
      </c>
      <c r="C156" t="s">
        <v>765</v>
      </c>
      <c r="D156" t="s">
        <v>899</v>
      </c>
      <c r="E156" s="32">
        <v>154.28888888888889</v>
      </c>
      <c r="F156" s="32">
        <v>3.6616052138844877</v>
      </c>
      <c r="G156" s="32">
        <v>3.2304155264294967</v>
      </c>
      <c r="H156" s="32">
        <v>0.52420351433098078</v>
      </c>
      <c r="I156" s="32">
        <v>0.32783667002736561</v>
      </c>
      <c r="J156" s="32">
        <v>564.94499999999994</v>
      </c>
      <c r="K156" s="32">
        <v>498.41722222222211</v>
      </c>
      <c r="L156" s="32">
        <v>80.878777777777771</v>
      </c>
      <c r="M156" s="32">
        <v>50.581555555555546</v>
      </c>
      <c r="N156" s="32">
        <v>25.136111111111113</v>
      </c>
      <c r="O156" s="32">
        <v>5.1611111111111114</v>
      </c>
      <c r="P156" s="32">
        <v>144.62599999999998</v>
      </c>
      <c r="Q156" s="32">
        <v>108.39544444444441</v>
      </c>
      <c r="R156" s="32">
        <v>36.230555555555554</v>
      </c>
      <c r="S156" s="32">
        <v>339.44022222222213</v>
      </c>
      <c r="T156" s="32">
        <v>339.44022222222213</v>
      </c>
      <c r="U156" s="32">
        <v>0</v>
      </c>
      <c r="V156" s="32">
        <v>0</v>
      </c>
      <c r="W156" s="32">
        <v>6.572222222222222</v>
      </c>
      <c r="X156" s="32">
        <v>0</v>
      </c>
      <c r="Y156" s="32">
        <v>0</v>
      </c>
      <c r="Z156" s="32">
        <v>0</v>
      </c>
      <c r="AA156" s="32">
        <v>0</v>
      </c>
      <c r="AB156" s="32">
        <v>0</v>
      </c>
      <c r="AC156" s="32">
        <v>6.572222222222222</v>
      </c>
      <c r="AD156" s="32">
        <v>0</v>
      </c>
      <c r="AE156" s="32">
        <v>0</v>
      </c>
      <c r="AF156" t="s">
        <v>5</v>
      </c>
      <c r="AG156">
        <v>1</v>
      </c>
      <c r="AH156"/>
    </row>
    <row r="157" spans="1:34" x14ac:dyDescent="0.25">
      <c r="A157" t="s">
        <v>929</v>
      </c>
      <c r="B157" t="s">
        <v>550</v>
      </c>
      <c r="C157" t="s">
        <v>842</v>
      </c>
      <c r="D157" t="s">
        <v>898</v>
      </c>
      <c r="E157" s="32">
        <v>113.17777777777778</v>
      </c>
      <c r="F157" s="32">
        <v>3.7882387590810915</v>
      </c>
      <c r="G157" s="32">
        <v>3.4605340663656001</v>
      </c>
      <c r="H157" s="32">
        <v>0.72312487728254471</v>
      </c>
      <c r="I157" s="32">
        <v>0.50301884940113883</v>
      </c>
      <c r="J157" s="32">
        <v>428.74444444444441</v>
      </c>
      <c r="K157" s="32">
        <v>391.65555555555557</v>
      </c>
      <c r="L157" s="32">
        <v>81.841666666666669</v>
      </c>
      <c r="M157" s="32">
        <v>56.930555555555557</v>
      </c>
      <c r="N157" s="32">
        <v>19.666666666666668</v>
      </c>
      <c r="O157" s="32">
        <v>5.2444444444444445</v>
      </c>
      <c r="P157" s="32">
        <v>75.258333333333326</v>
      </c>
      <c r="Q157" s="32">
        <v>63.080555555555556</v>
      </c>
      <c r="R157" s="32">
        <v>12.177777777777777</v>
      </c>
      <c r="S157" s="32">
        <v>271.64444444444445</v>
      </c>
      <c r="T157" s="32">
        <v>271.64444444444445</v>
      </c>
      <c r="U157" s="32">
        <v>0</v>
      </c>
      <c r="V157" s="32">
        <v>0</v>
      </c>
      <c r="W157" s="32">
        <v>0</v>
      </c>
      <c r="X157" s="32">
        <v>0</v>
      </c>
      <c r="Y157" s="32">
        <v>0</v>
      </c>
      <c r="Z157" s="32">
        <v>0</v>
      </c>
      <c r="AA157" s="32">
        <v>0</v>
      </c>
      <c r="AB157" s="32">
        <v>0</v>
      </c>
      <c r="AC157" s="32">
        <v>0</v>
      </c>
      <c r="AD157" s="32">
        <v>0</v>
      </c>
      <c r="AE157" s="32">
        <v>0</v>
      </c>
      <c r="AF157" t="s">
        <v>188</v>
      </c>
      <c r="AG157">
        <v>1</v>
      </c>
      <c r="AH157"/>
    </row>
    <row r="158" spans="1:34" x14ac:dyDescent="0.25">
      <c r="A158" t="s">
        <v>929</v>
      </c>
      <c r="B158" t="s">
        <v>487</v>
      </c>
      <c r="C158" t="s">
        <v>764</v>
      </c>
      <c r="D158" t="s">
        <v>897</v>
      </c>
      <c r="E158" s="32">
        <v>46.211111111111109</v>
      </c>
      <c r="F158" s="32">
        <v>3.4956119259437362</v>
      </c>
      <c r="G158" s="32">
        <v>3.0982207261360903</v>
      </c>
      <c r="H158" s="32">
        <v>0.67065400336619374</v>
      </c>
      <c r="I158" s="32">
        <v>0.35116614570810295</v>
      </c>
      <c r="J158" s="32">
        <v>161.5361111111111</v>
      </c>
      <c r="K158" s="32">
        <v>143.17222222222222</v>
      </c>
      <c r="L158" s="32">
        <v>30.991666666666664</v>
      </c>
      <c r="M158" s="32">
        <v>16.227777777777778</v>
      </c>
      <c r="N158" s="32">
        <v>9.5194444444444439</v>
      </c>
      <c r="O158" s="32">
        <v>5.2444444444444445</v>
      </c>
      <c r="P158" s="32">
        <v>39.302777777777777</v>
      </c>
      <c r="Q158" s="32">
        <v>35.702777777777776</v>
      </c>
      <c r="R158" s="32">
        <v>3.6</v>
      </c>
      <c r="S158" s="32">
        <v>91.24166666666666</v>
      </c>
      <c r="T158" s="32">
        <v>91.24166666666666</v>
      </c>
      <c r="U158" s="32">
        <v>0</v>
      </c>
      <c r="V158" s="32">
        <v>0</v>
      </c>
      <c r="W158" s="32">
        <v>43.236111111111114</v>
      </c>
      <c r="X158" s="32">
        <v>10.380555555555556</v>
      </c>
      <c r="Y158" s="32">
        <v>0</v>
      </c>
      <c r="Z158" s="32">
        <v>0</v>
      </c>
      <c r="AA158" s="32">
        <v>17.830555555555556</v>
      </c>
      <c r="AB158" s="32">
        <v>0</v>
      </c>
      <c r="AC158" s="32">
        <v>15.025</v>
      </c>
      <c r="AD158" s="32">
        <v>0</v>
      </c>
      <c r="AE158" s="32">
        <v>0</v>
      </c>
      <c r="AF158" t="s">
        <v>125</v>
      </c>
      <c r="AG158">
        <v>1</v>
      </c>
      <c r="AH158"/>
    </row>
    <row r="159" spans="1:34" x14ac:dyDescent="0.25">
      <c r="A159" t="s">
        <v>929</v>
      </c>
      <c r="B159" t="s">
        <v>697</v>
      </c>
      <c r="C159" t="s">
        <v>748</v>
      </c>
      <c r="D159" t="s">
        <v>903</v>
      </c>
      <c r="E159" s="32">
        <v>70.077777777777783</v>
      </c>
      <c r="F159" s="32">
        <v>3.9777517044553652</v>
      </c>
      <c r="G159" s="32">
        <v>3.3922118281274765</v>
      </c>
      <c r="H159" s="32">
        <v>0.8056492785793562</v>
      </c>
      <c r="I159" s="32">
        <v>0.3710527984778817</v>
      </c>
      <c r="J159" s="32">
        <v>278.7519999999999</v>
      </c>
      <c r="K159" s="32">
        <v>237.71866666666662</v>
      </c>
      <c r="L159" s="32">
        <v>56.458111111111108</v>
      </c>
      <c r="M159" s="32">
        <v>26.002555555555556</v>
      </c>
      <c r="N159" s="32">
        <v>25.566666666666666</v>
      </c>
      <c r="O159" s="32">
        <v>4.8888888888888893</v>
      </c>
      <c r="P159" s="32">
        <v>81.795222222222208</v>
      </c>
      <c r="Q159" s="32">
        <v>71.217444444444425</v>
      </c>
      <c r="R159" s="32">
        <v>10.577777777777778</v>
      </c>
      <c r="S159" s="32">
        <v>140.49866666666665</v>
      </c>
      <c r="T159" s="32">
        <v>127.4542222222222</v>
      </c>
      <c r="U159" s="32">
        <v>13.044444444444444</v>
      </c>
      <c r="V159" s="32">
        <v>0</v>
      </c>
      <c r="W159" s="32">
        <v>63.027000000000008</v>
      </c>
      <c r="X159" s="32">
        <v>6.019222222222222</v>
      </c>
      <c r="Y159" s="32">
        <v>0</v>
      </c>
      <c r="Z159" s="32">
        <v>0</v>
      </c>
      <c r="AA159" s="32">
        <v>11.917444444444444</v>
      </c>
      <c r="AB159" s="32">
        <v>0</v>
      </c>
      <c r="AC159" s="32">
        <v>45.090333333333341</v>
      </c>
      <c r="AD159" s="32">
        <v>0</v>
      </c>
      <c r="AE159" s="32">
        <v>0</v>
      </c>
      <c r="AF159" t="s">
        <v>340</v>
      </c>
      <c r="AG159">
        <v>1</v>
      </c>
      <c r="AH159"/>
    </row>
    <row r="160" spans="1:34" x14ac:dyDescent="0.25">
      <c r="A160" t="s">
        <v>929</v>
      </c>
      <c r="B160" t="s">
        <v>365</v>
      </c>
      <c r="C160" t="s">
        <v>762</v>
      </c>
      <c r="D160" t="s">
        <v>897</v>
      </c>
      <c r="E160" s="32">
        <v>74.388888888888886</v>
      </c>
      <c r="F160" s="32">
        <v>2.7310037341299482</v>
      </c>
      <c r="G160" s="32">
        <v>2.3612128454070205</v>
      </c>
      <c r="H160" s="32">
        <v>0.86100224047796836</v>
      </c>
      <c r="I160" s="32">
        <v>0.65719342793129176</v>
      </c>
      <c r="J160" s="32">
        <v>203.15633333333335</v>
      </c>
      <c r="K160" s="32">
        <v>175.64800000000002</v>
      </c>
      <c r="L160" s="32">
        <v>64.048999999999978</v>
      </c>
      <c r="M160" s="32">
        <v>48.887888888888867</v>
      </c>
      <c r="N160" s="32">
        <v>9.8277777777777775</v>
      </c>
      <c r="O160" s="32">
        <v>5.333333333333333</v>
      </c>
      <c r="P160" s="32">
        <v>45.838666666666668</v>
      </c>
      <c r="Q160" s="32">
        <v>33.491444444444447</v>
      </c>
      <c r="R160" s="32">
        <v>12.347222222222221</v>
      </c>
      <c r="S160" s="32">
        <v>93.268666666666704</v>
      </c>
      <c r="T160" s="32">
        <v>93.268666666666704</v>
      </c>
      <c r="U160" s="32">
        <v>0</v>
      </c>
      <c r="V160" s="32">
        <v>0</v>
      </c>
      <c r="W160" s="32">
        <v>47.361888888888885</v>
      </c>
      <c r="X160" s="32">
        <v>6.9878888888888895</v>
      </c>
      <c r="Y160" s="32">
        <v>0</v>
      </c>
      <c r="Z160" s="32">
        <v>0</v>
      </c>
      <c r="AA160" s="32">
        <v>13.227555555555552</v>
      </c>
      <c r="AB160" s="32">
        <v>0</v>
      </c>
      <c r="AC160" s="32">
        <v>27.146444444444441</v>
      </c>
      <c r="AD160" s="32">
        <v>0</v>
      </c>
      <c r="AE160" s="32">
        <v>0</v>
      </c>
      <c r="AF160" t="s">
        <v>3</v>
      </c>
      <c r="AG160">
        <v>1</v>
      </c>
      <c r="AH160"/>
    </row>
    <row r="161" spans="1:34" x14ac:dyDescent="0.25">
      <c r="A161" t="s">
        <v>929</v>
      </c>
      <c r="B161" t="s">
        <v>522</v>
      </c>
      <c r="C161" t="s">
        <v>829</v>
      </c>
      <c r="D161" t="s">
        <v>900</v>
      </c>
      <c r="E161" s="32">
        <v>50.766666666666666</v>
      </c>
      <c r="F161" s="32">
        <v>3.8875027358284089</v>
      </c>
      <c r="G161" s="32">
        <v>3.7142700809805214</v>
      </c>
      <c r="H161" s="32">
        <v>0.47811337272926241</v>
      </c>
      <c r="I161" s="32">
        <v>0.3048807178813745</v>
      </c>
      <c r="J161" s="32">
        <v>197.35555555555555</v>
      </c>
      <c r="K161" s="32">
        <v>188.56111111111113</v>
      </c>
      <c r="L161" s="32">
        <v>24.272222222222222</v>
      </c>
      <c r="M161" s="32">
        <v>15.477777777777778</v>
      </c>
      <c r="N161" s="32">
        <v>5.3833333333333337</v>
      </c>
      <c r="O161" s="32">
        <v>3.411111111111111</v>
      </c>
      <c r="P161" s="32">
        <v>58.280555555555559</v>
      </c>
      <c r="Q161" s="32">
        <v>58.280555555555559</v>
      </c>
      <c r="R161" s="32">
        <v>0</v>
      </c>
      <c r="S161" s="32">
        <v>114.80277777777778</v>
      </c>
      <c r="T161" s="32">
        <v>114.80277777777778</v>
      </c>
      <c r="U161" s="32">
        <v>0</v>
      </c>
      <c r="V161" s="32">
        <v>0</v>
      </c>
      <c r="W161" s="32">
        <v>0</v>
      </c>
      <c r="X161" s="32">
        <v>0</v>
      </c>
      <c r="Y161" s="32">
        <v>0</v>
      </c>
      <c r="Z161" s="32">
        <v>0</v>
      </c>
      <c r="AA161" s="32">
        <v>0</v>
      </c>
      <c r="AB161" s="32">
        <v>0</v>
      </c>
      <c r="AC161" s="32">
        <v>0</v>
      </c>
      <c r="AD161" s="32">
        <v>0</v>
      </c>
      <c r="AE161" s="32">
        <v>0</v>
      </c>
      <c r="AF161" t="s">
        <v>160</v>
      </c>
      <c r="AG161">
        <v>1</v>
      </c>
      <c r="AH161"/>
    </row>
    <row r="162" spans="1:34" x14ac:dyDescent="0.25">
      <c r="A162" t="s">
        <v>929</v>
      </c>
      <c r="B162" t="s">
        <v>516</v>
      </c>
      <c r="C162" t="s">
        <v>780</v>
      </c>
      <c r="D162" t="s">
        <v>900</v>
      </c>
      <c r="E162" s="32">
        <v>21.177777777777777</v>
      </c>
      <c r="F162" s="32">
        <v>4.5413798530954876</v>
      </c>
      <c r="G162" s="32">
        <v>3.8335991605456452</v>
      </c>
      <c r="H162" s="32">
        <v>0.63761804826862523</v>
      </c>
      <c r="I162" s="32">
        <v>0.20102308499475338</v>
      </c>
      <c r="J162" s="32">
        <v>96.176333333333332</v>
      </c>
      <c r="K162" s="32">
        <v>81.187111111111108</v>
      </c>
      <c r="L162" s="32">
        <v>13.50333333333333</v>
      </c>
      <c r="M162" s="32">
        <v>4.2572222222222216</v>
      </c>
      <c r="N162" s="32">
        <v>4.1849999999999996</v>
      </c>
      <c r="O162" s="32">
        <v>5.0611111111111109</v>
      </c>
      <c r="P162" s="32">
        <v>29.595222222222223</v>
      </c>
      <c r="Q162" s="32">
        <v>23.85211111111111</v>
      </c>
      <c r="R162" s="32">
        <v>5.7431111111111113</v>
      </c>
      <c r="S162" s="32">
        <v>53.077777777777776</v>
      </c>
      <c r="T162" s="32">
        <v>34.049999999999997</v>
      </c>
      <c r="U162" s="32">
        <v>19.027777777777779</v>
      </c>
      <c r="V162" s="32">
        <v>0</v>
      </c>
      <c r="W162" s="32">
        <v>1.4794444444444446</v>
      </c>
      <c r="X162" s="32">
        <v>1.4794444444444446</v>
      </c>
      <c r="Y162" s="32">
        <v>0</v>
      </c>
      <c r="Z162" s="32">
        <v>0</v>
      </c>
      <c r="AA162" s="32">
        <v>0</v>
      </c>
      <c r="AB162" s="32">
        <v>0</v>
      </c>
      <c r="AC162" s="32">
        <v>0</v>
      </c>
      <c r="AD162" s="32">
        <v>0</v>
      </c>
      <c r="AE162" s="32">
        <v>0</v>
      </c>
      <c r="AF162" t="s">
        <v>154</v>
      </c>
      <c r="AG162">
        <v>1</v>
      </c>
      <c r="AH162"/>
    </row>
    <row r="163" spans="1:34" x14ac:dyDescent="0.25">
      <c r="A163" t="s">
        <v>929</v>
      </c>
      <c r="B163" t="s">
        <v>513</v>
      </c>
      <c r="C163" t="s">
        <v>802</v>
      </c>
      <c r="D163" t="s">
        <v>897</v>
      </c>
      <c r="E163" s="32">
        <v>80.266666666666666</v>
      </c>
      <c r="F163" s="32">
        <v>2.2579595791805094</v>
      </c>
      <c r="G163" s="32">
        <v>2.0378599114064229</v>
      </c>
      <c r="H163" s="32">
        <v>0.2483042635658915</v>
      </c>
      <c r="I163" s="32">
        <v>7.9768826135105206E-2</v>
      </c>
      <c r="J163" s="32">
        <v>181.23888888888888</v>
      </c>
      <c r="K163" s="32">
        <v>163.57222222222222</v>
      </c>
      <c r="L163" s="32">
        <v>19.930555555555557</v>
      </c>
      <c r="M163" s="32">
        <v>6.4027777777777777</v>
      </c>
      <c r="N163" s="32">
        <v>7.7444444444444445</v>
      </c>
      <c r="O163" s="32">
        <v>5.7833333333333332</v>
      </c>
      <c r="P163" s="32">
        <v>48.24444444444444</v>
      </c>
      <c r="Q163" s="32">
        <v>44.105555555555554</v>
      </c>
      <c r="R163" s="32">
        <v>4.1388888888888893</v>
      </c>
      <c r="S163" s="32">
        <v>113.06388888888888</v>
      </c>
      <c r="T163" s="32">
        <v>113.06388888888888</v>
      </c>
      <c r="U163" s="32">
        <v>0</v>
      </c>
      <c r="V163" s="32">
        <v>0</v>
      </c>
      <c r="W163" s="32">
        <v>16.216666666666669</v>
      </c>
      <c r="X163" s="32">
        <v>0</v>
      </c>
      <c r="Y163" s="32">
        <v>0</v>
      </c>
      <c r="Z163" s="32">
        <v>0</v>
      </c>
      <c r="AA163" s="32">
        <v>5.9</v>
      </c>
      <c r="AB163" s="32">
        <v>0</v>
      </c>
      <c r="AC163" s="32">
        <v>10.316666666666666</v>
      </c>
      <c r="AD163" s="32">
        <v>0</v>
      </c>
      <c r="AE163" s="32">
        <v>0</v>
      </c>
      <c r="AF163" t="s">
        <v>151</v>
      </c>
      <c r="AG163">
        <v>1</v>
      </c>
      <c r="AH163"/>
    </row>
    <row r="164" spans="1:34" x14ac:dyDescent="0.25">
      <c r="A164" t="s">
        <v>929</v>
      </c>
      <c r="B164" t="s">
        <v>691</v>
      </c>
      <c r="C164" t="s">
        <v>739</v>
      </c>
      <c r="D164" t="s">
        <v>895</v>
      </c>
      <c r="E164" s="32">
        <v>28.788888888888888</v>
      </c>
      <c r="F164" s="32">
        <v>4.8943187958317242</v>
      </c>
      <c r="G164" s="32">
        <v>4.7066730991895005</v>
      </c>
      <c r="H164" s="32">
        <v>1.8735546121188726</v>
      </c>
      <c r="I164" s="32">
        <v>1.7099112311848703</v>
      </c>
      <c r="J164" s="32">
        <v>140.90199999999996</v>
      </c>
      <c r="K164" s="32">
        <v>135.49988888888885</v>
      </c>
      <c r="L164" s="32">
        <v>53.937555555555541</v>
      </c>
      <c r="M164" s="32">
        <v>49.226444444444432</v>
      </c>
      <c r="N164" s="32">
        <v>0</v>
      </c>
      <c r="O164" s="32">
        <v>4.7111111111111112</v>
      </c>
      <c r="P164" s="32">
        <v>12.740333333333338</v>
      </c>
      <c r="Q164" s="32">
        <v>12.049333333333337</v>
      </c>
      <c r="R164" s="32">
        <v>0.69099999999999995</v>
      </c>
      <c r="S164" s="32">
        <v>74.224111111111085</v>
      </c>
      <c r="T164" s="32">
        <v>74.224111111111085</v>
      </c>
      <c r="U164" s="32">
        <v>0</v>
      </c>
      <c r="V164" s="32">
        <v>0</v>
      </c>
      <c r="W164" s="32">
        <v>14.673888888888888</v>
      </c>
      <c r="X164" s="32">
        <v>0.59666666666666668</v>
      </c>
      <c r="Y164" s="32">
        <v>0</v>
      </c>
      <c r="Z164" s="32">
        <v>0</v>
      </c>
      <c r="AA164" s="32">
        <v>4.338111111111111</v>
      </c>
      <c r="AB164" s="32">
        <v>0.69099999999999995</v>
      </c>
      <c r="AC164" s="32">
        <v>9.0481111111111101</v>
      </c>
      <c r="AD164" s="32">
        <v>0</v>
      </c>
      <c r="AE164" s="32">
        <v>0</v>
      </c>
      <c r="AF164" t="s">
        <v>334</v>
      </c>
      <c r="AG164">
        <v>1</v>
      </c>
      <c r="AH164"/>
    </row>
    <row r="165" spans="1:34" x14ac:dyDescent="0.25">
      <c r="A165" t="s">
        <v>929</v>
      </c>
      <c r="B165" t="s">
        <v>561</v>
      </c>
      <c r="C165" t="s">
        <v>763</v>
      </c>
      <c r="D165" t="s">
        <v>898</v>
      </c>
      <c r="E165" s="32">
        <v>107.32222222222222</v>
      </c>
      <c r="F165" s="32">
        <v>2.8204462159643859</v>
      </c>
      <c r="G165" s="32">
        <v>2.5449000931773482</v>
      </c>
      <c r="H165" s="32">
        <v>0.38276012009524807</v>
      </c>
      <c r="I165" s="32">
        <v>0.15359561031162652</v>
      </c>
      <c r="J165" s="32">
        <v>302.69655555555562</v>
      </c>
      <c r="K165" s="32">
        <v>273.12433333333342</v>
      </c>
      <c r="L165" s="32">
        <v>41.078666666666678</v>
      </c>
      <c r="M165" s="32">
        <v>16.484222222222229</v>
      </c>
      <c r="N165" s="32">
        <v>24.594444444444445</v>
      </c>
      <c r="O165" s="32">
        <v>0</v>
      </c>
      <c r="P165" s="32">
        <v>94.472999999999999</v>
      </c>
      <c r="Q165" s="32">
        <v>89.495222222222225</v>
      </c>
      <c r="R165" s="32">
        <v>4.9777777777777779</v>
      </c>
      <c r="S165" s="32">
        <v>167.14488888888894</v>
      </c>
      <c r="T165" s="32">
        <v>167.14488888888894</v>
      </c>
      <c r="U165" s="32">
        <v>0</v>
      </c>
      <c r="V165" s="32">
        <v>0</v>
      </c>
      <c r="W165" s="32">
        <v>1.5833333333333333</v>
      </c>
      <c r="X165" s="32">
        <v>0</v>
      </c>
      <c r="Y165" s="32">
        <v>1.5833333333333333</v>
      </c>
      <c r="Z165" s="32">
        <v>0</v>
      </c>
      <c r="AA165" s="32">
        <v>0</v>
      </c>
      <c r="AB165" s="32">
        <v>0</v>
      </c>
      <c r="AC165" s="32">
        <v>0</v>
      </c>
      <c r="AD165" s="32">
        <v>0</v>
      </c>
      <c r="AE165" s="32">
        <v>0</v>
      </c>
      <c r="AF165" t="s">
        <v>200</v>
      </c>
      <c r="AG165">
        <v>1</v>
      </c>
      <c r="AH165"/>
    </row>
    <row r="166" spans="1:34" x14ac:dyDescent="0.25">
      <c r="A166" t="s">
        <v>929</v>
      </c>
      <c r="B166" t="s">
        <v>456</v>
      </c>
      <c r="C166" t="s">
        <v>769</v>
      </c>
      <c r="D166" t="s">
        <v>900</v>
      </c>
      <c r="E166" s="32">
        <v>106.93333333333334</v>
      </c>
      <c r="F166" s="32">
        <v>3.8914017040731501</v>
      </c>
      <c r="G166" s="32">
        <v>3.3660058187863671</v>
      </c>
      <c r="H166" s="32">
        <v>0.68817123857024076</v>
      </c>
      <c r="I166" s="32">
        <v>0.49948462177888581</v>
      </c>
      <c r="J166" s="32">
        <v>416.12055555555554</v>
      </c>
      <c r="K166" s="32">
        <v>359.93822222222218</v>
      </c>
      <c r="L166" s="32">
        <v>73.58844444444442</v>
      </c>
      <c r="M166" s="32">
        <v>53.411555555555523</v>
      </c>
      <c r="N166" s="32">
        <v>14.843555555555561</v>
      </c>
      <c r="O166" s="32">
        <v>5.333333333333333</v>
      </c>
      <c r="P166" s="32">
        <v>126.97266666666664</v>
      </c>
      <c r="Q166" s="32">
        <v>90.967222222222205</v>
      </c>
      <c r="R166" s="32">
        <v>36.005444444444429</v>
      </c>
      <c r="S166" s="32">
        <v>215.55944444444447</v>
      </c>
      <c r="T166" s="32">
        <v>215.55944444444447</v>
      </c>
      <c r="U166" s="32">
        <v>0</v>
      </c>
      <c r="V166" s="32">
        <v>0</v>
      </c>
      <c r="W166" s="32">
        <v>26.541777777777778</v>
      </c>
      <c r="X166" s="32">
        <v>11.01933333333333</v>
      </c>
      <c r="Y166" s="32">
        <v>0.93333333333333335</v>
      </c>
      <c r="Z166" s="32">
        <v>0</v>
      </c>
      <c r="AA166" s="32">
        <v>13.422444444444446</v>
      </c>
      <c r="AB166" s="32">
        <v>0</v>
      </c>
      <c r="AC166" s="32">
        <v>1.1666666666666667</v>
      </c>
      <c r="AD166" s="32">
        <v>0</v>
      </c>
      <c r="AE166" s="32">
        <v>0</v>
      </c>
      <c r="AF166" t="s">
        <v>94</v>
      </c>
      <c r="AG166">
        <v>1</v>
      </c>
      <c r="AH166"/>
    </row>
    <row r="167" spans="1:34" x14ac:dyDescent="0.25">
      <c r="A167" t="s">
        <v>929</v>
      </c>
      <c r="B167" t="s">
        <v>688</v>
      </c>
      <c r="C167" t="s">
        <v>886</v>
      </c>
      <c r="D167" t="s">
        <v>903</v>
      </c>
      <c r="E167" s="32">
        <v>50.56666666666667</v>
      </c>
      <c r="F167" s="32">
        <v>2.942606020654801</v>
      </c>
      <c r="G167" s="32">
        <v>2.588354207866403</v>
      </c>
      <c r="H167" s="32">
        <v>0.39307844429795646</v>
      </c>
      <c r="I167" s="32">
        <v>0.13467369808833221</v>
      </c>
      <c r="J167" s="32">
        <v>148.79777777777778</v>
      </c>
      <c r="K167" s="32">
        <v>130.88444444444445</v>
      </c>
      <c r="L167" s="32">
        <v>19.876666666666665</v>
      </c>
      <c r="M167" s="32">
        <v>6.81</v>
      </c>
      <c r="N167" s="32">
        <v>7.2888888888888888</v>
      </c>
      <c r="O167" s="32">
        <v>5.7777777777777777</v>
      </c>
      <c r="P167" s="32">
        <v>67.091111111111104</v>
      </c>
      <c r="Q167" s="32">
        <v>62.244444444444433</v>
      </c>
      <c r="R167" s="32">
        <v>4.8466666666666676</v>
      </c>
      <c r="S167" s="32">
        <v>61.83000000000002</v>
      </c>
      <c r="T167" s="32">
        <v>61.83000000000002</v>
      </c>
      <c r="U167" s="32">
        <v>0</v>
      </c>
      <c r="V167" s="32">
        <v>0</v>
      </c>
      <c r="W167" s="32">
        <v>33.044444444444437</v>
      </c>
      <c r="X167" s="32">
        <v>1.832222222222222</v>
      </c>
      <c r="Y167" s="32">
        <v>1.7777777777777777</v>
      </c>
      <c r="Z167" s="32">
        <v>2.0444444444444443</v>
      </c>
      <c r="AA167" s="32">
        <v>6.1200000000000037</v>
      </c>
      <c r="AB167" s="32">
        <v>0</v>
      </c>
      <c r="AC167" s="32">
        <v>21.269999999999992</v>
      </c>
      <c r="AD167" s="32">
        <v>0</v>
      </c>
      <c r="AE167" s="32">
        <v>0</v>
      </c>
      <c r="AF167" t="s">
        <v>331</v>
      </c>
      <c r="AG167">
        <v>1</v>
      </c>
      <c r="AH167"/>
    </row>
    <row r="168" spans="1:34" x14ac:dyDescent="0.25">
      <c r="A168" t="s">
        <v>929</v>
      </c>
      <c r="B168" t="s">
        <v>471</v>
      </c>
      <c r="C168" t="s">
        <v>814</v>
      </c>
      <c r="D168" t="s">
        <v>905</v>
      </c>
      <c r="E168" s="32">
        <v>112.06666666666666</v>
      </c>
      <c r="F168" s="32">
        <v>3.5929625223081509</v>
      </c>
      <c r="G168" s="32">
        <v>3.2050347015665284</v>
      </c>
      <c r="H168" s="32">
        <v>0.78206821336506072</v>
      </c>
      <c r="I168" s="32">
        <v>0.50759468570295485</v>
      </c>
      <c r="J168" s="32">
        <v>402.65133333333341</v>
      </c>
      <c r="K168" s="32">
        <v>359.17755555555561</v>
      </c>
      <c r="L168" s="32">
        <v>87.6437777777778</v>
      </c>
      <c r="M168" s="32">
        <v>56.884444444444469</v>
      </c>
      <c r="N168" s="32">
        <v>26.057111111111109</v>
      </c>
      <c r="O168" s="32">
        <v>4.7022222222222219</v>
      </c>
      <c r="P168" s="32">
        <v>84.525777777777762</v>
      </c>
      <c r="Q168" s="32">
        <v>71.811333333333323</v>
      </c>
      <c r="R168" s="32">
        <v>12.714444444444446</v>
      </c>
      <c r="S168" s="32">
        <v>230.48177777777784</v>
      </c>
      <c r="T168" s="32">
        <v>182.02644444444451</v>
      </c>
      <c r="U168" s="32">
        <v>48.455333333333328</v>
      </c>
      <c r="V168" s="32">
        <v>0</v>
      </c>
      <c r="W168" s="32">
        <v>2.8805555555555555</v>
      </c>
      <c r="X168" s="32">
        <v>1.2444444444444445</v>
      </c>
      <c r="Y168" s="32">
        <v>1.6361111111111111</v>
      </c>
      <c r="Z168" s="32">
        <v>0</v>
      </c>
      <c r="AA168" s="32">
        <v>0</v>
      </c>
      <c r="AB168" s="32">
        <v>0</v>
      </c>
      <c r="AC168" s="32">
        <v>0</v>
      </c>
      <c r="AD168" s="32">
        <v>0</v>
      </c>
      <c r="AE168" s="32">
        <v>0</v>
      </c>
      <c r="AF168" t="s">
        <v>109</v>
      </c>
      <c r="AG168">
        <v>1</v>
      </c>
      <c r="AH168"/>
    </row>
    <row r="169" spans="1:34" x14ac:dyDescent="0.25">
      <c r="A169" t="s">
        <v>929</v>
      </c>
      <c r="B169" t="s">
        <v>387</v>
      </c>
      <c r="C169" t="s">
        <v>775</v>
      </c>
      <c r="D169" t="s">
        <v>895</v>
      </c>
      <c r="E169" s="32">
        <v>98.3</v>
      </c>
      <c r="F169" s="32">
        <v>3.6996970724539398</v>
      </c>
      <c r="G169" s="32">
        <v>3.3431999547869338</v>
      </c>
      <c r="H169" s="32">
        <v>0.57859500395614316</v>
      </c>
      <c r="I169" s="32">
        <v>0.41250141290833037</v>
      </c>
      <c r="J169" s="32">
        <v>363.68022222222226</v>
      </c>
      <c r="K169" s="32">
        <v>328.63655555555556</v>
      </c>
      <c r="L169" s="32">
        <v>56.875888888888873</v>
      </c>
      <c r="M169" s="32">
        <v>40.548888888888875</v>
      </c>
      <c r="N169" s="32">
        <v>11.082555555555555</v>
      </c>
      <c r="O169" s="32">
        <v>5.2444444444444445</v>
      </c>
      <c r="P169" s="32">
        <v>121.87788888888892</v>
      </c>
      <c r="Q169" s="32">
        <v>103.16122222222225</v>
      </c>
      <c r="R169" s="32">
        <v>18.716666666666665</v>
      </c>
      <c r="S169" s="32">
        <v>184.92644444444443</v>
      </c>
      <c r="T169" s="32">
        <v>178.98533333333333</v>
      </c>
      <c r="U169" s="32">
        <v>5.9411111111111117</v>
      </c>
      <c r="V169" s="32">
        <v>0</v>
      </c>
      <c r="W169" s="32">
        <v>0</v>
      </c>
      <c r="X169" s="32">
        <v>0</v>
      </c>
      <c r="Y169" s="32">
        <v>0</v>
      </c>
      <c r="Z169" s="32">
        <v>0</v>
      </c>
      <c r="AA169" s="32">
        <v>0</v>
      </c>
      <c r="AB169" s="32">
        <v>0</v>
      </c>
      <c r="AC169" s="32">
        <v>0</v>
      </c>
      <c r="AD169" s="32">
        <v>0</v>
      </c>
      <c r="AE169" s="32">
        <v>0</v>
      </c>
      <c r="AF169" t="s">
        <v>25</v>
      </c>
      <c r="AG169">
        <v>1</v>
      </c>
      <c r="AH169"/>
    </row>
    <row r="170" spans="1:34" x14ac:dyDescent="0.25">
      <c r="A170" t="s">
        <v>929</v>
      </c>
      <c r="B170" t="s">
        <v>621</v>
      </c>
      <c r="C170" t="s">
        <v>786</v>
      </c>
      <c r="D170" t="s">
        <v>902</v>
      </c>
      <c r="E170" s="32">
        <v>104.46666666666667</v>
      </c>
      <c r="F170" s="32">
        <v>3.8654818123803452</v>
      </c>
      <c r="G170" s="32">
        <v>3.5491852797277184</v>
      </c>
      <c r="H170" s="32">
        <v>0.49806530525420117</v>
      </c>
      <c r="I170" s="32">
        <v>0.28871942139970219</v>
      </c>
      <c r="J170" s="32">
        <v>403.81400000000008</v>
      </c>
      <c r="K170" s="32">
        <v>370.77155555555566</v>
      </c>
      <c r="L170" s="32">
        <v>52.031222222222219</v>
      </c>
      <c r="M170" s="32">
        <v>30.161555555555555</v>
      </c>
      <c r="N170" s="32">
        <v>17.336333333333332</v>
      </c>
      <c r="O170" s="32">
        <v>4.5333333333333332</v>
      </c>
      <c r="P170" s="32">
        <v>117.40755555555555</v>
      </c>
      <c r="Q170" s="32">
        <v>106.23477777777777</v>
      </c>
      <c r="R170" s="32">
        <v>11.172777777777778</v>
      </c>
      <c r="S170" s="32">
        <v>234.37522222222228</v>
      </c>
      <c r="T170" s="32">
        <v>234.28933333333339</v>
      </c>
      <c r="U170" s="32">
        <v>8.588888888888889E-2</v>
      </c>
      <c r="V170" s="32">
        <v>0</v>
      </c>
      <c r="W170" s="32">
        <v>0</v>
      </c>
      <c r="X170" s="32">
        <v>0</v>
      </c>
      <c r="Y170" s="32">
        <v>0</v>
      </c>
      <c r="Z170" s="32">
        <v>0</v>
      </c>
      <c r="AA170" s="32">
        <v>0</v>
      </c>
      <c r="AB170" s="32">
        <v>0</v>
      </c>
      <c r="AC170" s="32">
        <v>0</v>
      </c>
      <c r="AD170" s="32">
        <v>0</v>
      </c>
      <c r="AE170" s="32">
        <v>0</v>
      </c>
      <c r="AF170" t="s">
        <v>263</v>
      </c>
      <c r="AG170">
        <v>1</v>
      </c>
      <c r="AH170"/>
    </row>
    <row r="171" spans="1:34" x14ac:dyDescent="0.25">
      <c r="A171" t="s">
        <v>929</v>
      </c>
      <c r="B171" t="s">
        <v>655</v>
      </c>
      <c r="C171" t="s">
        <v>715</v>
      </c>
      <c r="D171" t="s">
        <v>897</v>
      </c>
      <c r="E171" s="32">
        <v>138.73333333333332</v>
      </c>
      <c r="F171" s="32">
        <v>3.5725356399167056</v>
      </c>
      <c r="G171" s="32">
        <v>3.292997757488386</v>
      </c>
      <c r="H171" s="32">
        <v>0.44845667147204865</v>
      </c>
      <c r="I171" s="32">
        <v>0.2587049495434886</v>
      </c>
      <c r="J171" s="32">
        <v>495.62977777777758</v>
      </c>
      <c r="K171" s="32">
        <v>456.84855555555538</v>
      </c>
      <c r="L171" s="32">
        <v>62.215888888888877</v>
      </c>
      <c r="M171" s="32">
        <v>35.890999999999984</v>
      </c>
      <c r="N171" s="32">
        <v>20.635999999999999</v>
      </c>
      <c r="O171" s="32">
        <v>5.6888888888888891</v>
      </c>
      <c r="P171" s="32">
        <v>156.80577777777773</v>
      </c>
      <c r="Q171" s="32">
        <v>144.3494444444444</v>
      </c>
      <c r="R171" s="32">
        <v>12.456333333333328</v>
      </c>
      <c r="S171" s="32">
        <v>276.60811111111099</v>
      </c>
      <c r="T171" s="32">
        <v>257.27366666666654</v>
      </c>
      <c r="U171" s="32">
        <v>19.33444444444444</v>
      </c>
      <c r="V171" s="32">
        <v>0</v>
      </c>
      <c r="W171" s="32">
        <v>0</v>
      </c>
      <c r="X171" s="32">
        <v>0</v>
      </c>
      <c r="Y171" s="32">
        <v>0</v>
      </c>
      <c r="Z171" s="32">
        <v>0</v>
      </c>
      <c r="AA171" s="32">
        <v>0</v>
      </c>
      <c r="AB171" s="32">
        <v>0</v>
      </c>
      <c r="AC171" s="32">
        <v>0</v>
      </c>
      <c r="AD171" s="32">
        <v>0</v>
      </c>
      <c r="AE171" s="32">
        <v>0</v>
      </c>
      <c r="AF171" t="s">
        <v>297</v>
      </c>
      <c r="AG171">
        <v>1</v>
      </c>
      <c r="AH171"/>
    </row>
    <row r="172" spans="1:34" x14ac:dyDescent="0.25">
      <c r="A172" t="s">
        <v>929</v>
      </c>
      <c r="B172" t="s">
        <v>366</v>
      </c>
      <c r="C172" t="s">
        <v>764</v>
      </c>
      <c r="D172" t="s">
        <v>897</v>
      </c>
      <c r="E172" s="32">
        <v>102.85555555555555</v>
      </c>
      <c r="F172" s="32">
        <v>3.7698584854704542</v>
      </c>
      <c r="G172" s="32">
        <v>3.4713200821000321</v>
      </c>
      <c r="H172" s="32">
        <v>0.72622555903640473</v>
      </c>
      <c r="I172" s="32">
        <v>0.47638111699254604</v>
      </c>
      <c r="J172" s="32">
        <v>387.75088888888882</v>
      </c>
      <c r="K172" s="32">
        <v>357.04455555555552</v>
      </c>
      <c r="L172" s="32">
        <v>74.696333333333314</v>
      </c>
      <c r="M172" s="32">
        <v>48.998444444444431</v>
      </c>
      <c r="N172" s="32">
        <v>20.070111111111103</v>
      </c>
      <c r="O172" s="32">
        <v>5.6277777777777782</v>
      </c>
      <c r="P172" s="32">
        <v>96.795999999999978</v>
      </c>
      <c r="Q172" s="32">
        <v>91.787555555555528</v>
      </c>
      <c r="R172" s="32">
        <v>5.0084444444444447</v>
      </c>
      <c r="S172" s="32">
        <v>216.25855555555557</v>
      </c>
      <c r="T172" s="32">
        <v>214.3367777777778</v>
      </c>
      <c r="U172" s="32">
        <v>1.9217777777777778</v>
      </c>
      <c r="V172" s="32">
        <v>0</v>
      </c>
      <c r="W172" s="32">
        <v>2.3333333333333335</v>
      </c>
      <c r="X172" s="32">
        <v>0</v>
      </c>
      <c r="Y172" s="32">
        <v>0</v>
      </c>
      <c r="Z172" s="32">
        <v>0</v>
      </c>
      <c r="AA172" s="32">
        <v>0</v>
      </c>
      <c r="AB172" s="32">
        <v>0</v>
      </c>
      <c r="AC172" s="32">
        <v>2.3333333333333335</v>
      </c>
      <c r="AD172" s="32">
        <v>0</v>
      </c>
      <c r="AE172" s="32">
        <v>0</v>
      </c>
      <c r="AF172" t="s">
        <v>4</v>
      </c>
      <c r="AG172">
        <v>1</v>
      </c>
      <c r="AH172"/>
    </row>
    <row r="173" spans="1:34" x14ac:dyDescent="0.25">
      <c r="A173" t="s">
        <v>929</v>
      </c>
      <c r="B173" t="s">
        <v>613</v>
      </c>
      <c r="C173" t="s">
        <v>863</v>
      </c>
      <c r="D173" t="s">
        <v>895</v>
      </c>
      <c r="E173" s="32">
        <v>94.666666666666671</v>
      </c>
      <c r="F173" s="32">
        <v>3.2241983568075114</v>
      </c>
      <c r="G173" s="32">
        <v>2.9893239436619714</v>
      </c>
      <c r="H173" s="32">
        <v>0.6130258215962443</v>
      </c>
      <c r="I173" s="32">
        <v>0.45945422535211283</v>
      </c>
      <c r="J173" s="32">
        <v>305.22411111111109</v>
      </c>
      <c r="K173" s="32">
        <v>282.98933333333332</v>
      </c>
      <c r="L173" s="32">
        <v>58.033111111111133</v>
      </c>
      <c r="M173" s="32">
        <v>43.495000000000019</v>
      </c>
      <c r="N173" s="32">
        <v>10.538111111111114</v>
      </c>
      <c r="O173" s="32">
        <v>4</v>
      </c>
      <c r="P173" s="32">
        <v>78.791000000000039</v>
      </c>
      <c r="Q173" s="32">
        <v>71.094333333333367</v>
      </c>
      <c r="R173" s="32">
        <v>7.6966666666666681</v>
      </c>
      <c r="S173" s="32">
        <v>168.39999999999995</v>
      </c>
      <c r="T173" s="32">
        <v>166.18099999999995</v>
      </c>
      <c r="U173" s="32">
        <v>2.2189999999999999</v>
      </c>
      <c r="V173" s="32">
        <v>0</v>
      </c>
      <c r="W173" s="32">
        <v>4.2897777777777772</v>
      </c>
      <c r="X173" s="32">
        <v>3.595333333333333</v>
      </c>
      <c r="Y173" s="32">
        <v>0</v>
      </c>
      <c r="Z173" s="32">
        <v>0</v>
      </c>
      <c r="AA173" s="32">
        <v>8.3333333333333329E-2</v>
      </c>
      <c r="AB173" s="32">
        <v>0</v>
      </c>
      <c r="AC173" s="32">
        <v>0.61111111111111116</v>
      </c>
      <c r="AD173" s="32">
        <v>0</v>
      </c>
      <c r="AE173" s="32">
        <v>0</v>
      </c>
      <c r="AF173" t="s">
        <v>254</v>
      </c>
      <c r="AG173">
        <v>1</v>
      </c>
      <c r="AH173"/>
    </row>
    <row r="174" spans="1:34" x14ac:dyDescent="0.25">
      <c r="A174" t="s">
        <v>929</v>
      </c>
      <c r="B174" t="s">
        <v>624</v>
      </c>
      <c r="C174" t="s">
        <v>720</v>
      </c>
      <c r="D174" t="s">
        <v>895</v>
      </c>
      <c r="E174" s="32">
        <v>76.900000000000006</v>
      </c>
      <c r="F174" s="32">
        <v>3.9725111978037857</v>
      </c>
      <c r="G174" s="32">
        <v>3.6701415980349656</v>
      </c>
      <c r="H174" s="32">
        <v>0.80982228001733858</v>
      </c>
      <c r="I174" s="32">
        <v>0.52279005923999422</v>
      </c>
      <c r="J174" s="32">
        <v>305.48611111111114</v>
      </c>
      <c r="K174" s="32">
        <v>282.23388888888888</v>
      </c>
      <c r="L174" s="32">
        <v>62.275333333333343</v>
      </c>
      <c r="M174" s="32">
        <v>40.202555555555563</v>
      </c>
      <c r="N174" s="32">
        <v>16.38388888888889</v>
      </c>
      <c r="O174" s="32">
        <v>5.6888888888888891</v>
      </c>
      <c r="P174" s="32">
        <v>67.39422222222224</v>
      </c>
      <c r="Q174" s="32">
        <v>66.214777777777797</v>
      </c>
      <c r="R174" s="32">
        <v>1.1794444444444443</v>
      </c>
      <c r="S174" s="32">
        <v>175.81655555555554</v>
      </c>
      <c r="T174" s="32">
        <v>174.64733333333331</v>
      </c>
      <c r="U174" s="32">
        <v>1.1692222222222222</v>
      </c>
      <c r="V174" s="32">
        <v>0</v>
      </c>
      <c r="W174" s="32">
        <v>4.9813333333333336</v>
      </c>
      <c r="X174" s="32">
        <v>4.9813333333333336</v>
      </c>
      <c r="Y174" s="32">
        <v>0</v>
      </c>
      <c r="Z174" s="32">
        <v>0</v>
      </c>
      <c r="AA174" s="32">
        <v>0</v>
      </c>
      <c r="AB174" s="32">
        <v>0</v>
      </c>
      <c r="AC174" s="32">
        <v>0</v>
      </c>
      <c r="AD174" s="32">
        <v>0</v>
      </c>
      <c r="AE174" s="32">
        <v>0</v>
      </c>
      <c r="AF174" t="s">
        <v>266</v>
      </c>
      <c r="AG174">
        <v>1</v>
      </c>
      <c r="AH174"/>
    </row>
    <row r="175" spans="1:34" x14ac:dyDescent="0.25">
      <c r="A175" t="s">
        <v>929</v>
      </c>
      <c r="B175" t="s">
        <v>658</v>
      </c>
      <c r="C175" t="s">
        <v>727</v>
      </c>
      <c r="D175" t="s">
        <v>896</v>
      </c>
      <c r="E175" s="32">
        <v>120.73333333333333</v>
      </c>
      <c r="F175" s="32">
        <v>3.7951638137309036</v>
      </c>
      <c r="G175" s="32">
        <v>3.54858733664642</v>
      </c>
      <c r="H175" s="32">
        <v>0.60891128290079144</v>
      </c>
      <c r="I175" s="32">
        <v>0.39410546659304252</v>
      </c>
      <c r="J175" s="32">
        <v>458.20277777777778</v>
      </c>
      <c r="K175" s="32">
        <v>428.4327777777778</v>
      </c>
      <c r="L175" s="32">
        <v>73.515888888888881</v>
      </c>
      <c r="M175" s="32">
        <v>47.581666666666671</v>
      </c>
      <c r="N175" s="32">
        <v>20.423111111111112</v>
      </c>
      <c r="O175" s="32">
        <v>5.5111111111111111</v>
      </c>
      <c r="P175" s="32">
        <v>146.10477777777774</v>
      </c>
      <c r="Q175" s="32">
        <v>142.26899999999998</v>
      </c>
      <c r="R175" s="32">
        <v>3.835777777777778</v>
      </c>
      <c r="S175" s="32">
        <v>238.58211111111112</v>
      </c>
      <c r="T175" s="32">
        <v>176.48455555555554</v>
      </c>
      <c r="U175" s="32">
        <v>62.097555555555566</v>
      </c>
      <c r="V175" s="32">
        <v>0</v>
      </c>
      <c r="W175" s="32">
        <v>0</v>
      </c>
      <c r="X175" s="32">
        <v>0</v>
      </c>
      <c r="Y175" s="32">
        <v>0</v>
      </c>
      <c r="Z175" s="32">
        <v>0</v>
      </c>
      <c r="AA175" s="32">
        <v>0</v>
      </c>
      <c r="AB175" s="32">
        <v>0</v>
      </c>
      <c r="AC175" s="32">
        <v>0</v>
      </c>
      <c r="AD175" s="32">
        <v>0</v>
      </c>
      <c r="AE175" s="32">
        <v>0</v>
      </c>
      <c r="AF175" t="s">
        <v>300</v>
      </c>
      <c r="AG175">
        <v>1</v>
      </c>
      <c r="AH175"/>
    </row>
    <row r="176" spans="1:34" x14ac:dyDescent="0.25">
      <c r="A176" t="s">
        <v>929</v>
      </c>
      <c r="B176" t="s">
        <v>652</v>
      </c>
      <c r="C176" t="s">
        <v>875</v>
      </c>
      <c r="D176" t="s">
        <v>902</v>
      </c>
      <c r="E176" s="32">
        <v>121.4</v>
      </c>
      <c r="F176" s="32">
        <v>3.4971361889071937</v>
      </c>
      <c r="G176" s="32">
        <v>3.2271846970529015</v>
      </c>
      <c r="H176" s="32">
        <v>0.74513271096467137</v>
      </c>
      <c r="I176" s="32">
        <v>0.47736500091524803</v>
      </c>
      <c r="J176" s="32">
        <v>424.55233333333331</v>
      </c>
      <c r="K176" s="32">
        <v>391.78022222222228</v>
      </c>
      <c r="L176" s="32">
        <v>90.459111111111113</v>
      </c>
      <c r="M176" s="32">
        <v>57.952111111111115</v>
      </c>
      <c r="N176" s="32">
        <v>26.995888888888885</v>
      </c>
      <c r="O176" s="32">
        <v>5.5111111111111111</v>
      </c>
      <c r="P176" s="32">
        <v>122.15599999999998</v>
      </c>
      <c r="Q176" s="32">
        <v>121.89088888888887</v>
      </c>
      <c r="R176" s="32">
        <v>0.26511111111111113</v>
      </c>
      <c r="S176" s="32">
        <v>211.93722222222223</v>
      </c>
      <c r="T176" s="32">
        <v>194.75944444444445</v>
      </c>
      <c r="U176" s="32">
        <v>17.177777777777781</v>
      </c>
      <c r="V176" s="32">
        <v>0</v>
      </c>
      <c r="W176" s="32">
        <v>0</v>
      </c>
      <c r="X176" s="32">
        <v>0</v>
      </c>
      <c r="Y176" s="32">
        <v>0</v>
      </c>
      <c r="Z176" s="32">
        <v>0</v>
      </c>
      <c r="AA176" s="32">
        <v>0</v>
      </c>
      <c r="AB176" s="32">
        <v>0</v>
      </c>
      <c r="AC176" s="32">
        <v>0</v>
      </c>
      <c r="AD176" s="32">
        <v>0</v>
      </c>
      <c r="AE176" s="32">
        <v>0</v>
      </c>
      <c r="AF176" t="s">
        <v>294</v>
      </c>
      <c r="AG176">
        <v>1</v>
      </c>
      <c r="AH176"/>
    </row>
    <row r="177" spans="1:34" x14ac:dyDescent="0.25">
      <c r="A177" t="s">
        <v>929</v>
      </c>
      <c r="B177" t="s">
        <v>681</v>
      </c>
      <c r="C177" t="s">
        <v>798</v>
      </c>
      <c r="D177" t="s">
        <v>895</v>
      </c>
      <c r="E177" s="32">
        <v>57.733333333333334</v>
      </c>
      <c r="F177" s="32">
        <v>3.7939126250962278</v>
      </c>
      <c r="G177" s="32">
        <v>3.4011489607390302</v>
      </c>
      <c r="H177" s="32">
        <v>0.99001347190146261</v>
      </c>
      <c r="I177" s="32">
        <v>0.76815050038491151</v>
      </c>
      <c r="J177" s="32">
        <v>219.03522222222222</v>
      </c>
      <c r="K177" s="32">
        <v>196.35966666666667</v>
      </c>
      <c r="L177" s="32">
        <v>57.156777777777776</v>
      </c>
      <c r="M177" s="32">
        <v>44.347888888888889</v>
      </c>
      <c r="N177" s="32">
        <v>7.9866666666666664</v>
      </c>
      <c r="O177" s="32">
        <v>4.822222222222222</v>
      </c>
      <c r="P177" s="32">
        <v>37.704555555555558</v>
      </c>
      <c r="Q177" s="32">
        <v>27.837888888888891</v>
      </c>
      <c r="R177" s="32">
        <v>9.8666666666666671</v>
      </c>
      <c r="S177" s="32">
        <v>124.17388888888888</v>
      </c>
      <c r="T177" s="32">
        <v>123.98577777777777</v>
      </c>
      <c r="U177" s="32">
        <v>0.18811111111111112</v>
      </c>
      <c r="V177" s="32">
        <v>0</v>
      </c>
      <c r="W177" s="32">
        <v>2.3833333333333333</v>
      </c>
      <c r="X177" s="32">
        <v>0</v>
      </c>
      <c r="Y177" s="32">
        <v>0</v>
      </c>
      <c r="Z177" s="32">
        <v>2.3333333333333335</v>
      </c>
      <c r="AA177" s="32">
        <v>0.05</v>
      </c>
      <c r="AB177" s="32">
        <v>0</v>
      </c>
      <c r="AC177" s="32">
        <v>0</v>
      </c>
      <c r="AD177" s="32">
        <v>0</v>
      </c>
      <c r="AE177" s="32">
        <v>0</v>
      </c>
      <c r="AF177" t="s">
        <v>323</v>
      </c>
      <c r="AG177">
        <v>1</v>
      </c>
      <c r="AH177"/>
    </row>
    <row r="178" spans="1:34" x14ac:dyDescent="0.25">
      <c r="A178" t="s">
        <v>929</v>
      </c>
      <c r="B178" t="s">
        <v>599</v>
      </c>
      <c r="C178" t="s">
        <v>819</v>
      </c>
      <c r="D178" t="s">
        <v>900</v>
      </c>
      <c r="E178" s="32">
        <v>102.35555555555555</v>
      </c>
      <c r="F178" s="32">
        <v>3.6885725141120274</v>
      </c>
      <c r="G178" s="32">
        <v>3.5372600955275719</v>
      </c>
      <c r="H178" s="32">
        <v>0.79247937472861507</v>
      </c>
      <c r="I178" s="32">
        <v>0.69900890143291383</v>
      </c>
      <c r="J178" s="32">
        <v>377.54588888888884</v>
      </c>
      <c r="K178" s="32">
        <v>362.05822222222213</v>
      </c>
      <c r="L178" s="32">
        <v>81.114666666666693</v>
      </c>
      <c r="M178" s="32">
        <v>71.547444444444466</v>
      </c>
      <c r="N178" s="32">
        <v>9.5672222222222221</v>
      </c>
      <c r="O178" s="32">
        <v>0</v>
      </c>
      <c r="P178" s="32">
        <v>68.01888888888891</v>
      </c>
      <c r="Q178" s="32">
        <v>62.098444444444468</v>
      </c>
      <c r="R178" s="32">
        <v>5.9204444444444446</v>
      </c>
      <c r="S178" s="32">
        <v>228.41233333333321</v>
      </c>
      <c r="T178" s="32">
        <v>228.41233333333321</v>
      </c>
      <c r="U178" s="32">
        <v>0</v>
      </c>
      <c r="V178" s="32">
        <v>0</v>
      </c>
      <c r="W178" s="32">
        <v>4.333333333333333</v>
      </c>
      <c r="X178" s="32">
        <v>4.333333333333333</v>
      </c>
      <c r="Y178" s="32">
        <v>0</v>
      </c>
      <c r="Z178" s="32">
        <v>0</v>
      </c>
      <c r="AA178" s="32">
        <v>0</v>
      </c>
      <c r="AB178" s="32">
        <v>0</v>
      </c>
      <c r="AC178" s="32">
        <v>0</v>
      </c>
      <c r="AD178" s="32">
        <v>0</v>
      </c>
      <c r="AE178" s="32">
        <v>0</v>
      </c>
      <c r="AF178" t="s">
        <v>240</v>
      </c>
      <c r="AG178">
        <v>1</v>
      </c>
      <c r="AH178"/>
    </row>
    <row r="179" spans="1:34" x14ac:dyDescent="0.25">
      <c r="A179" t="s">
        <v>929</v>
      </c>
      <c r="B179" t="s">
        <v>438</v>
      </c>
      <c r="C179" t="s">
        <v>801</v>
      </c>
      <c r="D179" t="s">
        <v>896</v>
      </c>
      <c r="E179" s="32">
        <v>82.322222222222223</v>
      </c>
      <c r="F179" s="32">
        <v>3.8162316102038067</v>
      </c>
      <c r="G179" s="32">
        <v>3.5243312187879612</v>
      </c>
      <c r="H179" s="32">
        <v>0.91825617492239153</v>
      </c>
      <c r="I179" s="32">
        <v>0.62635578350654608</v>
      </c>
      <c r="J179" s="32">
        <v>314.16066666666671</v>
      </c>
      <c r="K179" s="32">
        <v>290.13077777777784</v>
      </c>
      <c r="L179" s="32">
        <v>75.592888888888879</v>
      </c>
      <c r="M179" s="32">
        <v>51.563000000000002</v>
      </c>
      <c r="N179" s="32">
        <v>19.585444444444441</v>
      </c>
      <c r="O179" s="32">
        <v>4.4444444444444446</v>
      </c>
      <c r="P179" s="32">
        <v>74.703000000000017</v>
      </c>
      <c r="Q179" s="32">
        <v>74.703000000000017</v>
      </c>
      <c r="R179" s="32">
        <v>0</v>
      </c>
      <c r="S179" s="32">
        <v>163.86477777777779</v>
      </c>
      <c r="T179" s="32">
        <v>154.07355555555557</v>
      </c>
      <c r="U179" s="32">
        <v>9.7912222222222187</v>
      </c>
      <c r="V179" s="32">
        <v>0</v>
      </c>
      <c r="W179" s="32">
        <v>0</v>
      </c>
      <c r="X179" s="32">
        <v>0</v>
      </c>
      <c r="Y179" s="32">
        <v>0</v>
      </c>
      <c r="Z179" s="32">
        <v>0</v>
      </c>
      <c r="AA179" s="32">
        <v>0</v>
      </c>
      <c r="AB179" s="32">
        <v>0</v>
      </c>
      <c r="AC179" s="32">
        <v>0</v>
      </c>
      <c r="AD179" s="32">
        <v>0</v>
      </c>
      <c r="AE179" s="32">
        <v>0</v>
      </c>
      <c r="AF179" t="s">
        <v>76</v>
      </c>
      <c r="AG179">
        <v>1</v>
      </c>
      <c r="AH179"/>
    </row>
    <row r="180" spans="1:34" x14ac:dyDescent="0.25">
      <c r="A180" t="s">
        <v>929</v>
      </c>
      <c r="B180" t="s">
        <v>672</v>
      </c>
      <c r="C180" t="s">
        <v>883</v>
      </c>
      <c r="D180" t="s">
        <v>896</v>
      </c>
      <c r="E180" s="32">
        <v>108.92222222222222</v>
      </c>
      <c r="F180" s="32">
        <v>3.9498469856166478</v>
      </c>
      <c r="G180" s="32">
        <v>3.6971988166887688</v>
      </c>
      <c r="H180" s="32">
        <v>0.77315821687238617</v>
      </c>
      <c r="I180" s="32">
        <v>0.52051004794450695</v>
      </c>
      <c r="J180" s="32">
        <v>430.22611111111109</v>
      </c>
      <c r="K180" s="32">
        <v>402.70711111111109</v>
      </c>
      <c r="L180" s="32">
        <v>84.214111111111123</v>
      </c>
      <c r="M180" s="32">
        <v>56.695111111111125</v>
      </c>
      <c r="N180" s="32">
        <v>22.085666666666661</v>
      </c>
      <c r="O180" s="32">
        <v>5.4333333333333336</v>
      </c>
      <c r="P180" s="32">
        <v>123.62233333333337</v>
      </c>
      <c r="Q180" s="32">
        <v>123.62233333333337</v>
      </c>
      <c r="R180" s="32">
        <v>0</v>
      </c>
      <c r="S180" s="32">
        <v>222.38966666666659</v>
      </c>
      <c r="T180" s="32">
        <v>222.38966666666659</v>
      </c>
      <c r="U180" s="32">
        <v>0</v>
      </c>
      <c r="V180" s="32">
        <v>0</v>
      </c>
      <c r="W180" s="32">
        <v>4.9555555555555557</v>
      </c>
      <c r="X180" s="32">
        <v>1.1000000000000001</v>
      </c>
      <c r="Y180" s="32">
        <v>0</v>
      </c>
      <c r="Z180" s="32">
        <v>0</v>
      </c>
      <c r="AA180" s="32">
        <v>1.7833333333333334</v>
      </c>
      <c r="AB180" s="32">
        <v>0</v>
      </c>
      <c r="AC180" s="32">
        <v>2.0722222222222224</v>
      </c>
      <c r="AD180" s="32">
        <v>0</v>
      </c>
      <c r="AE180" s="32">
        <v>0</v>
      </c>
      <c r="AF180" t="s">
        <v>314</v>
      </c>
      <c r="AG180">
        <v>1</v>
      </c>
      <c r="AH180"/>
    </row>
    <row r="181" spans="1:34" x14ac:dyDescent="0.25">
      <c r="A181" t="s">
        <v>929</v>
      </c>
      <c r="B181" t="s">
        <v>610</v>
      </c>
      <c r="C181" t="s">
        <v>804</v>
      </c>
      <c r="D181" t="s">
        <v>899</v>
      </c>
      <c r="E181" s="32">
        <v>94.788888888888891</v>
      </c>
      <c r="F181" s="32">
        <v>3.6033032469815955</v>
      </c>
      <c r="G181" s="32">
        <v>3.3379111475794154</v>
      </c>
      <c r="H181" s="32">
        <v>0.71042081819247438</v>
      </c>
      <c r="I181" s="32">
        <v>0.46978666041495709</v>
      </c>
      <c r="J181" s="32">
        <v>341.55311111111104</v>
      </c>
      <c r="K181" s="32">
        <v>316.39688888888884</v>
      </c>
      <c r="L181" s="32">
        <v>67.339999999999989</v>
      </c>
      <c r="M181" s="32">
        <v>44.530555555555544</v>
      </c>
      <c r="N181" s="32">
        <v>16.611000000000001</v>
      </c>
      <c r="O181" s="32">
        <v>6.198444444444446</v>
      </c>
      <c r="P181" s="32">
        <v>73.154555555555504</v>
      </c>
      <c r="Q181" s="32">
        <v>70.80777777777773</v>
      </c>
      <c r="R181" s="32">
        <v>2.3467777777777776</v>
      </c>
      <c r="S181" s="32">
        <v>201.05855555555556</v>
      </c>
      <c r="T181" s="32">
        <v>200.916</v>
      </c>
      <c r="U181" s="32">
        <v>0.14255555555555555</v>
      </c>
      <c r="V181" s="32">
        <v>0</v>
      </c>
      <c r="W181" s="32">
        <v>0</v>
      </c>
      <c r="X181" s="32">
        <v>0</v>
      </c>
      <c r="Y181" s="32">
        <v>0</v>
      </c>
      <c r="Z181" s="32">
        <v>0</v>
      </c>
      <c r="AA181" s="32">
        <v>0</v>
      </c>
      <c r="AB181" s="32">
        <v>0</v>
      </c>
      <c r="AC181" s="32">
        <v>0</v>
      </c>
      <c r="AD181" s="32">
        <v>0</v>
      </c>
      <c r="AE181" s="32">
        <v>0</v>
      </c>
      <c r="AF181" t="s">
        <v>251</v>
      </c>
      <c r="AG181">
        <v>1</v>
      </c>
      <c r="AH181"/>
    </row>
    <row r="182" spans="1:34" x14ac:dyDescent="0.25">
      <c r="A182" t="s">
        <v>929</v>
      </c>
      <c r="B182" t="s">
        <v>492</v>
      </c>
      <c r="C182" t="s">
        <v>824</v>
      </c>
      <c r="D182" t="s">
        <v>904</v>
      </c>
      <c r="E182" s="32">
        <v>115.88888888888889</v>
      </c>
      <c r="F182" s="32">
        <v>3.6542665388302971</v>
      </c>
      <c r="G182" s="32">
        <v>3.2238494726749765</v>
      </c>
      <c r="H182" s="32">
        <v>0.79561361457334601</v>
      </c>
      <c r="I182" s="32">
        <v>0.4967401725790988</v>
      </c>
      <c r="J182" s="32">
        <v>423.48888888888888</v>
      </c>
      <c r="K182" s="32">
        <v>373.60833333333335</v>
      </c>
      <c r="L182" s="32">
        <v>92.202777777777769</v>
      </c>
      <c r="M182" s="32">
        <v>57.56666666666667</v>
      </c>
      <c r="N182" s="32">
        <v>28.947222222222223</v>
      </c>
      <c r="O182" s="32">
        <v>5.6888888888888891</v>
      </c>
      <c r="P182" s="32">
        <v>106.81388888888888</v>
      </c>
      <c r="Q182" s="32">
        <v>91.569444444444443</v>
      </c>
      <c r="R182" s="32">
        <v>15.244444444444444</v>
      </c>
      <c r="S182" s="32">
        <v>224.47222222222223</v>
      </c>
      <c r="T182" s="32">
        <v>190.19166666666666</v>
      </c>
      <c r="U182" s="32">
        <v>34.280555555555559</v>
      </c>
      <c r="V182" s="32">
        <v>0</v>
      </c>
      <c r="W182" s="32">
        <v>27.044444444444444</v>
      </c>
      <c r="X182" s="32">
        <v>0</v>
      </c>
      <c r="Y182" s="32">
        <v>0</v>
      </c>
      <c r="Z182" s="32">
        <v>0</v>
      </c>
      <c r="AA182" s="32">
        <v>13.4</v>
      </c>
      <c r="AB182" s="32">
        <v>0</v>
      </c>
      <c r="AC182" s="32">
        <v>13.644444444444444</v>
      </c>
      <c r="AD182" s="32">
        <v>0</v>
      </c>
      <c r="AE182" s="32">
        <v>0</v>
      </c>
      <c r="AF182" t="s">
        <v>130</v>
      </c>
      <c r="AG182">
        <v>1</v>
      </c>
      <c r="AH182"/>
    </row>
    <row r="183" spans="1:34" x14ac:dyDescent="0.25">
      <c r="A183" t="s">
        <v>929</v>
      </c>
      <c r="B183" t="s">
        <v>705</v>
      </c>
      <c r="C183" t="s">
        <v>791</v>
      </c>
      <c r="D183" t="s">
        <v>896</v>
      </c>
      <c r="E183" s="32">
        <v>61.444444444444443</v>
      </c>
      <c r="F183" s="32">
        <v>4.4783905967450268</v>
      </c>
      <c r="G183" s="32">
        <v>3.9696202531645568</v>
      </c>
      <c r="H183" s="32">
        <v>0.95289330922242321</v>
      </c>
      <c r="I183" s="32">
        <v>0.44412296564195297</v>
      </c>
      <c r="J183" s="32">
        <v>275.17222222222222</v>
      </c>
      <c r="K183" s="32">
        <v>243.9111111111111</v>
      </c>
      <c r="L183" s="32">
        <v>58.550000000000004</v>
      </c>
      <c r="M183" s="32">
        <v>27.288888888888888</v>
      </c>
      <c r="N183" s="32">
        <v>25.661111111111111</v>
      </c>
      <c r="O183" s="32">
        <v>5.6</v>
      </c>
      <c r="P183" s="32">
        <v>56.202777777777776</v>
      </c>
      <c r="Q183" s="32">
        <v>56.202777777777776</v>
      </c>
      <c r="R183" s="32">
        <v>0</v>
      </c>
      <c r="S183" s="32">
        <v>160.41944444444445</v>
      </c>
      <c r="T183" s="32">
        <v>156.46666666666667</v>
      </c>
      <c r="U183" s="32">
        <v>0</v>
      </c>
      <c r="V183" s="32">
        <v>3.9527777777777779</v>
      </c>
      <c r="W183" s="32">
        <v>0</v>
      </c>
      <c r="X183" s="32">
        <v>0</v>
      </c>
      <c r="Y183" s="32">
        <v>0</v>
      </c>
      <c r="Z183" s="32">
        <v>0</v>
      </c>
      <c r="AA183" s="32">
        <v>0</v>
      </c>
      <c r="AB183" s="32">
        <v>0</v>
      </c>
      <c r="AC183" s="32">
        <v>0</v>
      </c>
      <c r="AD183" s="32">
        <v>0</v>
      </c>
      <c r="AE183" s="32">
        <v>0</v>
      </c>
      <c r="AF183" t="s">
        <v>348</v>
      </c>
      <c r="AG183">
        <v>1</v>
      </c>
      <c r="AH183"/>
    </row>
    <row r="184" spans="1:34" x14ac:dyDescent="0.25">
      <c r="A184" t="s">
        <v>929</v>
      </c>
      <c r="B184" t="s">
        <v>564</v>
      </c>
      <c r="C184" t="s">
        <v>767</v>
      </c>
      <c r="D184" t="s">
        <v>902</v>
      </c>
      <c r="E184" s="32">
        <v>82.87777777777778</v>
      </c>
      <c r="F184" s="32">
        <v>3.60765518165974</v>
      </c>
      <c r="G184" s="32">
        <v>3.2976940608660681</v>
      </c>
      <c r="H184" s="32">
        <v>0.80292264378603018</v>
      </c>
      <c r="I184" s="32">
        <v>0.49296152299235818</v>
      </c>
      <c r="J184" s="32">
        <v>298.99444444444447</v>
      </c>
      <c r="K184" s="32">
        <v>273.3055555555556</v>
      </c>
      <c r="L184" s="32">
        <v>66.544444444444437</v>
      </c>
      <c r="M184" s="32">
        <v>40.855555555555554</v>
      </c>
      <c r="N184" s="32">
        <v>20.444444444444443</v>
      </c>
      <c r="O184" s="32">
        <v>5.2444444444444445</v>
      </c>
      <c r="P184" s="32">
        <v>53.038888888888891</v>
      </c>
      <c r="Q184" s="32">
        <v>53.038888888888891</v>
      </c>
      <c r="R184" s="32">
        <v>0</v>
      </c>
      <c r="S184" s="32">
        <v>179.4111111111111</v>
      </c>
      <c r="T184" s="32">
        <v>178.62777777777777</v>
      </c>
      <c r="U184" s="32">
        <v>0.78333333333333333</v>
      </c>
      <c r="V184" s="32">
        <v>0</v>
      </c>
      <c r="W184" s="32">
        <v>0</v>
      </c>
      <c r="X184" s="32">
        <v>0</v>
      </c>
      <c r="Y184" s="32">
        <v>0</v>
      </c>
      <c r="Z184" s="32">
        <v>0</v>
      </c>
      <c r="AA184" s="32">
        <v>0</v>
      </c>
      <c r="AB184" s="32">
        <v>0</v>
      </c>
      <c r="AC184" s="32">
        <v>0</v>
      </c>
      <c r="AD184" s="32">
        <v>0</v>
      </c>
      <c r="AE184" s="32">
        <v>0</v>
      </c>
      <c r="AF184" t="s">
        <v>203</v>
      </c>
      <c r="AG184">
        <v>1</v>
      </c>
      <c r="AH184"/>
    </row>
    <row r="185" spans="1:34" x14ac:dyDescent="0.25">
      <c r="A185" t="s">
        <v>929</v>
      </c>
      <c r="B185" t="s">
        <v>669</v>
      </c>
      <c r="C185" t="s">
        <v>723</v>
      </c>
      <c r="D185" t="s">
        <v>899</v>
      </c>
      <c r="E185" s="32">
        <v>37.322222222222223</v>
      </c>
      <c r="F185" s="32">
        <v>4.0775915451027087</v>
      </c>
      <c r="G185" s="32">
        <v>3.2562905626674596</v>
      </c>
      <c r="H185" s="32">
        <v>0.97384042869901744</v>
      </c>
      <c r="I185" s="32">
        <v>0.4501964870497171</v>
      </c>
      <c r="J185" s="32">
        <v>152.18477777777775</v>
      </c>
      <c r="K185" s="32">
        <v>121.53199999999997</v>
      </c>
      <c r="L185" s="32">
        <v>36.345888888888886</v>
      </c>
      <c r="M185" s="32">
        <v>16.80233333333333</v>
      </c>
      <c r="N185" s="32">
        <v>13.85466666666667</v>
      </c>
      <c r="O185" s="32">
        <v>5.6888888888888891</v>
      </c>
      <c r="P185" s="32">
        <v>32.856222222222215</v>
      </c>
      <c r="Q185" s="32">
        <v>21.746999999999989</v>
      </c>
      <c r="R185" s="32">
        <v>11.109222222222222</v>
      </c>
      <c r="S185" s="32">
        <v>82.982666666666645</v>
      </c>
      <c r="T185" s="32">
        <v>82.982666666666645</v>
      </c>
      <c r="U185" s="32">
        <v>0</v>
      </c>
      <c r="V185" s="32">
        <v>0</v>
      </c>
      <c r="W185" s="32">
        <v>18.683444444444444</v>
      </c>
      <c r="X185" s="32">
        <v>3.5128888888888881</v>
      </c>
      <c r="Y185" s="32">
        <v>0</v>
      </c>
      <c r="Z185" s="32">
        <v>0</v>
      </c>
      <c r="AA185" s="32">
        <v>4.5728888888888877</v>
      </c>
      <c r="AB185" s="32">
        <v>0</v>
      </c>
      <c r="AC185" s="32">
        <v>10.597666666666669</v>
      </c>
      <c r="AD185" s="32">
        <v>0</v>
      </c>
      <c r="AE185" s="32">
        <v>0</v>
      </c>
      <c r="AF185" t="s">
        <v>311</v>
      </c>
      <c r="AG185">
        <v>1</v>
      </c>
      <c r="AH185"/>
    </row>
    <row r="186" spans="1:34" x14ac:dyDescent="0.25">
      <c r="A186" t="s">
        <v>929</v>
      </c>
      <c r="B186" t="s">
        <v>501</v>
      </c>
      <c r="C186" t="s">
        <v>762</v>
      </c>
      <c r="D186" t="s">
        <v>897</v>
      </c>
      <c r="E186" s="32">
        <v>92.777777777777771</v>
      </c>
      <c r="F186" s="32">
        <v>3.1768347305389217</v>
      </c>
      <c r="G186" s="32">
        <v>2.8387508982035925</v>
      </c>
      <c r="H186" s="32">
        <v>0.37540718562874259</v>
      </c>
      <c r="I186" s="32">
        <v>0.24570658682634738</v>
      </c>
      <c r="J186" s="32">
        <v>294.73966666666661</v>
      </c>
      <c r="K186" s="32">
        <v>263.37299999999993</v>
      </c>
      <c r="L186" s="32">
        <v>34.829444444444448</v>
      </c>
      <c r="M186" s="32">
        <v>22.796111111111117</v>
      </c>
      <c r="N186" s="32">
        <v>7.1444444444444448</v>
      </c>
      <c r="O186" s="32">
        <v>4.8888888888888893</v>
      </c>
      <c r="P186" s="32">
        <v>120.50566666666663</v>
      </c>
      <c r="Q186" s="32">
        <v>101.1723333333333</v>
      </c>
      <c r="R186" s="32">
        <v>19.333333333333332</v>
      </c>
      <c r="S186" s="32">
        <v>139.40455555555553</v>
      </c>
      <c r="T186" s="32">
        <v>139.40455555555553</v>
      </c>
      <c r="U186" s="32">
        <v>0</v>
      </c>
      <c r="V186" s="32">
        <v>0</v>
      </c>
      <c r="W186" s="32">
        <v>2.4777777777777779</v>
      </c>
      <c r="X186" s="32">
        <v>1.8222222222222222</v>
      </c>
      <c r="Y186" s="32">
        <v>0.56666666666666665</v>
      </c>
      <c r="Z186" s="32">
        <v>8.8888888888888892E-2</v>
      </c>
      <c r="AA186" s="32">
        <v>0</v>
      </c>
      <c r="AB186" s="32">
        <v>0</v>
      </c>
      <c r="AC186" s="32">
        <v>0</v>
      </c>
      <c r="AD186" s="32">
        <v>0</v>
      </c>
      <c r="AE186" s="32">
        <v>0</v>
      </c>
      <c r="AF186" t="s">
        <v>139</v>
      </c>
      <c r="AG186">
        <v>1</v>
      </c>
      <c r="AH186"/>
    </row>
    <row r="187" spans="1:34" x14ac:dyDescent="0.25">
      <c r="A187" t="s">
        <v>929</v>
      </c>
      <c r="B187" t="s">
        <v>694</v>
      </c>
      <c r="C187" t="s">
        <v>889</v>
      </c>
      <c r="D187" t="s">
        <v>897</v>
      </c>
      <c r="E187" s="32">
        <v>40.155555555555559</v>
      </c>
      <c r="F187" s="32">
        <v>3.7423907028223571</v>
      </c>
      <c r="G187" s="32">
        <v>3.5334117321527394</v>
      </c>
      <c r="H187" s="32">
        <v>0.51729385722191479</v>
      </c>
      <c r="I187" s="32">
        <v>0.30831488655229661</v>
      </c>
      <c r="J187" s="32">
        <v>150.27777777777777</v>
      </c>
      <c r="K187" s="32">
        <v>141.88611111111112</v>
      </c>
      <c r="L187" s="32">
        <v>20.772222222222226</v>
      </c>
      <c r="M187" s="32">
        <v>12.380555555555556</v>
      </c>
      <c r="N187" s="32">
        <v>3.7250000000000001</v>
      </c>
      <c r="O187" s="32">
        <v>4.666666666666667</v>
      </c>
      <c r="P187" s="32">
        <v>60.005555555555553</v>
      </c>
      <c r="Q187" s="32">
        <v>60.005555555555553</v>
      </c>
      <c r="R187" s="32">
        <v>0</v>
      </c>
      <c r="S187" s="32">
        <v>69.5</v>
      </c>
      <c r="T187" s="32">
        <v>69.277777777777771</v>
      </c>
      <c r="U187" s="32">
        <v>0.22222222222222221</v>
      </c>
      <c r="V187" s="32">
        <v>0</v>
      </c>
      <c r="W187" s="32">
        <v>9.3388888888888886</v>
      </c>
      <c r="X187" s="32">
        <v>3.6666666666666665</v>
      </c>
      <c r="Y187" s="32">
        <v>0</v>
      </c>
      <c r="Z187" s="32">
        <v>0</v>
      </c>
      <c r="AA187" s="32">
        <v>1.3833333333333333</v>
      </c>
      <c r="AB187" s="32">
        <v>0</v>
      </c>
      <c r="AC187" s="32">
        <v>4.2888888888888888</v>
      </c>
      <c r="AD187" s="32">
        <v>0</v>
      </c>
      <c r="AE187" s="32">
        <v>0</v>
      </c>
      <c r="AF187" t="s">
        <v>337</v>
      </c>
      <c r="AG187">
        <v>1</v>
      </c>
      <c r="AH187"/>
    </row>
    <row r="188" spans="1:34" x14ac:dyDescent="0.25">
      <c r="A188" t="s">
        <v>929</v>
      </c>
      <c r="B188" t="s">
        <v>381</v>
      </c>
      <c r="C188" t="s">
        <v>751</v>
      </c>
      <c r="D188" t="s">
        <v>900</v>
      </c>
      <c r="E188" s="32">
        <v>145.83333333333334</v>
      </c>
      <c r="F188" s="32">
        <v>3.6441325714285706</v>
      </c>
      <c r="G188" s="32">
        <v>3.3759230476190472</v>
      </c>
      <c r="H188" s="32">
        <v>0.62679999999999991</v>
      </c>
      <c r="I188" s="32">
        <v>0.4536952380952381</v>
      </c>
      <c r="J188" s="32">
        <v>531.43599999999992</v>
      </c>
      <c r="K188" s="32">
        <v>492.3221111111111</v>
      </c>
      <c r="L188" s="32">
        <v>91.408333333333331</v>
      </c>
      <c r="M188" s="32">
        <v>66.163888888888891</v>
      </c>
      <c r="N188" s="32">
        <v>20</v>
      </c>
      <c r="O188" s="32">
        <v>5.2444444444444445</v>
      </c>
      <c r="P188" s="32">
        <v>138.28611111111113</v>
      </c>
      <c r="Q188" s="32">
        <v>124.41666666666667</v>
      </c>
      <c r="R188" s="32">
        <v>13.869444444444444</v>
      </c>
      <c r="S188" s="32">
        <v>301.74155555555552</v>
      </c>
      <c r="T188" s="32">
        <v>301.74155555555552</v>
      </c>
      <c r="U188" s="32">
        <v>0</v>
      </c>
      <c r="V188" s="32">
        <v>0</v>
      </c>
      <c r="W188" s="32">
        <v>108.94166666666666</v>
      </c>
      <c r="X188" s="32">
        <v>31.919444444444444</v>
      </c>
      <c r="Y188" s="32">
        <v>0</v>
      </c>
      <c r="Z188" s="32">
        <v>0</v>
      </c>
      <c r="AA188" s="32">
        <v>47.391666666666666</v>
      </c>
      <c r="AB188" s="32">
        <v>0</v>
      </c>
      <c r="AC188" s="32">
        <v>29.630555555555556</v>
      </c>
      <c r="AD188" s="32">
        <v>0</v>
      </c>
      <c r="AE188" s="32">
        <v>0</v>
      </c>
      <c r="AF188" t="s">
        <v>19</v>
      </c>
      <c r="AG188">
        <v>1</v>
      </c>
      <c r="AH188"/>
    </row>
    <row r="189" spans="1:34" x14ac:dyDescent="0.25">
      <c r="A189" t="s">
        <v>929</v>
      </c>
      <c r="B189" t="s">
        <v>565</v>
      </c>
      <c r="C189" t="s">
        <v>845</v>
      </c>
      <c r="D189" t="s">
        <v>902</v>
      </c>
      <c r="E189" s="32">
        <v>69.144444444444446</v>
      </c>
      <c r="F189" s="32">
        <v>4.4887031978145586</v>
      </c>
      <c r="G189" s="32">
        <v>3.7206331351438204</v>
      </c>
      <c r="H189" s="32">
        <v>1.0108693556162625</v>
      </c>
      <c r="I189" s="32">
        <v>0.24279929294552463</v>
      </c>
      <c r="J189" s="32">
        <v>310.36888888888888</v>
      </c>
      <c r="K189" s="32">
        <v>257.26111111111106</v>
      </c>
      <c r="L189" s="32">
        <v>69.896000000000015</v>
      </c>
      <c r="M189" s="32">
        <v>16.78822222222222</v>
      </c>
      <c r="N189" s="32">
        <v>48.107777777777798</v>
      </c>
      <c r="O189" s="32">
        <v>5</v>
      </c>
      <c r="P189" s="32">
        <v>78.743333333333325</v>
      </c>
      <c r="Q189" s="32">
        <v>78.743333333333325</v>
      </c>
      <c r="R189" s="32">
        <v>0</v>
      </c>
      <c r="S189" s="32">
        <v>161.72955555555552</v>
      </c>
      <c r="T189" s="32">
        <v>161.72955555555552</v>
      </c>
      <c r="U189" s="32">
        <v>0</v>
      </c>
      <c r="V189" s="32">
        <v>0</v>
      </c>
      <c r="W189" s="32">
        <v>0</v>
      </c>
      <c r="X189" s="32">
        <v>0</v>
      </c>
      <c r="Y189" s="32">
        <v>0</v>
      </c>
      <c r="Z189" s="32">
        <v>0</v>
      </c>
      <c r="AA189" s="32">
        <v>0</v>
      </c>
      <c r="AB189" s="32">
        <v>0</v>
      </c>
      <c r="AC189" s="32">
        <v>0</v>
      </c>
      <c r="AD189" s="32">
        <v>0</v>
      </c>
      <c r="AE189" s="32">
        <v>0</v>
      </c>
      <c r="AF189" t="s">
        <v>204</v>
      </c>
      <c r="AG189">
        <v>1</v>
      </c>
      <c r="AH189"/>
    </row>
    <row r="190" spans="1:34" x14ac:dyDescent="0.25">
      <c r="A190" t="s">
        <v>929</v>
      </c>
      <c r="B190" t="s">
        <v>566</v>
      </c>
      <c r="C190" t="s">
        <v>846</v>
      </c>
      <c r="D190" t="s">
        <v>901</v>
      </c>
      <c r="E190" s="32">
        <v>117.74444444444444</v>
      </c>
      <c r="F190" s="32">
        <v>4.6042785694064357</v>
      </c>
      <c r="G190" s="32">
        <v>4.1203095215627066</v>
      </c>
      <c r="H190" s="32">
        <v>0.7547390770972916</v>
      </c>
      <c r="I190" s="32">
        <v>0.32343210342549772</v>
      </c>
      <c r="J190" s="32">
        <v>542.12822222222223</v>
      </c>
      <c r="K190" s="32">
        <v>485.14355555555557</v>
      </c>
      <c r="L190" s="32">
        <v>88.866333333333316</v>
      </c>
      <c r="M190" s="32">
        <v>38.082333333333324</v>
      </c>
      <c r="N190" s="32">
        <v>45.095111111111116</v>
      </c>
      <c r="O190" s="32">
        <v>5.6888888888888891</v>
      </c>
      <c r="P190" s="32">
        <v>149.09733333333332</v>
      </c>
      <c r="Q190" s="32">
        <v>142.89666666666665</v>
      </c>
      <c r="R190" s="32">
        <v>6.200666666666665</v>
      </c>
      <c r="S190" s="32">
        <v>304.16455555555558</v>
      </c>
      <c r="T190" s="32">
        <v>243.30988888888888</v>
      </c>
      <c r="U190" s="32">
        <v>60.854666666666681</v>
      </c>
      <c r="V190" s="32">
        <v>0</v>
      </c>
      <c r="W190" s="32">
        <v>19.739111111111107</v>
      </c>
      <c r="X190" s="32">
        <v>3.1936666666666667</v>
      </c>
      <c r="Y190" s="32">
        <v>0</v>
      </c>
      <c r="Z190" s="32">
        <v>0</v>
      </c>
      <c r="AA190" s="32">
        <v>4.4011111111111108</v>
      </c>
      <c r="AB190" s="32">
        <v>0</v>
      </c>
      <c r="AC190" s="32">
        <v>12.14433333333333</v>
      </c>
      <c r="AD190" s="32">
        <v>0</v>
      </c>
      <c r="AE190" s="32">
        <v>0</v>
      </c>
      <c r="AF190" t="s">
        <v>205</v>
      </c>
      <c r="AG190">
        <v>1</v>
      </c>
      <c r="AH190"/>
    </row>
    <row r="191" spans="1:34" x14ac:dyDescent="0.25">
      <c r="A191" t="s">
        <v>929</v>
      </c>
      <c r="B191" t="s">
        <v>407</v>
      </c>
      <c r="C191" t="s">
        <v>784</v>
      </c>
      <c r="D191" t="s">
        <v>900</v>
      </c>
      <c r="E191" s="32">
        <v>67.522222222222226</v>
      </c>
      <c r="F191" s="32">
        <v>2.7557018265591573</v>
      </c>
      <c r="G191" s="32">
        <v>2.4683067302945529</v>
      </c>
      <c r="H191" s="32">
        <v>0.35984038176731936</v>
      </c>
      <c r="I191" s="32">
        <v>0.2343672864900444</v>
      </c>
      <c r="J191" s="32">
        <v>186.07111111111112</v>
      </c>
      <c r="K191" s="32">
        <v>166.66555555555556</v>
      </c>
      <c r="L191" s="32">
        <v>24.297222222222221</v>
      </c>
      <c r="M191" s="32">
        <v>15.824999999999999</v>
      </c>
      <c r="N191" s="32">
        <v>3.5555555555555554</v>
      </c>
      <c r="O191" s="32">
        <v>4.916666666666667</v>
      </c>
      <c r="P191" s="32">
        <v>63.588888888888889</v>
      </c>
      <c r="Q191" s="32">
        <v>52.655555555555559</v>
      </c>
      <c r="R191" s="32">
        <v>10.933333333333334</v>
      </c>
      <c r="S191" s="32">
        <v>98.185000000000016</v>
      </c>
      <c r="T191" s="32">
        <v>98.185000000000016</v>
      </c>
      <c r="U191" s="32">
        <v>0</v>
      </c>
      <c r="V191" s="32">
        <v>0</v>
      </c>
      <c r="W191" s="32">
        <v>87.260000000000019</v>
      </c>
      <c r="X191" s="32">
        <v>10.205555555555556</v>
      </c>
      <c r="Y191" s="32">
        <v>3.5555555555555554</v>
      </c>
      <c r="Z191" s="32">
        <v>0</v>
      </c>
      <c r="AA191" s="32">
        <v>33.361111111111114</v>
      </c>
      <c r="AB191" s="32">
        <v>2.5166666666666666</v>
      </c>
      <c r="AC191" s="32">
        <v>37.621111111111119</v>
      </c>
      <c r="AD191" s="32">
        <v>0</v>
      </c>
      <c r="AE191" s="32">
        <v>0</v>
      </c>
      <c r="AF191" t="s">
        <v>45</v>
      </c>
      <c r="AG191">
        <v>1</v>
      </c>
      <c r="AH191"/>
    </row>
    <row r="192" spans="1:34" x14ac:dyDescent="0.25">
      <c r="A192" t="s">
        <v>929</v>
      </c>
      <c r="B192" t="s">
        <v>526</v>
      </c>
      <c r="C192" t="s">
        <v>763</v>
      </c>
      <c r="D192" t="s">
        <v>898</v>
      </c>
      <c r="E192" s="32">
        <v>148.12222222222223</v>
      </c>
      <c r="F192" s="32">
        <v>3.5227417298027159</v>
      </c>
      <c r="G192" s="32">
        <v>3.268290450828895</v>
      </c>
      <c r="H192" s="32">
        <v>1.0127327282274401</v>
      </c>
      <c r="I192" s="32">
        <v>0.75870752381666806</v>
      </c>
      <c r="J192" s="32">
        <v>521.79633333333345</v>
      </c>
      <c r="K192" s="32">
        <v>484.10644444444449</v>
      </c>
      <c r="L192" s="32">
        <v>150.00822222222229</v>
      </c>
      <c r="M192" s="32">
        <v>112.38144444444448</v>
      </c>
      <c r="N192" s="32">
        <v>32.293444444444454</v>
      </c>
      <c r="O192" s="32">
        <v>5.333333333333333</v>
      </c>
      <c r="P192" s="32">
        <v>82.953333333333333</v>
      </c>
      <c r="Q192" s="32">
        <v>82.890222222222221</v>
      </c>
      <c r="R192" s="32">
        <v>6.3111111111111104E-2</v>
      </c>
      <c r="S192" s="32">
        <v>288.83477777777773</v>
      </c>
      <c r="T192" s="32">
        <v>259.83744444444443</v>
      </c>
      <c r="U192" s="32">
        <v>28.99733333333333</v>
      </c>
      <c r="V192" s="32">
        <v>0</v>
      </c>
      <c r="W192" s="32">
        <v>58.269444444444446</v>
      </c>
      <c r="X192" s="32">
        <v>13.738888888888889</v>
      </c>
      <c r="Y192" s="32">
        <v>0</v>
      </c>
      <c r="Z192" s="32">
        <v>0</v>
      </c>
      <c r="AA192" s="32">
        <v>7.9805555555555552</v>
      </c>
      <c r="AB192" s="32">
        <v>0</v>
      </c>
      <c r="AC192" s="32">
        <v>24.672222222222221</v>
      </c>
      <c r="AD192" s="32">
        <v>11.877777777777778</v>
      </c>
      <c r="AE192" s="32">
        <v>0</v>
      </c>
      <c r="AF192" t="s">
        <v>164</v>
      </c>
      <c r="AG192">
        <v>1</v>
      </c>
      <c r="AH192"/>
    </row>
    <row r="193" spans="1:34" x14ac:dyDescent="0.25">
      <c r="A193" t="s">
        <v>929</v>
      </c>
      <c r="B193" t="s">
        <v>567</v>
      </c>
      <c r="C193" t="s">
        <v>767</v>
      </c>
      <c r="D193" t="s">
        <v>902</v>
      </c>
      <c r="E193" s="32">
        <v>54.488888888888887</v>
      </c>
      <c r="F193" s="32">
        <v>4.1416884176182709</v>
      </c>
      <c r="G193" s="32">
        <v>3.5832014681892335</v>
      </c>
      <c r="H193" s="32">
        <v>0.91403955954323002</v>
      </c>
      <c r="I193" s="32">
        <v>0.35555261011419254</v>
      </c>
      <c r="J193" s="32">
        <v>225.67599999999999</v>
      </c>
      <c r="K193" s="32">
        <v>195.24466666666666</v>
      </c>
      <c r="L193" s="32">
        <v>49.805</v>
      </c>
      <c r="M193" s="32">
        <v>19.373666666666669</v>
      </c>
      <c r="N193" s="32">
        <v>26.181333333333331</v>
      </c>
      <c r="O193" s="32">
        <v>4.25</v>
      </c>
      <c r="P193" s="32">
        <v>56.176999999999971</v>
      </c>
      <c r="Q193" s="32">
        <v>56.176999999999971</v>
      </c>
      <c r="R193" s="32">
        <v>0</v>
      </c>
      <c r="S193" s="32">
        <v>119.694</v>
      </c>
      <c r="T193" s="32">
        <v>119.64400000000001</v>
      </c>
      <c r="U193" s="32">
        <v>0.05</v>
      </c>
      <c r="V193" s="32">
        <v>0</v>
      </c>
      <c r="W193" s="32">
        <v>13.55488888888889</v>
      </c>
      <c r="X193" s="32">
        <v>1.6028888888888888</v>
      </c>
      <c r="Y193" s="32">
        <v>0</v>
      </c>
      <c r="Z193" s="32">
        <v>0</v>
      </c>
      <c r="AA193" s="32">
        <v>7.4999999999999991</v>
      </c>
      <c r="AB193" s="32">
        <v>0</v>
      </c>
      <c r="AC193" s="32">
        <v>4.4020000000000001</v>
      </c>
      <c r="AD193" s="32">
        <v>0.05</v>
      </c>
      <c r="AE193" s="32">
        <v>0</v>
      </c>
      <c r="AF193" t="s">
        <v>206</v>
      </c>
      <c r="AG193">
        <v>1</v>
      </c>
      <c r="AH193"/>
    </row>
    <row r="194" spans="1:34" x14ac:dyDescent="0.25">
      <c r="A194" t="s">
        <v>929</v>
      </c>
      <c r="B194" t="s">
        <v>520</v>
      </c>
      <c r="C194" t="s">
        <v>831</v>
      </c>
      <c r="D194" t="s">
        <v>895</v>
      </c>
      <c r="E194" s="32">
        <v>80.577777777777783</v>
      </c>
      <c r="F194" s="32">
        <v>3.7752454495311643</v>
      </c>
      <c r="G194" s="32">
        <v>3.5843325979040266</v>
      </c>
      <c r="H194" s="32">
        <v>0.95541781577495855</v>
      </c>
      <c r="I194" s="32">
        <v>0.76450496414782132</v>
      </c>
      <c r="J194" s="32">
        <v>304.20088888888893</v>
      </c>
      <c r="K194" s="32">
        <v>288.8175555555556</v>
      </c>
      <c r="L194" s="32">
        <v>76.98544444444444</v>
      </c>
      <c r="M194" s="32">
        <v>61.602111111111114</v>
      </c>
      <c r="N194" s="32">
        <v>10.138888888888889</v>
      </c>
      <c r="O194" s="32">
        <v>5.2444444444444445</v>
      </c>
      <c r="P194" s="32">
        <v>46.497333333333337</v>
      </c>
      <c r="Q194" s="32">
        <v>46.497333333333337</v>
      </c>
      <c r="R194" s="32">
        <v>0</v>
      </c>
      <c r="S194" s="32">
        <v>180.71811111111111</v>
      </c>
      <c r="T194" s="32">
        <v>180.71811111111111</v>
      </c>
      <c r="U194" s="32">
        <v>0</v>
      </c>
      <c r="V194" s="32">
        <v>0</v>
      </c>
      <c r="W194" s="32">
        <v>68.137</v>
      </c>
      <c r="X194" s="32">
        <v>14.924333333333333</v>
      </c>
      <c r="Y194" s="32">
        <v>0</v>
      </c>
      <c r="Z194" s="32">
        <v>0</v>
      </c>
      <c r="AA194" s="32">
        <v>12.433444444444444</v>
      </c>
      <c r="AB194" s="32">
        <v>0</v>
      </c>
      <c r="AC194" s="32">
        <v>40.779222222222231</v>
      </c>
      <c r="AD194" s="32">
        <v>0</v>
      </c>
      <c r="AE194" s="32">
        <v>0</v>
      </c>
      <c r="AF194" t="s">
        <v>158</v>
      </c>
      <c r="AG194">
        <v>1</v>
      </c>
      <c r="AH194"/>
    </row>
    <row r="195" spans="1:34" x14ac:dyDescent="0.25">
      <c r="A195" t="s">
        <v>929</v>
      </c>
      <c r="B195" t="s">
        <v>372</v>
      </c>
      <c r="C195" t="s">
        <v>729</v>
      </c>
      <c r="D195" t="s">
        <v>895</v>
      </c>
      <c r="E195" s="32">
        <v>158.34444444444443</v>
      </c>
      <c r="F195" s="32">
        <v>3.5660479966318155</v>
      </c>
      <c r="G195" s="32">
        <v>3.4475124552662968</v>
      </c>
      <c r="H195" s="32">
        <v>0.35441372535260685</v>
      </c>
      <c r="I195" s="32">
        <v>0.31806539891937408</v>
      </c>
      <c r="J195" s="32">
        <v>564.66388888888889</v>
      </c>
      <c r="K195" s="32">
        <v>545.89444444444439</v>
      </c>
      <c r="L195" s="32">
        <v>56.11944444444444</v>
      </c>
      <c r="M195" s="32">
        <v>50.363888888888887</v>
      </c>
      <c r="N195" s="32">
        <v>1.7666666666666666</v>
      </c>
      <c r="O195" s="32">
        <v>3.9888888888888889</v>
      </c>
      <c r="P195" s="32">
        <v>144.96944444444443</v>
      </c>
      <c r="Q195" s="32">
        <v>131.95555555555555</v>
      </c>
      <c r="R195" s="32">
        <v>13.013888888888889</v>
      </c>
      <c r="S195" s="32">
        <v>363.57499999999999</v>
      </c>
      <c r="T195" s="32">
        <v>363.57499999999999</v>
      </c>
      <c r="U195" s="32">
        <v>0</v>
      </c>
      <c r="V195" s="32">
        <v>0</v>
      </c>
      <c r="W195" s="32">
        <v>4.1583333333333332</v>
      </c>
      <c r="X195" s="32">
        <v>0</v>
      </c>
      <c r="Y195" s="32">
        <v>0</v>
      </c>
      <c r="Z195" s="32">
        <v>0</v>
      </c>
      <c r="AA195" s="32">
        <v>0</v>
      </c>
      <c r="AB195" s="32">
        <v>4.1583333333333332</v>
      </c>
      <c r="AC195" s="32">
        <v>0</v>
      </c>
      <c r="AD195" s="32">
        <v>0</v>
      </c>
      <c r="AE195" s="32">
        <v>0</v>
      </c>
      <c r="AF195" t="s">
        <v>10</v>
      </c>
      <c r="AG195">
        <v>1</v>
      </c>
      <c r="AH195"/>
    </row>
    <row r="196" spans="1:34" x14ac:dyDescent="0.25">
      <c r="A196" t="s">
        <v>929</v>
      </c>
      <c r="B196" t="s">
        <v>617</v>
      </c>
      <c r="C196" t="s">
        <v>856</v>
      </c>
      <c r="D196" t="s">
        <v>895</v>
      </c>
      <c r="E196" s="32">
        <v>102.65555555555555</v>
      </c>
      <c r="F196" s="32">
        <v>4.2376242017534365</v>
      </c>
      <c r="G196" s="32">
        <v>3.8523822924558937</v>
      </c>
      <c r="H196" s="32">
        <v>0.58661002272973273</v>
      </c>
      <c r="I196" s="32">
        <v>0.47014720207814703</v>
      </c>
      <c r="J196" s="32">
        <v>435.01566666666668</v>
      </c>
      <c r="K196" s="32">
        <v>395.46844444444446</v>
      </c>
      <c r="L196" s="32">
        <v>60.218777777777781</v>
      </c>
      <c r="M196" s="32">
        <v>48.263222222222225</v>
      </c>
      <c r="N196" s="32">
        <v>6.5333333333333332</v>
      </c>
      <c r="O196" s="32">
        <v>5.4222222222222225</v>
      </c>
      <c r="P196" s="32">
        <v>100.22188888888888</v>
      </c>
      <c r="Q196" s="32">
        <v>72.630222222222216</v>
      </c>
      <c r="R196" s="32">
        <v>27.591666666666665</v>
      </c>
      <c r="S196" s="32">
        <v>274.57499999999999</v>
      </c>
      <c r="T196" s="32">
        <v>274.57499999999999</v>
      </c>
      <c r="U196" s="32">
        <v>0</v>
      </c>
      <c r="V196" s="32">
        <v>0</v>
      </c>
      <c r="W196" s="32">
        <v>14.53788888888889</v>
      </c>
      <c r="X196" s="32">
        <v>2.9771111111111117</v>
      </c>
      <c r="Y196" s="32">
        <v>0</v>
      </c>
      <c r="Z196" s="32">
        <v>0</v>
      </c>
      <c r="AA196" s="32">
        <v>11.560777777777778</v>
      </c>
      <c r="AB196" s="32">
        <v>0</v>
      </c>
      <c r="AC196" s="32">
        <v>0</v>
      </c>
      <c r="AD196" s="32">
        <v>0</v>
      </c>
      <c r="AE196" s="32">
        <v>0</v>
      </c>
      <c r="AF196" t="s">
        <v>258</v>
      </c>
      <c r="AG196">
        <v>1</v>
      </c>
      <c r="AH196"/>
    </row>
    <row r="197" spans="1:34" x14ac:dyDescent="0.25">
      <c r="A197" t="s">
        <v>929</v>
      </c>
      <c r="B197" t="s">
        <v>682</v>
      </c>
      <c r="C197" t="s">
        <v>722</v>
      </c>
      <c r="D197" t="s">
        <v>899</v>
      </c>
      <c r="E197" s="32">
        <v>28.022222222222222</v>
      </c>
      <c r="F197" s="32">
        <v>6.0453370340999184</v>
      </c>
      <c r="G197" s="32">
        <v>5.7033544805709742</v>
      </c>
      <c r="H197" s="32">
        <v>1.4741197462331483</v>
      </c>
      <c r="I197" s="32">
        <v>1.3008445678033307</v>
      </c>
      <c r="J197" s="32">
        <v>169.40377777777772</v>
      </c>
      <c r="K197" s="32">
        <v>159.82066666666663</v>
      </c>
      <c r="L197" s="32">
        <v>41.30811111111111</v>
      </c>
      <c r="M197" s="32">
        <v>36.452555555555556</v>
      </c>
      <c r="N197" s="32">
        <v>0</v>
      </c>
      <c r="O197" s="32">
        <v>4.8555555555555552</v>
      </c>
      <c r="P197" s="32">
        <v>17.734777777777776</v>
      </c>
      <c r="Q197" s="32">
        <v>13.007222222222222</v>
      </c>
      <c r="R197" s="32">
        <v>4.7275555555555551</v>
      </c>
      <c r="S197" s="32">
        <v>110.36088888888884</v>
      </c>
      <c r="T197" s="32">
        <v>110.36088888888884</v>
      </c>
      <c r="U197" s="32">
        <v>0</v>
      </c>
      <c r="V197" s="32">
        <v>0</v>
      </c>
      <c r="W197" s="32">
        <v>0</v>
      </c>
      <c r="X197" s="32">
        <v>0</v>
      </c>
      <c r="Y197" s="32">
        <v>0</v>
      </c>
      <c r="Z197" s="32">
        <v>0</v>
      </c>
      <c r="AA197" s="32">
        <v>0</v>
      </c>
      <c r="AB197" s="32">
        <v>0</v>
      </c>
      <c r="AC197" s="32">
        <v>0</v>
      </c>
      <c r="AD197" s="32">
        <v>0</v>
      </c>
      <c r="AE197" s="32">
        <v>0</v>
      </c>
      <c r="AF197" t="s">
        <v>325</v>
      </c>
      <c r="AG197">
        <v>1</v>
      </c>
      <c r="AH197"/>
    </row>
    <row r="198" spans="1:34" x14ac:dyDescent="0.25">
      <c r="A198" t="s">
        <v>929</v>
      </c>
      <c r="B198" t="s">
        <v>689</v>
      </c>
      <c r="C198" t="s">
        <v>887</v>
      </c>
      <c r="D198" t="s">
        <v>900</v>
      </c>
      <c r="E198" s="32">
        <v>97.522222222222226</v>
      </c>
      <c r="F198" s="32">
        <v>3.6119858721658873</v>
      </c>
      <c r="G198" s="32">
        <v>3.1223572974820546</v>
      </c>
      <c r="H198" s="32">
        <v>0.90826934032129425</v>
      </c>
      <c r="I198" s="32">
        <v>0.4343636777942349</v>
      </c>
      <c r="J198" s="32">
        <v>352.24888888888881</v>
      </c>
      <c r="K198" s="32">
        <v>304.49922222222216</v>
      </c>
      <c r="L198" s="32">
        <v>88.576444444444448</v>
      </c>
      <c r="M198" s="32">
        <v>42.360111111111109</v>
      </c>
      <c r="N198" s="32">
        <v>40.549666666666667</v>
      </c>
      <c r="O198" s="32">
        <v>5.666666666666667</v>
      </c>
      <c r="P198" s="32">
        <v>84.24988888888889</v>
      </c>
      <c r="Q198" s="32">
        <v>82.716555555555558</v>
      </c>
      <c r="R198" s="32">
        <v>1.5333333333333334</v>
      </c>
      <c r="S198" s="32">
        <v>179.4225555555555</v>
      </c>
      <c r="T198" s="32">
        <v>179.4225555555555</v>
      </c>
      <c r="U198" s="32">
        <v>0</v>
      </c>
      <c r="V198" s="32">
        <v>0</v>
      </c>
      <c r="W198" s="32">
        <v>46.708333333333336</v>
      </c>
      <c r="X198" s="32">
        <v>4.2833333333333332</v>
      </c>
      <c r="Y198" s="32">
        <v>0</v>
      </c>
      <c r="Z198" s="32">
        <v>0</v>
      </c>
      <c r="AA198" s="32">
        <v>18.3</v>
      </c>
      <c r="AB198" s="32">
        <v>0</v>
      </c>
      <c r="AC198" s="32">
        <v>24.125</v>
      </c>
      <c r="AD198" s="32">
        <v>0</v>
      </c>
      <c r="AE198" s="32">
        <v>0</v>
      </c>
      <c r="AF198" t="s">
        <v>332</v>
      </c>
      <c r="AG198">
        <v>1</v>
      </c>
      <c r="AH198"/>
    </row>
    <row r="199" spans="1:34" x14ac:dyDescent="0.25">
      <c r="A199" t="s">
        <v>929</v>
      </c>
      <c r="B199" t="s">
        <v>602</v>
      </c>
      <c r="C199" t="s">
        <v>859</v>
      </c>
      <c r="D199" t="s">
        <v>898</v>
      </c>
      <c r="E199" s="32">
        <v>78.37777777777778</v>
      </c>
      <c r="F199" s="32">
        <v>3.292670825063793</v>
      </c>
      <c r="G199" s="32">
        <v>2.8914800113410828</v>
      </c>
      <c r="H199" s="32">
        <v>0.52328466118514316</v>
      </c>
      <c r="I199" s="32">
        <v>0.32346895378508644</v>
      </c>
      <c r="J199" s="32">
        <v>258.07222222222219</v>
      </c>
      <c r="K199" s="32">
        <v>226.62777777777777</v>
      </c>
      <c r="L199" s="32">
        <v>41.013888888888886</v>
      </c>
      <c r="M199" s="32">
        <v>25.352777777777778</v>
      </c>
      <c r="N199" s="32">
        <v>9.35</v>
      </c>
      <c r="O199" s="32">
        <v>6.3111111111111109</v>
      </c>
      <c r="P199" s="32">
        <v>65.286111111111111</v>
      </c>
      <c r="Q199" s="32">
        <v>49.50277777777778</v>
      </c>
      <c r="R199" s="32">
        <v>15.783333333333333</v>
      </c>
      <c r="S199" s="32">
        <v>151.77222222222221</v>
      </c>
      <c r="T199" s="32">
        <v>151.77222222222221</v>
      </c>
      <c r="U199" s="32">
        <v>0</v>
      </c>
      <c r="V199" s="32">
        <v>0</v>
      </c>
      <c r="W199" s="32">
        <v>0</v>
      </c>
      <c r="X199" s="32">
        <v>0</v>
      </c>
      <c r="Y199" s="32">
        <v>0</v>
      </c>
      <c r="Z199" s="32">
        <v>0</v>
      </c>
      <c r="AA199" s="32">
        <v>0</v>
      </c>
      <c r="AB199" s="32">
        <v>0</v>
      </c>
      <c r="AC199" s="32">
        <v>0</v>
      </c>
      <c r="AD199" s="32">
        <v>0</v>
      </c>
      <c r="AE199" s="32">
        <v>0</v>
      </c>
      <c r="AF199" t="s">
        <v>243</v>
      </c>
      <c r="AG199">
        <v>1</v>
      </c>
      <c r="AH199"/>
    </row>
    <row r="200" spans="1:34" x14ac:dyDescent="0.25">
      <c r="A200" t="s">
        <v>929</v>
      </c>
      <c r="B200" t="s">
        <v>497</v>
      </c>
      <c r="C200" t="s">
        <v>825</v>
      </c>
      <c r="D200" t="s">
        <v>905</v>
      </c>
      <c r="E200" s="32">
        <v>59.555555555555557</v>
      </c>
      <c r="F200" s="32">
        <v>4.6220820895522383</v>
      </c>
      <c r="G200" s="32">
        <v>3.8593022388059697</v>
      </c>
      <c r="H200" s="32">
        <v>1.1235727611940296</v>
      </c>
      <c r="I200" s="32">
        <v>0.4808955223880596</v>
      </c>
      <c r="J200" s="32">
        <v>275.27066666666667</v>
      </c>
      <c r="K200" s="32">
        <v>229.84288888888887</v>
      </c>
      <c r="L200" s="32">
        <v>66.914999999999992</v>
      </c>
      <c r="M200" s="32">
        <v>28.639999999999993</v>
      </c>
      <c r="N200" s="32">
        <v>32.94166666666667</v>
      </c>
      <c r="O200" s="32">
        <v>5.333333333333333</v>
      </c>
      <c r="P200" s="32">
        <v>58.852444444444451</v>
      </c>
      <c r="Q200" s="32">
        <v>51.699666666666673</v>
      </c>
      <c r="R200" s="32">
        <v>7.1527777777777777</v>
      </c>
      <c r="S200" s="32">
        <v>149.50322222222221</v>
      </c>
      <c r="T200" s="32">
        <v>149.50322222222221</v>
      </c>
      <c r="U200" s="32">
        <v>0</v>
      </c>
      <c r="V200" s="32">
        <v>0</v>
      </c>
      <c r="W200" s="32">
        <v>27.103888888888893</v>
      </c>
      <c r="X200" s="32">
        <v>8.5161111111111119</v>
      </c>
      <c r="Y200" s="32">
        <v>0</v>
      </c>
      <c r="Z200" s="32">
        <v>0</v>
      </c>
      <c r="AA200" s="32">
        <v>7.9241111111111158</v>
      </c>
      <c r="AB200" s="32">
        <v>0</v>
      </c>
      <c r="AC200" s="32">
        <v>10.663666666666664</v>
      </c>
      <c r="AD200" s="32">
        <v>0</v>
      </c>
      <c r="AE200" s="32">
        <v>0</v>
      </c>
      <c r="AF200" t="s">
        <v>135</v>
      </c>
      <c r="AG200">
        <v>1</v>
      </c>
      <c r="AH200"/>
    </row>
    <row r="201" spans="1:34" x14ac:dyDescent="0.25">
      <c r="A201" t="s">
        <v>929</v>
      </c>
      <c r="B201" t="s">
        <v>544</v>
      </c>
      <c r="C201" t="s">
        <v>831</v>
      </c>
      <c r="D201" t="s">
        <v>895</v>
      </c>
      <c r="E201" s="32">
        <v>79.3</v>
      </c>
      <c r="F201" s="32">
        <v>4.140920554854981</v>
      </c>
      <c r="G201" s="32">
        <v>3.9178576432674799</v>
      </c>
      <c r="H201" s="32">
        <v>0.79273504273504269</v>
      </c>
      <c r="I201" s="32">
        <v>0.56967213114754101</v>
      </c>
      <c r="J201" s="32">
        <v>328.375</v>
      </c>
      <c r="K201" s="32">
        <v>310.68611111111113</v>
      </c>
      <c r="L201" s="32">
        <v>62.863888888888887</v>
      </c>
      <c r="M201" s="32">
        <v>45.174999999999997</v>
      </c>
      <c r="N201" s="32">
        <v>12.377777777777778</v>
      </c>
      <c r="O201" s="32">
        <v>5.3111111111111109</v>
      </c>
      <c r="P201" s="32">
        <v>79.7</v>
      </c>
      <c r="Q201" s="32">
        <v>79.7</v>
      </c>
      <c r="R201" s="32">
        <v>0</v>
      </c>
      <c r="S201" s="32">
        <v>185.8111111111111</v>
      </c>
      <c r="T201" s="32">
        <v>185.8111111111111</v>
      </c>
      <c r="U201" s="32">
        <v>0</v>
      </c>
      <c r="V201" s="32">
        <v>0</v>
      </c>
      <c r="W201" s="32">
        <v>57.883333333333333</v>
      </c>
      <c r="X201" s="32">
        <v>21.536111111111111</v>
      </c>
      <c r="Y201" s="32">
        <v>0</v>
      </c>
      <c r="Z201" s="32">
        <v>0</v>
      </c>
      <c r="AA201" s="32">
        <v>21.444444444444443</v>
      </c>
      <c r="AB201" s="32">
        <v>0</v>
      </c>
      <c r="AC201" s="32">
        <v>14.902777777777779</v>
      </c>
      <c r="AD201" s="32">
        <v>0</v>
      </c>
      <c r="AE201" s="32">
        <v>0</v>
      </c>
      <c r="AF201" t="s">
        <v>182</v>
      </c>
      <c r="AG201">
        <v>1</v>
      </c>
      <c r="AH201"/>
    </row>
    <row r="202" spans="1:34" x14ac:dyDescent="0.25">
      <c r="A202" t="s">
        <v>929</v>
      </c>
      <c r="B202" t="s">
        <v>660</v>
      </c>
      <c r="C202" t="s">
        <v>878</v>
      </c>
      <c r="D202" t="s">
        <v>897</v>
      </c>
      <c r="E202" s="32">
        <v>54.944444444444443</v>
      </c>
      <c r="F202" s="32">
        <v>3.7203336703741146</v>
      </c>
      <c r="G202" s="32">
        <v>3.0592113245702723</v>
      </c>
      <c r="H202" s="32">
        <v>0.79479271991911027</v>
      </c>
      <c r="I202" s="32">
        <v>0.40293225480283118</v>
      </c>
      <c r="J202" s="32">
        <v>204.41166666666663</v>
      </c>
      <c r="K202" s="32">
        <v>168.08666666666662</v>
      </c>
      <c r="L202" s="32">
        <v>43.669444444444444</v>
      </c>
      <c r="M202" s="32">
        <v>22.138888888888889</v>
      </c>
      <c r="N202" s="32">
        <v>16.197222222222223</v>
      </c>
      <c r="O202" s="32">
        <v>5.333333333333333</v>
      </c>
      <c r="P202" s="32">
        <v>61.419999999999995</v>
      </c>
      <c r="Q202" s="32">
        <v>46.62555555555555</v>
      </c>
      <c r="R202" s="32">
        <v>14.794444444444444</v>
      </c>
      <c r="S202" s="32">
        <v>99.32222222222218</v>
      </c>
      <c r="T202" s="32">
        <v>99.32222222222218</v>
      </c>
      <c r="U202" s="32">
        <v>0</v>
      </c>
      <c r="V202" s="32">
        <v>0</v>
      </c>
      <c r="W202" s="32">
        <v>62.814444444444447</v>
      </c>
      <c r="X202" s="32">
        <v>4.4222222222222225</v>
      </c>
      <c r="Y202" s="32">
        <v>2.7111111111111112</v>
      </c>
      <c r="Z202" s="32">
        <v>0</v>
      </c>
      <c r="AA202" s="32">
        <v>13.200555555555557</v>
      </c>
      <c r="AB202" s="32">
        <v>2.3666666666666667</v>
      </c>
      <c r="AC202" s="32">
        <v>40.113888888888894</v>
      </c>
      <c r="AD202" s="32">
        <v>0</v>
      </c>
      <c r="AE202" s="32">
        <v>0</v>
      </c>
      <c r="AF202" t="s">
        <v>302</v>
      </c>
      <c r="AG202">
        <v>1</v>
      </c>
      <c r="AH202"/>
    </row>
    <row r="203" spans="1:34" x14ac:dyDescent="0.25">
      <c r="A203" t="s">
        <v>929</v>
      </c>
      <c r="B203" t="s">
        <v>679</v>
      </c>
      <c r="C203" t="s">
        <v>855</v>
      </c>
      <c r="D203" t="s">
        <v>900</v>
      </c>
      <c r="E203" s="32">
        <v>34.544444444444444</v>
      </c>
      <c r="F203" s="32">
        <v>5.2788678031521385</v>
      </c>
      <c r="G203" s="32">
        <v>4.7539401736892897</v>
      </c>
      <c r="H203" s="32">
        <v>1.0018494692827276</v>
      </c>
      <c r="I203" s="32">
        <v>0.86434544869733032</v>
      </c>
      <c r="J203" s="32">
        <v>182.35555555555555</v>
      </c>
      <c r="K203" s="32">
        <v>164.22222222222223</v>
      </c>
      <c r="L203" s="32">
        <v>34.608333333333334</v>
      </c>
      <c r="M203" s="32">
        <v>29.858333333333334</v>
      </c>
      <c r="N203" s="32">
        <v>0</v>
      </c>
      <c r="O203" s="32">
        <v>4.75</v>
      </c>
      <c r="P203" s="32">
        <v>60.430555555555557</v>
      </c>
      <c r="Q203" s="32">
        <v>47.047222222222224</v>
      </c>
      <c r="R203" s="32">
        <v>13.383333333333333</v>
      </c>
      <c r="S203" s="32">
        <v>87.316666666666663</v>
      </c>
      <c r="T203" s="32">
        <v>87.316666666666663</v>
      </c>
      <c r="U203" s="32">
        <v>0</v>
      </c>
      <c r="V203" s="32">
        <v>0</v>
      </c>
      <c r="W203" s="32">
        <v>15.611111111111112</v>
      </c>
      <c r="X203" s="32">
        <v>3.8583333333333334</v>
      </c>
      <c r="Y203" s="32">
        <v>0</v>
      </c>
      <c r="Z203" s="32">
        <v>0</v>
      </c>
      <c r="AA203" s="32">
        <v>4.375</v>
      </c>
      <c r="AB203" s="32">
        <v>0</v>
      </c>
      <c r="AC203" s="32">
        <v>7.3777777777777782</v>
      </c>
      <c r="AD203" s="32">
        <v>0</v>
      </c>
      <c r="AE203" s="32">
        <v>0</v>
      </c>
      <c r="AF203" t="s">
        <v>321</v>
      </c>
      <c r="AG203">
        <v>1</v>
      </c>
      <c r="AH203"/>
    </row>
    <row r="204" spans="1:34" x14ac:dyDescent="0.25">
      <c r="A204" t="s">
        <v>929</v>
      </c>
      <c r="B204" t="s">
        <v>479</v>
      </c>
      <c r="C204" t="s">
        <v>817</v>
      </c>
      <c r="D204" t="s">
        <v>895</v>
      </c>
      <c r="E204" s="32">
        <v>131.3111111111111</v>
      </c>
      <c r="F204" s="32">
        <v>3.1112709426298872</v>
      </c>
      <c r="G204" s="32">
        <v>3.0770011846336103</v>
      </c>
      <c r="H204" s="32">
        <v>0.6007996276865798</v>
      </c>
      <c r="I204" s="32">
        <v>0.56652986969030295</v>
      </c>
      <c r="J204" s="32">
        <v>408.54444444444448</v>
      </c>
      <c r="K204" s="32">
        <v>404.04444444444448</v>
      </c>
      <c r="L204" s="32">
        <v>78.891666666666666</v>
      </c>
      <c r="M204" s="32">
        <v>74.391666666666666</v>
      </c>
      <c r="N204" s="32">
        <v>0</v>
      </c>
      <c r="O204" s="32">
        <v>4.5</v>
      </c>
      <c r="P204" s="32">
        <v>102.52500000000001</v>
      </c>
      <c r="Q204" s="32">
        <v>102.52500000000001</v>
      </c>
      <c r="R204" s="32">
        <v>0</v>
      </c>
      <c r="S204" s="32">
        <v>227.12777777777777</v>
      </c>
      <c r="T204" s="32">
        <v>227.12777777777777</v>
      </c>
      <c r="U204" s="32">
        <v>0</v>
      </c>
      <c r="V204" s="32">
        <v>0</v>
      </c>
      <c r="W204" s="32">
        <v>65.76111111111112</v>
      </c>
      <c r="X204" s="32">
        <v>10.027777777777779</v>
      </c>
      <c r="Y204" s="32">
        <v>0</v>
      </c>
      <c r="Z204" s="32">
        <v>0</v>
      </c>
      <c r="AA204" s="32">
        <v>19.541666666666668</v>
      </c>
      <c r="AB204" s="32">
        <v>0</v>
      </c>
      <c r="AC204" s="32">
        <v>36.19166666666667</v>
      </c>
      <c r="AD204" s="32">
        <v>0</v>
      </c>
      <c r="AE204" s="32">
        <v>0</v>
      </c>
      <c r="AF204" t="s">
        <v>117</v>
      </c>
      <c r="AG204">
        <v>1</v>
      </c>
      <c r="AH204"/>
    </row>
    <row r="205" spans="1:34" x14ac:dyDescent="0.25">
      <c r="A205" t="s">
        <v>929</v>
      </c>
      <c r="B205" t="s">
        <v>523</v>
      </c>
      <c r="C205" t="s">
        <v>832</v>
      </c>
      <c r="D205" t="s">
        <v>901</v>
      </c>
      <c r="E205" s="32">
        <v>75.266666666666666</v>
      </c>
      <c r="F205" s="32">
        <v>2.8521169176262178</v>
      </c>
      <c r="G205" s="32">
        <v>2.6413123708296427</v>
      </c>
      <c r="H205" s="32">
        <v>0.2739518748154709</v>
      </c>
      <c r="I205" s="32">
        <v>0.18655890168290523</v>
      </c>
      <c r="J205" s="32">
        <v>214.66933333333333</v>
      </c>
      <c r="K205" s="32">
        <v>198.80277777777778</v>
      </c>
      <c r="L205" s="32">
        <v>20.619444444444444</v>
      </c>
      <c r="M205" s="32">
        <v>14.041666666666666</v>
      </c>
      <c r="N205" s="32">
        <v>3.2</v>
      </c>
      <c r="O205" s="32">
        <v>3.3777777777777778</v>
      </c>
      <c r="P205" s="32">
        <v>72.277666666666661</v>
      </c>
      <c r="Q205" s="32">
        <v>62.988888888888887</v>
      </c>
      <c r="R205" s="32">
        <v>9.2887777777777778</v>
      </c>
      <c r="S205" s="32">
        <v>121.77222222222223</v>
      </c>
      <c r="T205" s="32">
        <v>121.77222222222223</v>
      </c>
      <c r="U205" s="32">
        <v>0</v>
      </c>
      <c r="V205" s="32">
        <v>0</v>
      </c>
      <c r="W205" s="32">
        <v>12.791666666666666</v>
      </c>
      <c r="X205" s="32">
        <v>0</v>
      </c>
      <c r="Y205" s="32">
        <v>0</v>
      </c>
      <c r="Z205" s="32">
        <v>0</v>
      </c>
      <c r="AA205" s="32">
        <v>5.5944444444444441</v>
      </c>
      <c r="AB205" s="32">
        <v>0</v>
      </c>
      <c r="AC205" s="32">
        <v>7.197222222222222</v>
      </c>
      <c r="AD205" s="32">
        <v>0</v>
      </c>
      <c r="AE205" s="32">
        <v>0</v>
      </c>
      <c r="AF205" t="s">
        <v>161</v>
      </c>
      <c r="AG205">
        <v>1</v>
      </c>
      <c r="AH205"/>
    </row>
    <row r="206" spans="1:34" x14ac:dyDescent="0.25">
      <c r="A206" t="s">
        <v>929</v>
      </c>
      <c r="B206" t="s">
        <v>470</v>
      </c>
      <c r="C206" t="s">
        <v>813</v>
      </c>
      <c r="D206" t="s">
        <v>895</v>
      </c>
      <c r="E206" s="32">
        <v>62.06666666666667</v>
      </c>
      <c r="F206" s="32">
        <v>2.7359649122807013</v>
      </c>
      <c r="G206" s="32">
        <v>2.4803616183315427</v>
      </c>
      <c r="H206" s="32">
        <v>0.58872180451127809</v>
      </c>
      <c r="I206" s="32">
        <v>0.35021482277121369</v>
      </c>
      <c r="J206" s="32">
        <v>169.8122222222222</v>
      </c>
      <c r="K206" s="32">
        <v>153.94777777777776</v>
      </c>
      <c r="L206" s="32">
        <v>36.539999999999992</v>
      </c>
      <c r="M206" s="32">
        <v>21.736666666666665</v>
      </c>
      <c r="N206" s="32">
        <v>9.7366666666666664</v>
      </c>
      <c r="O206" s="32">
        <v>5.0666666666666664</v>
      </c>
      <c r="P206" s="32">
        <v>43.355555555555547</v>
      </c>
      <c r="Q206" s="32">
        <v>42.294444444444437</v>
      </c>
      <c r="R206" s="32">
        <v>1.0611111111111111</v>
      </c>
      <c r="S206" s="32">
        <v>89.916666666666657</v>
      </c>
      <c r="T206" s="32">
        <v>89.916666666666657</v>
      </c>
      <c r="U206" s="32">
        <v>0</v>
      </c>
      <c r="V206" s="32">
        <v>0</v>
      </c>
      <c r="W206" s="32">
        <v>10.936666666666667</v>
      </c>
      <c r="X206" s="32">
        <v>0.42444444444444446</v>
      </c>
      <c r="Y206" s="32">
        <v>0</v>
      </c>
      <c r="Z206" s="32">
        <v>0</v>
      </c>
      <c r="AA206" s="32">
        <v>5.3577777777777786</v>
      </c>
      <c r="AB206" s="32">
        <v>0</v>
      </c>
      <c r="AC206" s="32">
        <v>5.1544444444444446</v>
      </c>
      <c r="AD206" s="32">
        <v>0</v>
      </c>
      <c r="AE206" s="32">
        <v>0</v>
      </c>
      <c r="AF206" t="s">
        <v>108</v>
      </c>
      <c r="AG206">
        <v>1</v>
      </c>
      <c r="AH206"/>
    </row>
    <row r="207" spans="1:34" x14ac:dyDescent="0.25">
      <c r="A207" t="s">
        <v>929</v>
      </c>
      <c r="B207" t="s">
        <v>441</v>
      </c>
      <c r="C207" t="s">
        <v>773</v>
      </c>
      <c r="D207" t="s">
        <v>899</v>
      </c>
      <c r="E207" s="32">
        <v>92.688888888888883</v>
      </c>
      <c r="F207" s="32">
        <v>3.3596919204027813</v>
      </c>
      <c r="G207" s="32">
        <v>3.2080112682809876</v>
      </c>
      <c r="H207" s="32">
        <v>0.40596739391033321</v>
      </c>
      <c r="I207" s="32">
        <v>0.30182809877727163</v>
      </c>
      <c r="J207" s="32">
        <v>311.4061111111111</v>
      </c>
      <c r="K207" s="32">
        <v>297.34699999999998</v>
      </c>
      <c r="L207" s="32">
        <v>37.62866666666666</v>
      </c>
      <c r="M207" s="32">
        <v>27.976111111111109</v>
      </c>
      <c r="N207" s="32">
        <v>5.0666666666666664</v>
      </c>
      <c r="O207" s="32">
        <v>4.5858888888888885</v>
      </c>
      <c r="P207" s="32">
        <v>72.963444444444434</v>
      </c>
      <c r="Q207" s="32">
        <v>68.556888888888878</v>
      </c>
      <c r="R207" s="32">
        <v>4.4065555555555553</v>
      </c>
      <c r="S207" s="32">
        <v>200.81399999999996</v>
      </c>
      <c r="T207" s="32">
        <v>181.39933333333332</v>
      </c>
      <c r="U207" s="32">
        <v>19.414666666666658</v>
      </c>
      <c r="V207" s="32">
        <v>0</v>
      </c>
      <c r="W207" s="32">
        <v>20.678666666666668</v>
      </c>
      <c r="X207" s="32">
        <v>13.180555555555555</v>
      </c>
      <c r="Y207" s="32">
        <v>0</v>
      </c>
      <c r="Z207" s="32">
        <v>0</v>
      </c>
      <c r="AA207" s="32">
        <v>0.17033333333333334</v>
      </c>
      <c r="AB207" s="32">
        <v>0</v>
      </c>
      <c r="AC207" s="32">
        <v>7.3277777777777793</v>
      </c>
      <c r="AD207" s="32">
        <v>0</v>
      </c>
      <c r="AE207" s="32">
        <v>0</v>
      </c>
      <c r="AF207" t="s">
        <v>79</v>
      </c>
      <c r="AG207">
        <v>1</v>
      </c>
      <c r="AH207"/>
    </row>
    <row r="208" spans="1:34" x14ac:dyDescent="0.25">
      <c r="A208" t="s">
        <v>929</v>
      </c>
      <c r="B208" t="s">
        <v>356</v>
      </c>
      <c r="C208" t="s">
        <v>724</v>
      </c>
      <c r="D208" t="s">
        <v>897</v>
      </c>
      <c r="E208" s="32">
        <v>99.644444444444446</v>
      </c>
      <c r="F208" s="32">
        <v>3.3501483050847463</v>
      </c>
      <c r="G208" s="32">
        <v>3.1516915700267623</v>
      </c>
      <c r="H208" s="32">
        <v>0.56700825156110612</v>
      </c>
      <c r="I208" s="32">
        <v>0.4300880909901873</v>
      </c>
      <c r="J208" s="32">
        <v>333.82366666666672</v>
      </c>
      <c r="K208" s="32">
        <v>314.04855555555559</v>
      </c>
      <c r="L208" s="32">
        <v>56.499222222222222</v>
      </c>
      <c r="M208" s="32">
        <v>42.855888888888884</v>
      </c>
      <c r="N208" s="32">
        <v>7.3777777777777782</v>
      </c>
      <c r="O208" s="32">
        <v>6.2655555555555553</v>
      </c>
      <c r="P208" s="32">
        <v>107.00677777777777</v>
      </c>
      <c r="Q208" s="32">
        <v>100.875</v>
      </c>
      <c r="R208" s="32">
        <v>6.1317777777777769</v>
      </c>
      <c r="S208" s="32">
        <v>170.31766666666672</v>
      </c>
      <c r="T208" s="32">
        <v>168.55600000000007</v>
      </c>
      <c r="U208" s="32">
        <v>1.7616666666666667</v>
      </c>
      <c r="V208" s="32">
        <v>0</v>
      </c>
      <c r="W208" s="32">
        <v>9.4247777777777788</v>
      </c>
      <c r="X208" s="32">
        <v>3.6245555555555558</v>
      </c>
      <c r="Y208" s="32">
        <v>0</v>
      </c>
      <c r="Z208" s="32">
        <v>0</v>
      </c>
      <c r="AA208" s="32">
        <v>1.6372222222222226</v>
      </c>
      <c r="AB208" s="32">
        <v>0</v>
      </c>
      <c r="AC208" s="32">
        <v>4.1630000000000003</v>
      </c>
      <c r="AD208" s="32">
        <v>0</v>
      </c>
      <c r="AE208" s="32">
        <v>0</v>
      </c>
      <c r="AF208" t="s">
        <v>262</v>
      </c>
      <c r="AG208">
        <v>1</v>
      </c>
      <c r="AH208"/>
    </row>
    <row r="209" spans="1:34" x14ac:dyDescent="0.25">
      <c r="A209" t="s">
        <v>929</v>
      </c>
      <c r="B209" t="s">
        <v>569</v>
      </c>
      <c r="C209" t="s">
        <v>722</v>
      </c>
      <c r="D209" t="s">
        <v>899</v>
      </c>
      <c r="E209" s="32">
        <v>108.45555555555555</v>
      </c>
      <c r="F209" s="32">
        <v>4.0993853088822867</v>
      </c>
      <c r="G209" s="32">
        <v>3.6164429873988322</v>
      </c>
      <c r="H209" s="32">
        <v>0.63098043233275292</v>
      </c>
      <c r="I209" s="32">
        <v>0.14803811084929824</v>
      </c>
      <c r="J209" s="32">
        <v>444.60111111111109</v>
      </c>
      <c r="K209" s="32">
        <v>392.2233333333333</v>
      </c>
      <c r="L209" s="32">
        <v>68.433333333333337</v>
      </c>
      <c r="M209" s="32">
        <v>16.055555555555557</v>
      </c>
      <c r="N209" s="32">
        <v>45.263888888888886</v>
      </c>
      <c r="O209" s="32">
        <v>7.1138888888888889</v>
      </c>
      <c r="P209" s="32">
        <v>118.85</v>
      </c>
      <c r="Q209" s="32">
        <v>118.85</v>
      </c>
      <c r="R209" s="32">
        <v>0</v>
      </c>
      <c r="S209" s="32">
        <v>257.31777777777774</v>
      </c>
      <c r="T209" s="32">
        <v>257.31777777777774</v>
      </c>
      <c r="U209" s="32">
        <v>0</v>
      </c>
      <c r="V209" s="32">
        <v>0</v>
      </c>
      <c r="W209" s="32">
        <v>148.44533333333334</v>
      </c>
      <c r="X209" s="32">
        <v>10.816666666666666</v>
      </c>
      <c r="Y209" s="32">
        <v>0.61111111111111116</v>
      </c>
      <c r="Z209" s="32">
        <v>0</v>
      </c>
      <c r="AA209" s="32">
        <v>66.12777777777778</v>
      </c>
      <c r="AB209" s="32">
        <v>0</v>
      </c>
      <c r="AC209" s="32">
        <v>70.88977777777778</v>
      </c>
      <c r="AD209" s="32">
        <v>0</v>
      </c>
      <c r="AE209" s="32">
        <v>0</v>
      </c>
      <c r="AF209" t="s">
        <v>208</v>
      </c>
      <c r="AG209">
        <v>1</v>
      </c>
      <c r="AH209"/>
    </row>
    <row r="210" spans="1:34" x14ac:dyDescent="0.25">
      <c r="A210" t="s">
        <v>929</v>
      </c>
      <c r="B210" t="s">
        <v>618</v>
      </c>
      <c r="C210" t="s">
        <v>722</v>
      </c>
      <c r="D210" t="s">
        <v>899</v>
      </c>
      <c r="E210" s="32">
        <v>77.922222222222217</v>
      </c>
      <c r="F210" s="32">
        <v>4.514704120918295</v>
      </c>
      <c r="G210" s="32">
        <v>3.7926522173107089</v>
      </c>
      <c r="H210" s="32">
        <v>0.93212605161842288</v>
      </c>
      <c r="I210" s="32">
        <v>0.31309710537573082</v>
      </c>
      <c r="J210" s="32">
        <v>351.7957777777778</v>
      </c>
      <c r="K210" s="32">
        <v>295.53188888888889</v>
      </c>
      <c r="L210" s="32">
        <v>72.633333333333326</v>
      </c>
      <c r="M210" s="32">
        <v>24.397222222222222</v>
      </c>
      <c r="N210" s="32">
        <v>43.258333333333326</v>
      </c>
      <c r="O210" s="32">
        <v>4.9777777777777779</v>
      </c>
      <c r="P210" s="32">
        <v>97.074999999999989</v>
      </c>
      <c r="Q210" s="32">
        <v>89.047222222222217</v>
      </c>
      <c r="R210" s="32">
        <v>8.0277777777777786</v>
      </c>
      <c r="S210" s="32">
        <v>182.08744444444443</v>
      </c>
      <c r="T210" s="32">
        <v>157.49855555555555</v>
      </c>
      <c r="U210" s="32">
        <v>24.338888888888889</v>
      </c>
      <c r="V210" s="32">
        <v>0.25</v>
      </c>
      <c r="W210" s="32">
        <v>56.063888888888883</v>
      </c>
      <c r="X210" s="32">
        <v>0.27500000000000002</v>
      </c>
      <c r="Y210" s="32">
        <v>19.294444444444444</v>
      </c>
      <c r="Z210" s="32">
        <v>0</v>
      </c>
      <c r="AA210" s="32">
        <v>28.672222222222221</v>
      </c>
      <c r="AB210" s="32">
        <v>0</v>
      </c>
      <c r="AC210" s="32">
        <v>7.822222222222222</v>
      </c>
      <c r="AD210" s="32">
        <v>0</v>
      </c>
      <c r="AE210" s="32">
        <v>0</v>
      </c>
      <c r="AF210" t="s">
        <v>259</v>
      </c>
      <c r="AG210">
        <v>1</v>
      </c>
      <c r="AH210"/>
    </row>
    <row r="211" spans="1:34" x14ac:dyDescent="0.25">
      <c r="A211" t="s">
        <v>929</v>
      </c>
      <c r="B211" t="s">
        <v>627</v>
      </c>
      <c r="C211" t="s">
        <v>748</v>
      </c>
      <c r="D211" t="s">
        <v>903</v>
      </c>
      <c r="E211" s="32">
        <v>59.87777777777778</v>
      </c>
      <c r="F211" s="32">
        <v>3.8736778623121175</v>
      </c>
      <c r="G211" s="32">
        <v>3.5967712005938024</v>
      </c>
      <c r="H211" s="32">
        <v>0.51206160697717573</v>
      </c>
      <c r="I211" s="32">
        <v>0.2537576544813509</v>
      </c>
      <c r="J211" s="32">
        <v>231.94722222222225</v>
      </c>
      <c r="K211" s="32">
        <v>215.36666666666667</v>
      </c>
      <c r="L211" s="32">
        <v>30.661111111111111</v>
      </c>
      <c r="M211" s="32">
        <v>15.194444444444445</v>
      </c>
      <c r="N211" s="32">
        <v>9.8666666666666671</v>
      </c>
      <c r="O211" s="32">
        <v>5.6</v>
      </c>
      <c r="P211" s="32">
        <v>83.963888888888889</v>
      </c>
      <c r="Q211" s="32">
        <v>82.85</v>
      </c>
      <c r="R211" s="32">
        <v>1.1138888888888889</v>
      </c>
      <c r="S211" s="32">
        <v>117.32222222222222</v>
      </c>
      <c r="T211" s="32">
        <v>105.56111111111112</v>
      </c>
      <c r="U211" s="32">
        <v>11.761111111111111</v>
      </c>
      <c r="V211" s="32">
        <v>0</v>
      </c>
      <c r="W211" s="32">
        <v>24.180555555555557</v>
      </c>
      <c r="X211" s="32">
        <v>0</v>
      </c>
      <c r="Y211" s="32">
        <v>0</v>
      </c>
      <c r="Z211" s="32">
        <v>0</v>
      </c>
      <c r="AA211" s="32">
        <v>14.5</v>
      </c>
      <c r="AB211" s="32">
        <v>0</v>
      </c>
      <c r="AC211" s="32">
        <v>9.6805555555555554</v>
      </c>
      <c r="AD211" s="32">
        <v>0</v>
      </c>
      <c r="AE211" s="32">
        <v>0</v>
      </c>
      <c r="AF211" t="s">
        <v>269</v>
      </c>
      <c r="AG211">
        <v>1</v>
      </c>
      <c r="AH211"/>
    </row>
    <row r="212" spans="1:34" x14ac:dyDescent="0.25">
      <c r="A212" t="s">
        <v>929</v>
      </c>
      <c r="B212" t="s">
        <v>455</v>
      </c>
      <c r="C212" t="s">
        <v>740</v>
      </c>
      <c r="D212" t="s">
        <v>903</v>
      </c>
      <c r="E212" s="32">
        <v>97.777777777777771</v>
      </c>
      <c r="F212" s="32">
        <v>3.9214772727272731</v>
      </c>
      <c r="G212" s="32">
        <v>3.5635795454545462</v>
      </c>
      <c r="H212" s="32">
        <v>0.42357954545454546</v>
      </c>
      <c r="I212" s="32">
        <v>0.21812500000000004</v>
      </c>
      <c r="J212" s="32">
        <v>383.43333333333334</v>
      </c>
      <c r="K212" s="32">
        <v>348.43888888888893</v>
      </c>
      <c r="L212" s="32">
        <v>41.416666666666664</v>
      </c>
      <c r="M212" s="32">
        <v>21.327777777777779</v>
      </c>
      <c r="N212" s="32">
        <v>14.633333333333333</v>
      </c>
      <c r="O212" s="32">
        <v>5.4555555555555557</v>
      </c>
      <c r="P212" s="32">
        <v>128.72222222222223</v>
      </c>
      <c r="Q212" s="32">
        <v>113.81666666666666</v>
      </c>
      <c r="R212" s="32">
        <v>14.905555555555555</v>
      </c>
      <c r="S212" s="32">
        <v>213.29444444444445</v>
      </c>
      <c r="T212" s="32">
        <v>199.26111111111112</v>
      </c>
      <c r="U212" s="32">
        <v>14.033333333333333</v>
      </c>
      <c r="V212" s="32">
        <v>0</v>
      </c>
      <c r="W212" s="32">
        <v>30.294444444444451</v>
      </c>
      <c r="X212" s="32">
        <v>8.1472222222222221</v>
      </c>
      <c r="Y212" s="32">
        <v>1.7944444444444445</v>
      </c>
      <c r="Z212" s="32">
        <v>0</v>
      </c>
      <c r="AA212" s="32">
        <v>14.4</v>
      </c>
      <c r="AB212" s="32">
        <v>0.12222222222222222</v>
      </c>
      <c r="AC212" s="32">
        <v>5.8194444444444446</v>
      </c>
      <c r="AD212" s="32">
        <v>1.1111111111111112E-2</v>
      </c>
      <c r="AE212" s="32">
        <v>0</v>
      </c>
      <c r="AF212" t="s">
        <v>93</v>
      </c>
      <c r="AG212">
        <v>1</v>
      </c>
      <c r="AH212"/>
    </row>
    <row r="213" spans="1:34" x14ac:dyDescent="0.25">
      <c r="A213" t="s">
        <v>929</v>
      </c>
      <c r="B213" t="s">
        <v>640</v>
      </c>
      <c r="C213" t="s">
        <v>870</v>
      </c>
      <c r="D213" t="s">
        <v>896</v>
      </c>
      <c r="E213" s="32">
        <v>88.833333333333329</v>
      </c>
      <c r="F213" s="32">
        <v>3.6707567229518459</v>
      </c>
      <c r="G213" s="32">
        <v>2.760906816760476</v>
      </c>
      <c r="H213" s="32">
        <v>0.68467792370231395</v>
      </c>
      <c r="I213" s="32">
        <v>0.16988742964352721</v>
      </c>
      <c r="J213" s="32">
        <v>326.08555555555563</v>
      </c>
      <c r="K213" s="32">
        <v>245.26055555555561</v>
      </c>
      <c r="L213" s="32">
        <v>60.822222222222223</v>
      </c>
      <c r="M213" s="32">
        <v>15.091666666666667</v>
      </c>
      <c r="N213" s="32">
        <v>39.863888888888887</v>
      </c>
      <c r="O213" s="32">
        <v>5.8666666666666663</v>
      </c>
      <c r="P213" s="32">
        <v>81.086666666666659</v>
      </c>
      <c r="Q213" s="32">
        <v>45.992222222222217</v>
      </c>
      <c r="R213" s="32">
        <v>35.094444444444441</v>
      </c>
      <c r="S213" s="32">
        <v>184.17666666666673</v>
      </c>
      <c r="T213" s="32">
        <v>184.17666666666673</v>
      </c>
      <c r="U213" s="32">
        <v>0</v>
      </c>
      <c r="V213" s="32">
        <v>0</v>
      </c>
      <c r="W213" s="32">
        <v>26.891666666666666</v>
      </c>
      <c r="X213" s="32">
        <v>8.9416666666666664</v>
      </c>
      <c r="Y213" s="32">
        <v>1.3333333333333333</v>
      </c>
      <c r="Z213" s="32">
        <v>0</v>
      </c>
      <c r="AA213" s="32">
        <v>4.708333333333333</v>
      </c>
      <c r="AB213" s="32">
        <v>3.2888888888888888</v>
      </c>
      <c r="AC213" s="32">
        <v>8.6194444444444436</v>
      </c>
      <c r="AD213" s="32">
        <v>0</v>
      </c>
      <c r="AE213" s="32">
        <v>0</v>
      </c>
      <c r="AF213" t="s">
        <v>282</v>
      </c>
      <c r="AG213">
        <v>1</v>
      </c>
      <c r="AH213"/>
    </row>
    <row r="214" spans="1:34" x14ac:dyDescent="0.25">
      <c r="A214" t="s">
        <v>929</v>
      </c>
      <c r="B214" t="s">
        <v>500</v>
      </c>
      <c r="C214" t="s">
        <v>760</v>
      </c>
      <c r="D214" t="s">
        <v>895</v>
      </c>
      <c r="E214" s="32">
        <v>107.84444444444445</v>
      </c>
      <c r="F214" s="32">
        <v>3.4180919019163403</v>
      </c>
      <c r="G214" s="32">
        <v>3.2165670719142798</v>
      </c>
      <c r="H214" s="32">
        <v>0.84736245621265205</v>
      </c>
      <c r="I214" s="32">
        <v>0.64583762621059138</v>
      </c>
      <c r="J214" s="32">
        <v>368.62222222222221</v>
      </c>
      <c r="K214" s="32">
        <v>346.88888888888891</v>
      </c>
      <c r="L214" s="32">
        <v>91.38333333333334</v>
      </c>
      <c r="M214" s="32">
        <v>69.650000000000006</v>
      </c>
      <c r="N214" s="32">
        <v>16.324999999999999</v>
      </c>
      <c r="O214" s="32">
        <v>5.4083333333333332</v>
      </c>
      <c r="P214" s="32">
        <v>73.316666666666663</v>
      </c>
      <c r="Q214" s="32">
        <v>73.316666666666663</v>
      </c>
      <c r="R214" s="32">
        <v>0</v>
      </c>
      <c r="S214" s="32">
        <v>203.92222222222222</v>
      </c>
      <c r="T214" s="32">
        <v>203.92222222222222</v>
      </c>
      <c r="U214" s="32">
        <v>0</v>
      </c>
      <c r="V214" s="32">
        <v>0</v>
      </c>
      <c r="W214" s="32">
        <v>0</v>
      </c>
      <c r="X214" s="32">
        <v>0</v>
      </c>
      <c r="Y214" s="32">
        <v>0</v>
      </c>
      <c r="Z214" s="32">
        <v>0</v>
      </c>
      <c r="AA214" s="32">
        <v>0</v>
      </c>
      <c r="AB214" s="32">
        <v>0</v>
      </c>
      <c r="AC214" s="32">
        <v>0</v>
      </c>
      <c r="AD214" s="32">
        <v>0</v>
      </c>
      <c r="AE214" s="32">
        <v>0</v>
      </c>
      <c r="AF214" t="s">
        <v>138</v>
      </c>
      <c r="AG214">
        <v>1</v>
      </c>
      <c r="AH214"/>
    </row>
    <row r="215" spans="1:34" x14ac:dyDescent="0.25">
      <c r="A215" t="s">
        <v>929</v>
      </c>
      <c r="B215" t="s">
        <v>521</v>
      </c>
      <c r="C215" t="s">
        <v>815</v>
      </c>
      <c r="D215" t="s">
        <v>900</v>
      </c>
      <c r="E215" s="32">
        <v>115.36666666666666</v>
      </c>
      <c r="F215" s="32">
        <v>4.0702504093229326</v>
      </c>
      <c r="G215" s="32">
        <v>3.7799922950977565</v>
      </c>
      <c r="H215" s="32">
        <v>0.50298757584513143</v>
      </c>
      <c r="I215" s="32">
        <v>0.35693152268130596</v>
      </c>
      <c r="J215" s="32">
        <v>469.57122222222233</v>
      </c>
      <c r="K215" s="32">
        <v>436.08511111111113</v>
      </c>
      <c r="L215" s="32">
        <v>58.027999999999999</v>
      </c>
      <c r="M215" s="32">
        <v>41.177999999999997</v>
      </c>
      <c r="N215" s="32">
        <v>11.161111111111111</v>
      </c>
      <c r="O215" s="32">
        <v>5.6888888888888891</v>
      </c>
      <c r="P215" s="32">
        <v>138.66644444444444</v>
      </c>
      <c r="Q215" s="32">
        <v>122.03033333333333</v>
      </c>
      <c r="R215" s="32">
        <v>16.636111111111113</v>
      </c>
      <c r="S215" s="32">
        <v>272.87677777777782</v>
      </c>
      <c r="T215" s="32">
        <v>240.16011111111115</v>
      </c>
      <c r="U215" s="32">
        <v>32.716666666666669</v>
      </c>
      <c r="V215" s="32">
        <v>0</v>
      </c>
      <c r="W215" s="32">
        <v>34.871111111111112</v>
      </c>
      <c r="X215" s="32">
        <v>4.5</v>
      </c>
      <c r="Y215" s="32">
        <v>0</v>
      </c>
      <c r="Z215" s="32">
        <v>0</v>
      </c>
      <c r="AA215" s="32">
        <v>15.860000000000001</v>
      </c>
      <c r="AB215" s="32">
        <v>0</v>
      </c>
      <c r="AC215" s="32">
        <v>14.511111111111111</v>
      </c>
      <c r="AD215" s="32">
        <v>0</v>
      </c>
      <c r="AE215" s="32">
        <v>0</v>
      </c>
      <c r="AF215" t="s">
        <v>159</v>
      </c>
      <c r="AG215">
        <v>1</v>
      </c>
      <c r="AH215"/>
    </row>
    <row r="216" spans="1:34" x14ac:dyDescent="0.25">
      <c r="A216" t="s">
        <v>929</v>
      </c>
      <c r="B216" t="s">
        <v>570</v>
      </c>
      <c r="C216" t="s">
        <v>794</v>
      </c>
      <c r="D216" t="s">
        <v>902</v>
      </c>
      <c r="E216" s="32">
        <v>66.322222222222223</v>
      </c>
      <c r="F216" s="32">
        <v>3.6644295526888926</v>
      </c>
      <c r="G216" s="32">
        <v>3.2198408443625399</v>
      </c>
      <c r="H216" s="32">
        <v>0.76457530574635624</v>
      </c>
      <c r="I216" s="32">
        <v>0.42536438264365889</v>
      </c>
      <c r="J216" s="32">
        <v>243.03311111111111</v>
      </c>
      <c r="K216" s="32">
        <v>213.547</v>
      </c>
      <c r="L216" s="32">
        <v>50.708333333333336</v>
      </c>
      <c r="M216" s="32">
        <v>28.211111111111112</v>
      </c>
      <c r="N216" s="32">
        <v>17.330555555555556</v>
      </c>
      <c r="O216" s="32">
        <v>5.166666666666667</v>
      </c>
      <c r="P216" s="32">
        <v>53.283333333333331</v>
      </c>
      <c r="Q216" s="32">
        <v>46.294444444444444</v>
      </c>
      <c r="R216" s="32">
        <v>6.9888888888888889</v>
      </c>
      <c r="S216" s="32">
        <v>139.04144444444444</v>
      </c>
      <c r="T216" s="32">
        <v>133.64699999999999</v>
      </c>
      <c r="U216" s="32">
        <v>5.3944444444444448</v>
      </c>
      <c r="V216" s="32">
        <v>0</v>
      </c>
      <c r="W216" s="32">
        <v>17.594444444444441</v>
      </c>
      <c r="X216" s="32">
        <v>1.7944444444444445</v>
      </c>
      <c r="Y216" s="32">
        <v>5.5555555555555552E-2</v>
      </c>
      <c r="Z216" s="32">
        <v>0</v>
      </c>
      <c r="AA216" s="32">
        <v>6.0888888888888886</v>
      </c>
      <c r="AB216" s="32">
        <v>0</v>
      </c>
      <c r="AC216" s="32">
        <v>9.655555555555555</v>
      </c>
      <c r="AD216" s="32">
        <v>0</v>
      </c>
      <c r="AE216" s="32">
        <v>0</v>
      </c>
      <c r="AF216" t="s">
        <v>209</v>
      </c>
      <c r="AG216">
        <v>1</v>
      </c>
      <c r="AH216"/>
    </row>
    <row r="217" spans="1:34" x14ac:dyDescent="0.25">
      <c r="A217" t="s">
        <v>929</v>
      </c>
      <c r="B217" t="s">
        <v>700</v>
      </c>
      <c r="C217" t="s">
        <v>777</v>
      </c>
      <c r="D217" t="s">
        <v>900</v>
      </c>
      <c r="E217" s="32">
        <v>28.177777777777777</v>
      </c>
      <c r="F217" s="32">
        <v>3.2310804416403798</v>
      </c>
      <c r="G217" s="32">
        <v>2.8462223974763416</v>
      </c>
      <c r="H217" s="32">
        <v>0.7303627760252368</v>
      </c>
      <c r="I217" s="32">
        <v>0.53793375394321785</v>
      </c>
      <c r="J217" s="32">
        <v>91.0446666666667</v>
      </c>
      <c r="K217" s="32">
        <v>80.200222222222251</v>
      </c>
      <c r="L217" s="32">
        <v>20.580000000000005</v>
      </c>
      <c r="M217" s="32">
        <v>15.157777777777783</v>
      </c>
      <c r="N217" s="32">
        <v>0</v>
      </c>
      <c r="O217" s="32">
        <v>5.4222222222222225</v>
      </c>
      <c r="P217" s="32">
        <v>26.519444444444453</v>
      </c>
      <c r="Q217" s="32">
        <v>21.097222222222229</v>
      </c>
      <c r="R217" s="32">
        <v>5.4222222222222225</v>
      </c>
      <c r="S217" s="32">
        <v>43.945222222222242</v>
      </c>
      <c r="T217" s="32">
        <v>43.945222222222242</v>
      </c>
      <c r="U217" s="32">
        <v>0</v>
      </c>
      <c r="V217" s="32">
        <v>0</v>
      </c>
      <c r="W217" s="32">
        <v>0</v>
      </c>
      <c r="X217" s="32">
        <v>0</v>
      </c>
      <c r="Y217" s="32">
        <v>0</v>
      </c>
      <c r="Z217" s="32">
        <v>0</v>
      </c>
      <c r="AA217" s="32">
        <v>0</v>
      </c>
      <c r="AB217" s="32">
        <v>0</v>
      </c>
      <c r="AC217" s="32">
        <v>0</v>
      </c>
      <c r="AD217" s="32">
        <v>0</v>
      </c>
      <c r="AE217" s="32">
        <v>0</v>
      </c>
      <c r="AF217" t="s">
        <v>343</v>
      </c>
      <c r="AG217">
        <v>1</v>
      </c>
      <c r="AH217"/>
    </row>
    <row r="218" spans="1:34" x14ac:dyDescent="0.25">
      <c r="A218" t="s">
        <v>929</v>
      </c>
      <c r="B218" t="s">
        <v>712</v>
      </c>
      <c r="C218" t="s">
        <v>893</v>
      </c>
      <c r="D218" t="s">
        <v>895</v>
      </c>
      <c r="E218" s="32">
        <v>72.36666666666666</v>
      </c>
      <c r="F218" s="32">
        <v>5.1696606786427148</v>
      </c>
      <c r="G218" s="32">
        <v>4.9015430677107323</v>
      </c>
      <c r="H218" s="32">
        <v>0.99531705819130967</v>
      </c>
      <c r="I218" s="32">
        <v>0.72719944725932761</v>
      </c>
      <c r="J218" s="32">
        <v>374.11111111111109</v>
      </c>
      <c r="K218" s="32">
        <v>354.70833333333331</v>
      </c>
      <c r="L218" s="32">
        <v>72.027777777777771</v>
      </c>
      <c r="M218" s="32">
        <v>52.625</v>
      </c>
      <c r="N218" s="32">
        <v>13.802777777777777</v>
      </c>
      <c r="O218" s="32">
        <v>5.6</v>
      </c>
      <c r="P218" s="32">
        <v>122.72777777777777</v>
      </c>
      <c r="Q218" s="32">
        <v>122.72777777777777</v>
      </c>
      <c r="R218" s="32">
        <v>0</v>
      </c>
      <c r="S218" s="32">
        <v>179.35555555555555</v>
      </c>
      <c r="T218" s="32">
        <v>179.35555555555555</v>
      </c>
      <c r="U218" s="32">
        <v>0</v>
      </c>
      <c r="V218" s="32">
        <v>0</v>
      </c>
      <c r="W218" s="32">
        <v>0</v>
      </c>
      <c r="X218" s="32">
        <v>0</v>
      </c>
      <c r="Y218" s="32">
        <v>0</v>
      </c>
      <c r="Z218" s="32">
        <v>0</v>
      </c>
      <c r="AA218" s="32">
        <v>0</v>
      </c>
      <c r="AB218" s="32">
        <v>0</v>
      </c>
      <c r="AC218" s="32">
        <v>0</v>
      </c>
      <c r="AD218" s="32">
        <v>0</v>
      </c>
      <c r="AE218" s="32">
        <v>0</v>
      </c>
      <c r="AF218" t="s">
        <v>355</v>
      </c>
      <c r="AG218">
        <v>1</v>
      </c>
      <c r="AH218"/>
    </row>
    <row r="219" spans="1:34" x14ac:dyDescent="0.25">
      <c r="A219" t="s">
        <v>929</v>
      </c>
      <c r="B219" t="s">
        <v>711</v>
      </c>
      <c r="C219" t="s">
        <v>841</v>
      </c>
      <c r="D219" t="s">
        <v>901</v>
      </c>
      <c r="E219" s="32">
        <v>18.655555555555555</v>
      </c>
      <c r="F219" s="32">
        <v>5.4476295413936873</v>
      </c>
      <c r="G219" s="32">
        <v>4.8298749255509232</v>
      </c>
      <c r="H219" s="32">
        <v>1.1050148898153664</v>
      </c>
      <c r="I219" s="32">
        <v>0.48726027397260258</v>
      </c>
      <c r="J219" s="32">
        <v>101.62855555555556</v>
      </c>
      <c r="K219" s="32">
        <v>90.103999999999999</v>
      </c>
      <c r="L219" s="32">
        <v>20.614666666666668</v>
      </c>
      <c r="M219" s="32">
        <v>9.0901111111111081</v>
      </c>
      <c r="N219" s="32">
        <v>5.1234444444444449</v>
      </c>
      <c r="O219" s="32">
        <v>6.4011111111111143</v>
      </c>
      <c r="P219" s="32">
        <v>49.960333333333345</v>
      </c>
      <c r="Q219" s="32">
        <v>49.960333333333345</v>
      </c>
      <c r="R219" s="32">
        <v>0</v>
      </c>
      <c r="S219" s="32">
        <v>31.053555555555551</v>
      </c>
      <c r="T219" s="32">
        <v>31.053555555555551</v>
      </c>
      <c r="U219" s="32">
        <v>0</v>
      </c>
      <c r="V219" s="32">
        <v>0</v>
      </c>
      <c r="W219" s="32">
        <v>2.9762222222222223</v>
      </c>
      <c r="X219" s="32">
        <v>2.9762222222222223</v>
      </c>
      <c r="Y219" s="32">
        <v>0</v>
      </c>
      <c r="Z219" s="32">
        <v>0</v>
      </c>
      <c r="AA219" s="32">
        <v>0</v>
      </c>
      <c r="AB219" s="32">
        <v>0</v>
      </c>
      <c r="AC219" s="32">
        <v>0</v>
      </c>
      <c r="AD219" s="32">
        <v>0</v>
      </c>
      <c r="AE219" s="32">
        <v>0</v>
      </c>
      <c r="AF219" t="s">
        <v>354</v>
      </c>
      <c r="AG219">
        <v>1</v>
      </c>
      <c r="AH219"/>
    </row>
    <row r="220" spans="1:34" x14ac:dyDescent="0.25">
      <c r="A220" t="s">
        <v>929</v>
      </c>
      <c r="B220" t="s">
        <v>706</v>
      </c>
      <c r="C220" t="s">
        <v>811</v>
      </c>
      <c r="D220" t="s">
        <v>901</v>
      </c>
      <c r="E220" s="32">
        <v>47.788888888888891</v>
      </c>
      <c r="F220" s="32">
        <v>4.6802697047198327</v>
      </c>
      <c r="G220" s="32">
        <v>4.5705277842362246</v>
      </c>
      <c r="H220" s="32">
        <v>2.0314647756335735</v>
      </c>
      <c r="I220" s="32">
        <v>1.921722855149965</v>
      </c>
      <c r="J220" s="32">
        <v>223.66488888888892</v>
      </c>
      <c r="K220" s="32">
        <v>218.42044444444448</v>
      </c>
      <c r="L220" s="32">
        <v>97.081444444444443</v>
      </c>
      <c r="M220" s="32">
        <v>91.837000000000003</v>
      </c>
      <c r="N220" s="32">
        <v>0</v>
      </c>
      <c r="O220" s="32">
        <v>5.2444444444444445</v>
      </c>
      <c r="P220" s="32">
        <v>6.328333333333334</v>
      </c>
      <c r="Q220" s="32">
        <v>6.328333333333334</v>
      </c>
      <c r="R220" s="32">
        <v>0</v>
      </c>
      <c r="S220" s="32">
        <v>120.25511111111115</v>
      </c>
      <c r="T220" s="32">
        <v>120.25511111111115</v>
      </c>
      <c r="U220" s="32">
        <v>0</v>
      </c>
      <c r="V220" s="32">
        <v>0</v>
      </c>
      <c r="W220" s="32">
        <v>0</v>
      </c>
      <c r="X220" s="32">
        <v>0</v>
      </c>
      <c r="Y220" s="32">
        <v>0</v>
      </c>
      <c r="Z220" s="32">
        <v>0</v>
      </c>
      <c r="AA220" s="32">
        <v>0</v>
      </c>
      <c r="AB220" s="32">
        <v>0</v>
      </c>
      <c r="AC220" s="32">
        <v>0</v>
      </c>
      <c r="AD220" s="32">
        <v>0</v>
      </c>
      <c r="AE220" s="32">
        <v>0</v>
      </c>
      <c r="AF220" t="s">
        <v>349</v>
      </c>
      <c r="AG220">
        <v>1</v>
      </c>
      <c r="AH220"/>
    </row>
    <row r="221" spans="1:34" x14ac:dyDescent="0.25">
      <c r="A221" t="s">
        <v>929</v>
      </c>
      <c r="B221" t="s">
        <v>402</v>
      </c>
      <c r="C221" t="s">
        <v>782</v>
      </c>
      <c r="D221" t="s">
        <v>901</v>
      </c>
      <c r="E221" s="32">
        <v>93.3</v>
      </c>
      <c r="F221" s="32">
        <v>3.3480493033226151</v>
      </c>
      <c r="G221" s="32">
        <v>3.1428867452661668</v>
      </c>
      <c r="H221" s="32">
        <v>0.5560616886983446</v>
      </c>
      <c r="I221" s="32">
        <v>0.44268786471358818</v>
      </c>
      <c r="J221" s="32">
        <v>312.37299999999999</v>
      </c>
      <c r="K221" s="32">
        <v>293.23133333333334</v>
      </c>
      <c r="L221" s="32">
        <v>51.880555555555553</v>
      </c>
      <c r="M221" s="32">
        <v>41.302777777777777</v>
      </c>
      <c r="N221" s="32">
        <v>5.0666666666666664</v>
      </c>
      <c r="O221" s="32">
        <v>5.5111111111111111</v>
      </c>
      <c r="P221" s="32">
        <v>65.047222222222217</v>
      </c>
      <c r="Q221" s="32">
        <v>56.483333333333334</v>
      </c>
      <c r="R221" s="32">
        <v>8.5638888888888882</v>
      </c>
      <c r="S221" s="32">
        <v>195.44522222222221</v>
      </c>
      <c r="T221" s="32">
        <v>194.59522222222222</v>
      </c>
      <c r="U221" s="32">
        <v>0.85</v>
      </c>
      <c r="V221" s="32">
        <v>0</v>
      </c>
      <c r="W221" s="32">
        <v>16.930555555555557</v>
      </c>
      <c r="X221" s="32">
        <v>11.613888888888889</v>
      </c>
      <c r="Y221" s="32">
        <v>0</v>
      </c>
      <c r="Z221" s="32">
        <v>0</v>
      </c>
      <c r="AA221" s="32">
        <v>4.5027777777777782</v>
      </c>
      <c r="AB221" s="32">
        <v>0</v>
      </c>
      <c r="AC221" s="32">
        <v>0.81388888888888888</v>
      </c>
      <c r="AD221" s="32">
        <v>0</v>
      </c>
      <c r="AE221" s="32">
        <v>0</v>
      </c>
      <c r="AF221" t="s">
        <v>40</v>
      </c>
      <c r="AG221">
        <v>1</v>
      </c>
      <c r="AH221"/>
    </row>
    <row r="222" spans="1:34" x14ac:dyDescent="0.25">
      <c r="A222" t="s">
        <v>929</v>
      </c>
      <c r="B222" t="s">
        <v>481</v>
      </c>
      <c r="C222" t="s">
        <v>818</v>
      </c>
      <c r="D222" t="s">
        <v>903</v>
      </c>
      <c r="E222" s="32">
        <v>85.088888888888889</v>
      </c>
      <c r="F222" s="32">
        <v>3.6529890310786097</v>
      </c>
      <c r="G222" s="32">
        <v>3.2340154087229034</v>
      </c>
      <c r="H222" s="32">
        <v>0.4740206320188039</v>
      </c>
      <c r="I222" s="32">
        <v>0.26613345521023768</v>
      </c>
      <c r="J222" s="32">
        <v>310.8287777777777</v>
      </c>
      <c r="K222" s="32">
        <v>275.17877777777773</v>
      </c>
      <c r="L222" s="32">
        <v>40.333888888888893</v>
      </c>
      <c r="M222" s="32">
        <v>22.645000000000003</v>
      </c>
      <c r="N222" s="32">
        <v>13.033333333333333</v>
      </c>
      <c r="O222" s="32">
        <v>4.6555555555555559</v>
      </c>
      <c r="P222" s="32">
        <v>101.2662222222222</v>
      </c>
      <c r="Q222" s="32">
        <v>83.305111111111088</v>
      </c>
      <c r="R222" s="32">
        <v>17.961111111111112</v>
      </c>
      <c r="S222" s="32">
        <v>169.22866666666658</v>
      </c>
      <c r="T222" s="32">
        <v>158.14811111111104</v>
      </c>
      <c r="U222" s="32">
        <v>11.080555555555556</v>
      </c>
      <c r="V222" s="32">
        <v>0</v>
      </c>
      <c r="W222" s="32">
        <v>49.812111111111115</v>
      </c>
      <c r="X222" s="32">
        <v>2.1866666666666665</v>
      </c>
      <c r="Y222" s="32">
        <v>1.6388888888888888</v>
      </c>
      <c r="Z222" s="32">
        <v>2.7</v>
      </c>
      <c r="AA222" s="32">
        <v>34.480111111111114</v>
      </c>
      <c r="AB222" s="32">
        <v>0</v>
      </c>
      <c r="AC222" s="32">
        <v>8.806444444444443</v>
      </c>
      <c r="AD222" s="32">
        <v>0</v>
      </c>
      <c r="AE222" s="32">
        <v>0</v>
      </c>
      <c r="AF222" t="s">
        <v>119</v>
      </c>
      <c r="AG222">
        <v>1</v>
      </c>
      <c r="AH222"/>
    </row>
    <row r="223" spans="1:34" x14ac:dyDescent="0.25">
      <c r="A223" t="s">
        <v>929</v>
      </c>
      <c r="B223" t="s">
        <v>586</v>
      </c>
      <c r="C223" t="s">
        <v>763</v>
      </c>
      <c r="D223" t="s">
        <v>898</v>
      </c>
      <c r="E223" s="32">
        <v>89.988888888888894</v>
      </c>
      <c r="F223" s="32">
        <v>3.8187331769354236</v>
      </c>
      <c r="G223" s="32">
        <v>3.1749499938263974</v>
      </c>
      <c r="H223" s="32">
        <v>1.2348808494875911</v>
      </c>
      <c r="I223" s="32">
        <v>0.59109766637856531</v>
      </c>
      <c r="J223" s="32">
        <v>343.64355555555551</v>
      </c>
      <c r="K223" s="32">
        <v>285.71022222222217</v>
      </c>
      <c r="L223" s="32">
        <v>111.12555555555556</v>
      </c>
      <c r="M223" s="32">
        <v>53.192222222222235</v>
      </c>
      <c r="N223" s="32">
        <v>52.244444444444447</v>
      </c>
      <c r="O223" s="32">
        <v>5.6888888888888891</v>
      </c>
      <c r="P223" s="32">
        <v>65.376888888888885</v>
      </c>
      <c r="Q223" s="32">
        <v>65.376888888888885</v>
      </c>
      <c r="R223" s="32">
        <v>0</v>
      </c>
      <c r="S223" s="32">
        <v>167.14111111111106</v>
      </c>
      <c r="T223" s="32">
        <v>156.96611111111105</v>
      </c>
      <c r="U223" s="32">
        <v>9.2833333333333332</v>
      </c>
      <c r="V223" s="32">
        <v>0.89166666666666672</v>
      </c>
      <c r="W223" s="32">
        <v>58.318555555555548</v>
      </c>
      <c r="X223" s="32">
        <v>19.047777777777771</v>
      </c>
      <c r="Y223" s="32">
        <v>17.911111111111111</v>
      </c>
      <c r="Z223" s="32">
        <v>0</v>
      </c>
      <c r="AA223" s="32">
        <v>10.754666666666665</v>
      </c>
      <c r="AB223" s="32">
        <v>0</v>
      </c>
      <c r="AC223" s="32">
        <v>10.605000000000002</v>
      </c>
      <c r="AD223" s="32">
        <v>0</v>
      </c>
      <c r="AE223" s="32">
        <v>0</v>
      </c>
      <c r="AF223" t="s">
        <v>226</v>
      </c>
      <c r="AG223">
        <v>1</v>
      </c>
      <c r="AH223"/>
    </row>
    <row r="224" spans="1:34" x14ac:dyDescent="0.25">
      <c r="A224" t="s">
        <v>929</v>
      </c>
      <c r="B224" t="s">
        <v>449</v>
      </c>
      <c r="C224" t="s">
        <v>746</v>
      </c>
      <c r="D224" t="s">
        <v>895</v>
      </c>
      <c r="E224" s="32">
        <v>112.55555555555556</v>
      </c>
      <c r="F224" s="32">
        <v>3.5234945705824279</v>
      </c>
      <c r="G224" s="32">
        <v>3.3676456071076011</v>
      </c>
      <c r="H224" s="32">
        <v>0.35814412635735438</v>
      </c>
      <c r="I224" s="32">
        <v>0.25486179664363279</v>
      </c>
      <c r="J224" s="32">
        <v>396.58888888888885</v>
      </c>
      <c r="K224" s="32">
        <v>379.04722222222222</v>
      </c>
      <c r="L224" s="32">
        <v>40.31111111111111</v>
      </c>
      <c r="M224" s="32">
        <v>28.68611111111111</v>
      </c>
      <c r="N224" s="32">
        <v>7.0305555555555559</v>
      </c>
      <c r="O224" s="32">
        <v>4.5944444444444441</v>
      </c>
      <c r="P224" s="32">
        <v>96.116666666666674</v>
      </c>
      <c r="Q224" s="32">
        <v>90.2</v>
      </c>
      <c r="R224" s="32">
        <v>5.916666666666667</v>
      </c>
      <c r="S224" s="32">
        <v>260.1611111111111</v>
      </c>
      <c r="T224" s="32">
        <v>260.1611111111111</v>
      </c>
      <c r="U224" s="32">
        <v>0</v>
      </c>
      <c r="V224" s="32">
        <v>0</v>
      </c>
      <c r="W224" s="32">
        <v>48.322222222222223</v>
      </c>
      <c r="X224" s="32">
        <v>4.4444444444444446</v>
      </c>
      <c r="Y224" s="32">
        <v>0</v>
      </c>
      <c r="Z224" s="32">
        <v>0</v>
      </c>
      <c r="AA224" s="32">
        <v>8.5277777777777786</v>
      </c>
      <c r="AB224" s="32">
        <v>0</v>
      </c>
      <c r="AC224" s="32">
        <v>35.35</v>
      </c>
      <c r="AD224" s="32">
        <v>0</v>
      </c>
      <c r="AE224" s="32">
        <v>0</v>
      </c>
      <c r="AF224" t="s">
        <v>87</v>
      </c>
      <c r="AG224">
        <v>1</v>
      </c>
      <c r="AH224"/>
    </row>
    <row r="225" spans="1:34" x14ac:dyDescent="0.25">
      <c r="A225" t="s">
        <v>929</v>
      </c>
      <c r="B225" t="s">
        <v>482</v>
      </c>
      <c r="C225" t="s">
        <v>778</v>
      </c>
      <c r="D225" t="s">
        <v>901</v>
      </c>
      <c r="E225" s="32">
        <v>118.62222222222222</v>
      </c>
      <c r="F225" s="32">
        <v>3.1365680029973779</v>
      </c>
      <c r="G225" s="32">
        <v>2.9091326339452985</v>
      </c>
      <c r="H225" s="32">
        <v>0.5944361183964032</v>
      </c>
      <c r="I225" s="32">
        <v>0.55022480329711509</v>
      </c>
      <c r="J225" s="32">
        <v>372.06666666666672</v>
      </c>
      <c r="K225" s="32">
        <v>345.08777777777783</v>
      </c>
      <c r="L225" s="32">
        <v>70.513333333333335</v>
      </c>
      <c r="M225" s="32">
        <v>65.268888888888895</v>
      </c>
      <c r="N225" s="32">
        <v>0</v>
      </c>
      <c r="O225" s="32">
        <v>5.2444444444444445</v>
      </c>
      <c r="P225" s="32">
        <v>80.25777777777779</v>
      </c>
      <c r="Q225" s="32">
        <v>58.523333333333341</v>
      </c>
      <c r="R225" s="32">
        <v>21.734444444444442</v>
      </c>
      <c r="S225" s="32">
        <v>221.29555555555561</v>
      </c>
      <c r="T225" s="32">
        <v>221.29555555555561</v>
      </c>
      <c r="U225" s="32">
        <v>0</v>
      </c>
      <c r="V225" s="32">
        <v>0</v>
      </c>
      <c r="W225" s="32">
        <v>30.395555555555553</v>
      </c>
      <c r="X225" s="32">
        <v>14.329999999999998</v>
      </c>
      <c r="Y225" s="32">
        <v>0</v>
      </c>
      <c r="Z225" s="32">
        <v>0</v>
      </c>
      <c r="AA225" s="32">
        <v>16.065555555555555</v>
      </c>
      <c r="AB225" s="32">
        <v>0</v>
      </c>
      <c r="AC225" s="32">
        <v>0</v>
      </c>
      <c r="AD225" s="32">
        <v>0</v>
      </c>
      <c r="AE225" s="32">
        <v>0</v>
      </c>
      <c r="AF225" t="s">
        <v>120</v>
      </c>
      <c r="AG225">
        <v>1</v>
      </c>
      <c r="AH225"/>
    </row>
    <row r="226" spans="1:34" x14ac:dyDescent="0.25">
      <c r="A226" t="s">
        <v>929</v>
      </c>
      <c r="B226" t="s">
        <v>626</v>
      </c>
      <c r="C226" t="s">
        <v>762</v>
      </c>
      <c r="D226" t="s">
        <v>897</v>
      </c>
      <c r="E226" s="32">
        <v>117.06666666666666</v>
      </c>
      <c r="F226" s="32">
        <v>4.1044675398633252</v>
      </c>
      <c r="G226" s="32">
        <v>3.8881786256643882</v>
      </c>
      <c r="H226" s="32">
        <v>0.57606586940015192</v>
      </c>
      <c r="I226" s="32">
        <v>0.40533504176157942</v>
      </c>
      <c r="J226" s="32">
        <v>480.49633333333321</v>
      </c>
      <c r="K226" s="32">
        <v>455.17611111111103</v>
      </c>
      <c r="L226" s="32">
        <v>67.438111111111112</v>
      </c>
      <c r="M226" s="32">
        <v>47.451222222222228</v>
      </c>
      <c r="N226" s="32">
        <v>14.298</v>
      </c>
      <c r="O226" s="32">
        <v>5.6888888888888891</v>
      </c>
      <c r="P226" s="32">
        <v>107.0642222222222</v>
      </c>
      <c r="Q226" s="32">
        <v>101.73088888888887</v>
      </c>
      <c r="R226" s="32">
        <v>5.333333333333333</v>
      </c>
      <c r="S226" s="32">
        <v>305.99399999999991</v>
      </c>
      <c r="T226" s="32">
        <v>302.23288888888879</v>
      </c>
      <c r="U226" s="32">
        <v>3.7611111111111111</v>
      </c>
      <c r="V226" s="32">
        <v>0</v>
      </c>
      <c r="W226" s="32">
        <v>40.461111111111109</v>
      </c>
      <c r="X226" s="32">
        <v>10.033333333333333</v>
      </c>
      <c r="Y226" s="32">
        <v>0</v>
      </c>
      <c r="Z226" s="32">
        <v>0</v>
      </c>
      <c r="AA226" s="32">
        <v>12.277777777777779</v>
      </c>
      <c r="AB226" s="32">
        <v>0</v>
      </c>
      <c r="AC226" s="32">
        <v>18.149999999999999</v>
      </c>
      <c r="AD226" s="32">
        <v>0</v>
      </c>
      <c r="AE226" s="32">
        <v>0</v>
      </c>
      <c r="AF226" t="s">
        <v>268</v>
      </c>
      <c r="AG226">
        <v>1</v>
      </c>
      <c r="AH226"/>
    </row>
    <row r="227" spans="1:34" x14ac:dyDescent="0.25">
      <c r="A227" t="s">
        <v>929</v>
      </c>
      <c r="B227" t="s">
        <v>664</v>
      </c>
      <c r="C227" t="s">
        <v>774</v>
      </c>
      <c r="D227" t="s">
        <v>895</v>
      </c>
      <c r="E227" s="32">
        <v>99.4</v>
      </c>
      <c r="F227" s="32">
        <v>3.8155868544600935</v>
      </c>
      <c r="G227" s="32">
        <v>3.2709322602280348</v>
      </c>
      <c r="H227" s="32">
        <v>0.51500670690811534</v>
      </c>
      <c r="I227" s="32">
        <v>0.23979991057455846</v>
      </c>
      <c r="J227" s="32">
        <v>379.26933333333329</v>
      </c>
      <c r="K227" s="32">
        <v>325.13066666666668</v>
      </c>
      <c r="L227" s="32">
        <v>51.19166666666667</v>
      </c>
      <c r="M227" s="32">
        <v>23.836111111111112</v>
      </c>
      <c r="N227" s="32">
        <v>21.755555555555556</v>
      </c>
      <c r="O227" s="32">
        <v>5.6</v>
      </c>
      <c r="P227" s="32">
        <v>130.9384444444444</v>
      </c>
      <c r="Q227" s="32">
        <v>104.15533333333329</v>
      </c>
      <c r="R227" s="32">
        <v>26.783111111111111</v>
      </c>
      <c r="S227" s="32">
        <v>197.13922222222226</v>
      </c>
      <c r="T227" s="32">
        <v>197.13922222222226</v>
      </c>
      <c r="U227" s="32">
        <v>0</v>
      </c>
      <c r="V227" s="32">
        <v>0</v>
      </c>
      <c r="W227" s="32">
        <v>125.21111111111111</v>
      </c>
      <c r="X227" s="32">
        <v>17.047222222222221</v>
      </c>
      <c r="Y227" s="32">
        <v>0.26666666666666666</v>
      </c>
      <c r="Z227" s="32">
        <v>0</v>
      </c>
      <c r="AA227" s="32">
        <v>52.12222222222222</v>
      </c>
      <c r="AB227" s="32">
        <v>5.791666666666667</v>
      </c>
      <c r="AC227" s="32">
        <v>49.983333333333334</v>
      </c>
      <c r="AD227" s="32">
        <v>0</v>
      </c>
      <c r="AE227" s="32">
        <v>0</v>
      </c>
      <c r="AF227" t="s">
        <v>306</v>
      </c>
      <c r="AG227">
        <v>1</v>
      </c>
      <c r="AH227"/>
    </row>
    <row r="228" spans="1:34" x14ac:dyDescent="0.25">
      <c r="A228" t="s">
        <v>929</v>
      </c>
      <c r="B228" t="s">
        <v>475</v>
      </c>
      <c r="C228" t="s">
        <v>816</v>
      </c>
      <c r="D228" t="s">
        <v>897</v>
      </c>
      <c r="E228" s="32">
        <v>76.488888888888894</v>
      </c>
      <c r="F228" s="32">
        <v>3.7480302149912843</v>
      </c>
      <c r="G228" s="32">
        <v>3.500486635676932</v>
      </c>
      <c r="H228" s="32">
        <v>0.51104154561301562</v>
      </c>
      <c r="I228" s="32">
        <v>0.26349796629866357</v>
      </c>
      <c r="J228" s="32">
        <v>286.68266666666671</v>
      </c>
      <c r="K228" s="32">
        <v>267.74833333333333</v>
      </c>
      <c r="L228" s="32">
        <v>39.088999999999999</v>
      </c>
      <c r="M228" s="32">
        <v>20.154666666666667</v>
      </c>
      <c r="N228" s="32">
        <v>13.867666666666667</v>
      </c>
      <c r="O228" s="32">
        <v>5.0666666666666664</v>
      </c>
      <c r="P228" s="32">
        <v>80.442555555555572</v>
      </c>
      <c r="Q228" s="32">
        <v>80.442555555555572</v>
      </c>
      <c r="R228" s="32">
        <v>0</v>
      </c>
      <c r="S228" s="32">
        <v>167.15111111111111</v>
      </c>
      <c r="T228" s="32">
        <v>167.15111111111111</v>
      </c>
      <c r="U228" s="32">
        <v>0</v>
      </c>
      <c r="V228" s="32">
        <v>0</v>
      </c>
      <c r="W228" s="32">
        <v>28.652888888888885</v>
      </c>
      <c r="X228" s="32">
        <v>1.2172222222222222</v>
      </c>
      <c r="Y228" s="32">
        <v>0</v>
      </c>
      <c r="Z228" s="32">
        <v>0</v>
      </c>
      <c r="AA228" s="32">
        <v>10.857111111111109</v>
      </c>
      <c r="AB228" s="32">
        <v>0</v>
      </c>
      <c r="AC228" s="32">
        <v>16.578555555555553</v>
      </c>
      <c r="AD228" s="32">
        <v>0</v>
      </c>
      <c r="AE228" s="32">
        <v>0</v>
      </c>
      <c r="AF228" t="s">
        <v>113</v>
      </c>
      <c r="AG228">
        <v>1</v>
      </c>
      <c r="AH228"/>
    </row>
    <row r="229" spans="1:34" x14ac:dyDescent="0.25">
      <c r="A229" t="s">
        <v>929</v>
      </c>
      <c r="B229" t="s">
        <v>379</v>
      </c>
      <c r="C229" t="s">
        <v>771</v>
      </c>
      <c r="D229" t="s">
        <v>896</v>
      </c>
      <c r="E229" s="32">
        <v>70.233333333333334</v>
      </c>
      <c r="F229" s="32">
        <v>3.0518588830881193</v>
      </c>
      <c r="G229" s="32">
        <v>2.7801613668723304</v>
      </c>
      <c r="H229" s="32">
        <v>0.36041765543426674</v>
      </c>
      <c r="I229" s="32">
        <v>0.26154089542793862</v>
      </c>
      <c r="J229" s="32">
        <v>214.34222222222223</v>
      </c>
      <c r="K229" s="32">
        <v>195.26000000000002</v>
      </c>
      <c r="L229" s="32">
        <v>25.313333333333333</v>
      </c>
      <c r="M229" s="32">
        <v>18.36888888888889</v>
      </c>
      <c r="N229" s="32">
        <v>1.5222222222222221</v>
      </c>
      <c r="O229" s="32">
        <v>5.4222222222222225</v>
      </c>
      <c r="P229" s="32">
        <v>76.06</v>
      </c>
      <c r="Q229" s="32">
        <v>63.922222222222231</v>
      </c>
      <c r="R229" s="32">
        <v>12.137777777777771</v>
      </c>
      <c r="S229" s="32">
        <v>112.9688888888889</v>
      </c>
      <c r="T229" s="32">
        <v>112.9688888888889</v>
      </c>
      <c r="U229" s="32">
        <v>0</v>
      </c>
      <c r="V229" s="32">
        <v>0</v>
      </c>
      <c r="W229" s="32">
        <v>85.633333333333326</v>
      </c>
      <c r="X229" s="32">
        <v>15.209999999999994</v>
      </c>
      <c r="Y229" s="32">
        <v>0</v>
      </c>
      <c r="Z229" s="32">
        <v>0</v>
      </c>
      <c r="AA229" s="32">
        <v>40.63111111111111</v>
      </c>
      <c r="AB229" s="32">
        <v>0</v>
      </c>
      <c r="AC229" s="32">
        <v>29.792222222222218</v>
      </c>
      <c r="AD229" s="32">
        <v>0</v>
      </c>
      <c r="AE229" s="32">
        <v>0</v>
      </c>
      <c r="AF229" t="s">
        <v>17</v>
      </c>
      <c r="AG229">
        <v>1</v>
      </c>
      <c r="AH229"/>
    </row>
    <row r="230" spans="1:34" x14ac:dyDescent="0.25">
      <c r="A230" t="s">
        <v>929</v>
      </c>
      <c r="B230" t="s">
        <v>469</v>
      </c>
      <c r="C230" t="s">
        <v>794</v>
      </c>
      <c r="D230" t="s">
        <v>902</v>
      </c>
      <c r="E230" s="32">
        <v>93.111111111111114</v>
      </c>
      <c r="F230" s="32">
        <v>3.4897482100238659</v>
      </c>
      <c r="G230" s="32">
        <v>3.2051408114558471</v>
      </c>
      <c r="H230" s="32">
        <v>0.63728997613365135</v>
      </c>
      <c r="I230" s="32">
        <v>0.45345226730310251</v>
      </c>
      <c r="J230" s="32">
        <v>324.93433333333331</v>
      </c>
      <c r="K230" s="32">
        <v>298.43422222222222</v>
      </c>
      <c r="L230" s="32">
        <v>59.338777777777764</v>
      </c>
      <c r="M230" s="32">
        <v>42.221444444444437</v>
      </c>
      <c r="N230" s="32">
        <v>12.228444444444438</v>
      </c>
      <c r="O230" s="32">
        <v>4.8888888888888893</v>
      </c>
      <c r="P230" s="32">
        <v>88.637444444444455</v>
      </c>
      <c r="Q230" s="32">
        <v>79.254666666666679</v>
      </c>
      <c r="R230" s="32">
        <v>9.382777777777779</v>
      </c>
      <c r="S230" s="32">
        <v>176.95811111111107</v>
      </c>
      <c r="T230" s="32">
        <v>175.86411111111107</v>
      </c>
      <c r="U230" s="32">
        <v>1.0939999999999999</v>
      </c>
      <c r="V230" s="32">
        <v>0</v>
      </c>
      <c r="W230" s="32">
        <v>0</v>
      </c>
      <c r="X230" s="32">
        <v>0</v>
      </c>
      <c r="Y230" s="32">
        <v>0</v>
      </c>
      <c r="Z230" s="32">
        <v>0</v>
      </c>
      <c r="AA230" s="32">
        <v>0</v>
      </c>
      <c r="AB230" s="32">
        <v>0</v>
      </c>
      <c r="AC230" s="32">
        <v>0</v>
      </c>
      <c r="AD230" s="32">
        <v>0</v>
      </c>
      <c r="AE230" s="32">
        <v>0</v>
      </c>
      <c r="AF230" t="s">
        <v>107</v>
      </c>
      <c r="AG230">
        <v>1</v>
      </c>
      <c r="AH230"/>
    </row>
    <row r="231" spans="1:34" x14ac:dyDescent="0.25">
      <c r="A231" t="s">
        <v>929</v>
      </c>
      <c r="B231" t="s">
        <v>553</v>
      </c>
      <c r="C231" t="s">
        <v>745</v>
      </c>
      <c r="D231" t="s">
        <v>900</v>
      </c>
      <c r="E231" s="32">
        <v>45.455555555555556</v>
      </c>
      <c r="F231" s="32">
        <v>2.6769127352725497</v>
      </c>
      <c r="G231" s="32">
        <v>2.4163407479833783</v>
      </c>
      <c r="H231" s="32">
        <v>0.55707650941090192</v>
      </c>
      <c r="I231" s="32">
        <v>0.42483500366658516</v>
      </c>
      <c r="J231" s="32">
        <v>121.68055555555556</v>
      </c>
      <c r="K231" s="32">
        <v>109.83611111111111</v>
      </c>
      <c r="L231" s="32">
        <v>25.322222222222219</v>
      </c>
      <c r="M231" s="32">
        <v>19.31111111111111</v>
      </c>
      <c r="N231" s="32">
        <v>2.8611111111111112</v>
      </c>
      <c r="O231" s="32">
        <v>3.15</v>
      </c>
      <c r="P231" s="32">
        <v>26.716666666666665</v>
      </c>
      <c r="Q231" s="32">
        <v>20.883333333333333</v>
      </c>
      <c r="R231" s="32">
        <v>5.833333333333333</v>
      </c>
      <c r="S231" s="32">
        <v>69.641666666666666</v>
      </c>
      <c r="T231" s="32">
        <v>51.427777777777777</v>
      </c>
      <c r="U231" s="32">
        <v>18.213888888888889</v>
      </c>
      <c r="V231" s="32">
        <v>0</v>
      </c>
      <c r="W231" s="32">
        <v>16.258333333333333</v>
      </c>
      <c r="X231" s="32">
        <v>4.1888888888888891</v>
      </c>
      <c r="Y231" s="32">
        <v>0</v>
      </c>
      <c r="Z231" s="32">
        <v>0</v>
      </c>
      <c r="AA231" s="32">
        <v>6.1333333333333337</v>
      </c>
      <c r="AB231" s="32">
        <v>0</v>
      </c>
      <c r="AC231" s="32">
        <v>5.9361111111111109</v>
      </c>
      <c r="AD231" s="32">
        <v>0</v>
      </c>
      <c r="AE231" s="32">
        <v>0</v>
      </c>
      <c r="AF231" t="s">
        <v>192</v>
      </c>
      <c r="AG231">
        <v>1</v>
      </c>
      <c r="AH231"/>
    </row>
    <row r="232" spans="1:34" x14ac:dyDescent="0.25">
      <c r="A232" t="s">
        <v>929</v>
      </c>
      <c r="B232" t="s">
        <v>543</v>
      </c>
      <c r="C232" t="s">
        <v>762</v>
      </c>
      <c r="D232" t="s">
        <v>897</v>
      </c>
      <c r="E232" s="32">
        <v>87.077777777777783</v>
      </c>
      <c r="F232" s="32">
        <v>3.196445068265918</v>
      </c>
      <c r="G232" s="32">
        <v>2.8968125558249329</v>
      </c>
      <c r="H232" s="32">
        <v>0.42751435498277396</v>
      </c>
      <c r="I232" s="32">
        <v>0.27987367615158859</v>
      </c>
      <c r="J232" s="32">
        <v>278.33933333333334</v>
      </c>
      <c r="K232" s="32">
        <v>252.24799999999999</v>
      </c>
      <c r="L232" s="32">
        <v>37.226999999999997</v>
      </c>
      <c r="M232" s="32">
        <v>24.370777777777775</v>
      </c>
      <c r="N232" s="32">
        <v>6.8728888888888884</v>
      </c>
      <c r="O232" s="32">
        <v>5.9833333333333334</v>
      </c>
      <c r="P232" s="32">
        <v>72.587555555555554</v>
      </c>
      <c r="Q232" s="32">
        <v>59.352444444444444</v>
      </c>
      <c r="R232" s="32">
        <v>13.235111111111115</v>
      </c>
      <c r="S232" s="32">
        <v>168.52477777777776</v>
      </c>
      <c r="T232" s="32">
        <v>168.52477777777776</v>
      </c>
      <c r="U232" s="32">
        <v>0</v>
      </c>
      <c r="V232" s="32">
        <v>0</v>
      </c>
      <c r="W232" s="32">
        <v>25.423111111111112</v>
      </c>
      <c r="X232" s="32">
        <v>5.2872222222222218</v>
      </c>
      <c r="Y232" s="32">
        <v>0.94444444444444442</v>
      </c>
      <c r="Z232" s="32">
        <v>0</v>
      </c>
      <c r="AA232" s="32">
        <v>9.6038888888888891</v>
      </c>
      <c r="AB232" s="32">
        <v>0</v>
      </c>
      <c r="AC232" s="32">
        <v>9.5875555555555554</v>
      </c>
      <c r="AD232" s="32">
        <v>0</v>
      </c>
      <c r="AE232" s="32">
        <v>0</v>
      </c>
      <c r="AF232" t="s">
        <v>181</v>
      </c>
      <c r="AG232">
        <v>1</v>
      </c>
      <c r="AH232"/>
    </row>
    <row r="233" spans="1:34" x14ac:dyDescent="0.25">
      <c r="A233" t="s">
        <v>929</v>
      </c>
      <c r="B233" t="s">
        <v>704</v>
      </c>
      <c r="C233" t="s">
        <v>891</v>
      </c>
      <c r="D233" t="s">
        <v>907</v>
      </c>
      <c r="E233" s="32">
        <v>28.077777777777779</v>
      </c>
      <c r="F233" s="32">
        <v>5.1817174515235438</v>
      </c>
      <c r="G233" s="32">
        <v>4.7782746339533029</v>
      </c>
      <c r="H233" s="32">
        <v>0.59984170953700033</v>
      </c>
      <c r="I233" s="32">
        <v>0.37431737237831414</v>
      </c>
      <c r="J233" s="32">
        <v>145.49111111111105</v>
      </c>
      <c r="K233" s="32">
        <v>134.1633333333333</v>
      </c>
      <c r="L233" s="32">
        <v>16.842222222222222</v>
      </c>
      <c r="M233" s="32">
        <v>10.509999999999998</v>
      </c>
      <c r="N233" s="32">
        <v>0</v>
      </c>
      <c r="O233" s="32">
        <v>6.3322222222222244</v>
      </c>
      <c r="P233" s="32">
        <v>26.564999999999976</v>
      </c>
      <c r="Q233" s="32">
        <v>21.569444444444418</v>
      </c>
      <c r="R233" s="32">
        <v>4.9955555555555566</v>
      </c>
      <c r="S233" s="32">
        <v>102.08388888888886</v>
      </c>
      <c r="T233" s="32">
        <v>102.08388888888886</v>
      </c>
      <c r="U233" s="32">
        <v>0</v>
      </c>
      <c r="V233" s="32">
        <v>0</v>
      </c>
      <c r="W233" s="32">
        <v>0</v>
      </c>
      <c r="X233" s="32">
        <v>0</v>
      </c>
      <c r="Y233" s="32">
        <v>0</v>
      </c>
      <c r="Z233" s="32">
        <v>0</v>
      </c>
      <c r="AA233" s="32">
        <v>0</v>
      </c>
      <c r="AB233" s="32">
        <v>0</v>
      </c>
      <c r="AC233" s="32">
        <v>0</v>
      </c>
      <c r="AD233" s="32">
        <v>0</v>
      </c>
      <c r="AE233" s="32">
        <v>0</v>
      </c>
      <c r="AF233" t="s">
        <v>347</v>
      </c>
      <c r="AG233">
        <v>1</v>
      </c>
      <c r="AH233"/>
    </row>
    <row r="234" spans="1:34" x14ac:dyDescent="0.25">
      <c r="A234" t="s">
        <v>929</v>
      </c>
      <c r="B234" t="s">
        <v>573</v>
      </c>
      <c r="C234" t="s">
        <v>361</v>
      </c>
      <c r="D234" t="s">
        <v>902</v>
      </c>
      <c r="E234" s="32">
        <v>69.544444444444451</v>
      </c>
      <c r="F234" s="32">
        <v>3.7379932896628838</v>
      </c>
      <c r="G234" s="32">
        <v>3.2138712254353723</v>
      </c>
      <c r="H234" s="32">
        <v>0.7995063109122863</v>
      </c>
      <c r="I234" s="32">
        <v>0.35319220322735256</v>
      </c>
      <c r="J234" s="32">
        <v>259.95666666666659</v>
      </c>
      <c r="K234" s="32">
        <v>223.50688888888885</v>
      </c>
      <c r="L234" s="32">
        <v>55.601222222222226</v>
      </c>
      <c r="M234" s="32">
        <v>24.562555555555555</v>
      </c>
      <c r="N234" s="32">
        <v>26.494222222222227</v>
      </c>
      <c r="O234" s="32">
        <v>4.5444444444444443</v>
      </c>
      <c r="P234" s="32">
        <v>50.451666666666661</v>
      </c>
      <c r="Q234" s="32">
        <v>45.040555555555549</v>
      </c>
      <c r="R234" s="32">
        <v>5.4111111111111114</v>
      </c>
      <c r="S234" s="32">
        <v>153.90377777777775</v>
      </c>
      <c r="T234" s="32">
        <v>153.81211111111108</v>
      </c>
      <c r="U234" s="32">
        <v>9.166666666666666E-2</v>
      </c>
      <c r="V234" s="32">
        <v>0</v>
      </c>
      <c r="W234" s="32">
        <v>26.358333333333331</v>
      </c>
      <c r="X234" s="32">
        <v>3.3</v>
      </c>
      <c r="Y234" s="32">
        <v>0</v>
      </c>
      <c r="Z234" s="32">
        <v>0</v>
      </c>
      <c r="AA234" s="32">
        <v>6.6861111111111109</v>
      </c>
      <c r="AB234" s="32">
        <v>0</v>
      </c>
      <c r="AC234" s="32">
        <v>16.280555555555555</v>
      </c>
      <c r="AD234" s="32">
        <v>9.166666666666666E-2</v>
      </c>
      <c r="AE234" s="32">
        <v>0</v>
      </c>
      <c r="AF234" t="s">
        <v>212</v>
      </c>
      <c r="AG234">
        <v>1</v>
      </c>
      <c r="AH234"/>
    </row>
    <row r="235" spans="1:34" x14ac:dyDescent="0.25">
      <c r="A235" t="s">
        <v>929</v>
      </c>
      <c r="B235" t="s">
        <v>644</v>
      </c>
      <c r="C235" t="s">
        <v>873</v>
      </c>
      <c r="D235" t="s">
        <v>897</v>
      </c>
      <c r="E235" s="32">
        <v>118.62222222222222</v>
      </c>
      <c r="F235" s="32">
        <v>4.6098688647433494</v>
      </c>
      <c r="G235" s="32">
        <v>4.2246768452603973</v>
      </c>
      <c r="H235" s="32">
        <v>0.63065473960284735</v>
      </c>
      <c r="I235" s="32">
        <v>0.45249812663919053</v>
      </c>
      <c r="J235" s="32">
        <v>546.83288888888887</v>
      </c>
      <c r="K235" s="32">
        <v>501.14055555555558</v>
      </c>
      <c r="L235" s="32">
        <v>74.809666666666644</v>
      </c>
      <c r="M235" s="32">
        <v>53.676333333333311</v>
      </c>
      <c r="N235" s="32">
        <v>15.977777777777778</v>
      </c>
      <c r="O235" s="32">
        <v>5.1555555555555559</v>
      </c>
      <c r="P235" s="32">
        <v>161.16955555555549</v>
      </c>
      <c r="Q235" s="32">
        <v>136.61055555555549</v>
      </c>
      <c r="R235" s="32">
        <v>24.559000000000001</v>
      </c>
      <c r="S235" s="32">
        <v>310.85366666666675</v>
      </c>
      <c r="T235" s="32">
        <v>310.85366666666675</v>
      </c>
      <c r="U235" s="32">
        <v>0</v>
      </c>
      <c r="V235" s="32">
        <v>0</v>
      </c>
      <c r="W235" s="32">
        <v>19.750666666666664</v>
      </c>
      <c r="X235" s="32">
        <v>2.4496666666666664</v>
      </c>
      <c r="Y235" s="32">
        <v>0</v>
      </c>
      <c r="Z235" s="32">
        <v>0</v>
      </c>
      <c r="AA235" s="32">
        <v>9.1676666666666655</v>
      </c>
      <c r="AB235" s="32">
        <v>0</v>
      </c>
      <c r="AC235" s="32">
        <v>8.1333333333333329</v>
      </c>
      <c r="AD235" s="32">
        <v>0</v>
      </c>
      <c r="AE235" s="32">
        <v>0</v>
      </c>
      <c r="AF235" t="s">
        <v>286</v>
      </c>
      <c r="AG235">
        <v>1</v>
      </c>
      <c r="AH235"/>
    </row>
    <row r="236" spans="1:34" x14ac:dyDescent="0.25">
      <c r="A236" t="s">
        <v>929</v>
      </c>
      <c r="B236" t="s">
        <v>399</v>
      </c>
      <c r="C236" t="s">
        <v>780</v>
      </c>
      <c r="D236" t="s">
        <v>900</v>
      </c>
      <c r="E236" s="32">
        <v>109.03333333333333</v>
      </c>
      <c r="F236" s="32">
        <v>2.7795526342606744</v>
      </c>
      <c r="G236" s="32">
        <v>2.436945888107612</v>
      </c>
      <c r="H236" s="32">
        <v>0.45870274126159172</v>
      </c>
      <c r="I236" s="32">
        <v>0.19616834810965048</v>
      </c>
      <c r="J236" s="32">
        <v>303.06388888888887</v>
      </c>
      <c r="K236" s="32">
        <v>265.70833333333331</v>
      </c>
      <c r="L236" s="32">
        <v>50.013888888888886</v>
      </c>
      <c r="M236" s="32">
        <v>21.388888888888889</v>
      </c>
      <c r="N236" s="32">
        <v>23.141666666666666</v>
      </c>
      <c r="O236" s="32">
        <v>5.4833333333333334</v>
      </c>
      <c r="P236" s="32">
        <v>75.719444444444449</v>
      </c>
      <c r="Q236" s="32">
        <v>66.988888888888894</v>
      </c>
      <c r="R236" s="32">
        <v>8.7305555555555561</v>
      </c>
      <c r="S236" s="32">
        <v>177.33055555555555</v>
      </c>
      <c r="T236" s="32">
        <v>177.33055555555555</v>
      </c>
      <c r="U236" s="32">
        <v>0</v>
      </c>
      <c r="V236" s="32">
        <v>0</v>
      </c>
      <c r="W236" s="32">
        <v>0</v>
      </c>
      <c r="X236" s="32">
        <v>0</v>
      </c>
      <c r="Y236" s="32">
        <v>0</v>
      </c>
      <c r="Z236" s="32">
        <v>0</v>
      </c>
      <c r="AA236" s="32">
        <v>0</v>
      </c>
      <c r="AB236" s="32">
        <v>0</v>
      </c>
      <c r="AC236" s="32">
        <v>0</v>
      </c>
      <c r="AD236" s="32">
        <v>0</v>
      </c>
      <c r="AE236" s="32">
        <v>0</v>
      </c>
      <c r="AF236" t="s">
        <v>37</v>
      </c>
      <c r="AG236">
        <v>1</v>
      </c>
      <c r="AH236"/>
    </row>
    <row r="237" spans="1:34" x14ac:dyDescent="0.25">
      <c r="A237" t="s">
        <v>929</v>
      </c>
      <c r="B237" t="s">
        <v>587</v>
      </c>
      <c r="C237" t="s">
        <v>851</v>
      </c>
      <c r="D237" t="s">
        <v>895</v>
      </c>
      <c r="E237" s="32">
        <v>107.81111111111112</v>
      </c>
      <c r="F237" s="32">
        <v>3.8238771513964749</v>
      </c>
      <c r="G237" s="32">
        <v>3.5863969906214566</v>
      </c>
      <c r="H237" s="32">
        <v>0.79485932185921859</v>
      </c>
      <c r="I237" s="32">
        <v>0.63606925693084593</v>
      </c>
      <c r="J237" s="32">
        <v>412.25644444444441</v>
      </c>
      <c r="K237" s="32">
        <v>386.6534444444444</v>
      </c>
      <c r="L237" s="32">
        <v>85.694666666666649</v>
      </c>
      <c r="M237" s="32">
        <v>68.575333333333319</v>
      </c>
      <c r="N237" s="32">
        <v>11.519333333333334</v>
      </c>
      <c r="O237" s="32">
        <v>5.6</v>
      </c>
      <c r="P237" s="32">
        <v>101.02399999999999</v>
      </c>
      <c r="Q237" s="32">
        <v>92.540333333333322</v>
      </c>
      <c r="R237" s="32">
        <v>8.4836666666666662</v>
      </c>
      <c r="S237" s="32">
        <v>225.53777777777779</v>
      </c>
      <c r="T237" s="32">
        <v>225.11555555555557</v>
      </c>
      <c r="U237" s="32">
        <v>0.42222222222222222</v>
      </c>
      <c r="V237" s="32">
        <v>0</v>
      </c>
      <c r="W237" s="32">
        <v>1.6459999999999999</v>
      </c>
      <c r="X237" s="32">
        <v>0.35399999999999998</v>
      </c>
      <c r="Y237" s="32">
        <v>0</v>
      </c>
      <c r="Z237" s="32">
        <v>0</v>
      </c>
      <c r="AA237" s="32">
        <v>1.2919999999999998</v>
      </c>
      <c r="AB237" s="32">
        <v>0</v>
      </c>
      <c r="AC237" s="32">
        <v>0</v>
      </c>
      <c r="AD237" s="32">
        <v>0</v>
      </c>
      <c r="AE237" s="32">
        <v>0</v>
      </c>
      <c r="AF237" t="s">
        <v>227</v>
      </c>
      <c r="AG237">
        <v>1</v>
      </c>
      <c r="AH237"/>
    </row>
    <row r="238" spans="1:34" x14ac:dyDescent="0.25">
      <c r="A238" t="s">
        <v>929</v>
      </c>
      <c r="B238" t="s">
        <v>696</v>
      </c>
      <c r="C238" t="s">
        <v>716</v>
      </c>
      <c r="D238" t="s">
        <v>899</v>
      </c>
      <c r="E238" s="32">
        <v>53.322222222222223</v>
      </c>
      <c r="F238" s="32">
        <v>3.0060575119816626</v>
      </c>
      <c r="G238" s="32">
        <v>2.6593707022296309</v>
      </c>
      <c r="H238" s="32">
        <v>0.62062929777036879</v>
      </c>
      <c r="I238" s="32">
        <v>0.41485726192956873</v>
      </c>
      <c r="J238" s="32">
        <v>160.28966666666665</v>
      </c>
      <c r="K238" s="32">
        <v>141.80355555555553</v>
      </c>
      <c r="L238" s="32">
        <v>33.093333333333334</v>
      </c>
      <c r="M238" s="32">
        <v>22.121111111111116</v>
      </c>
      <c r="N238" s="32">
        <v>5.7583333333333337</v>
      </c>
      <c r="O238" s="32">
        <v>5.2138888888888886</v>
      </c>
      <c r="P238" s="32">
        <v>35.996111111111112</v>
      </c>
      <c r="Q238" s="32">
        <v>28.482222222222223</v>
      </c>
      <c r="R238" s="32">
        <v>7.5138888888888893</v>
      </c>
      <c r="S238" s="32">
        <v>91.200222222222195</v>
      </c>
      <c r="T238" s="32">
        <v>90.369666666666646</v>
      </c>
      <c r="U238" s="32">
        <v>0.8305555555555556</v>
      </c>
      <c r="V238" s="32">
        <v>0</v>
      </c>
      <c r="W238" s="32">
        <v>46.12577777777777</v>
      </c>
      <c r="X238" s="32">
        <v>9.2516666666666634</v>
      </c>
      <c r="Y238" s="32">
        <v>1.3305555555555555</v>
      </c>
      <c r="Z238" s="32">
        <v>0</v>
      </c>
      <c r="AA238" s="32">
        <v>8.5350000000000001</v>
      </c>
      <c r="AB238" s="32">
        <v>0</v>
      </c>
      <c r="AC238" s="32">
        <v>27.008555555555557</v>
      </c>
      <c r="AD238" s="32">
        <v>0</v>
      </c>
      <c r="AE238" s="32">
        <v>0</v>
      </c>
      <c r="AF238" t="s">
        <v>339</v>
      </c>
      <c r="AG238">
        <v>1</v>
      </c>
      <c r="AH238"/>
    </row>
    <row r="239" spans="1:34" x14ac:dyDescent="0.25">
      <c r="A239" t="s">
        <v>929</v>
      </c>
      <c r="B239" t="s">
        <v>628</v>
      </c>
      <c r="C239" t="s">
        <v>865</v>
      </c>
      <c r="D239" t="s">
        <v>895</v>
      </c>
      <c r="E239" s="32">
        <v>79.5</v>
      </c>
      <c r="F239" s="32">
        <v>3.3546778476589787</v>
      </c>
      <c r="G239" s="32">
        <v>3.1045003494060088</v>
      </c>
      <c r="H239" s="32">
        <v>0.84348287910552011</v>
      </c>
      <c r="I239" s="32">
        <v>0.59330538085255025</v>
      </c>
      <c r="J239" s="32">
        <v>266.69688888888879</v>
      </c>
      <c r="K239" s="32">
        <v>246.80777777777772</v>
      </c>
      <c r="L239" s="32">
        <v>67.056888888888849</v>
      </c>
      <c r="M239" s="32">
        <v>47.167777777777744</v>
      </c>
      <c r="N239" s="32">
        <v>15.055777777777777</v>
      </c>
      <c r="O239" s="32">
        <v>4.833333333333333</v>
      </c>
      <c r="P239" s="32">
        <v>36.124222222222222</v>
      </c>
      <c r="Q239" s="32">
        <v>36.124222222222222</v>
      </c>
      <c r="R239" s="32">
        <v>0</v>
      </c>
      <c r="S239" s="32">
        <v>163.51577777777774</v>
      </c>
      <c r="T239" s="32">
        <v>163.51577777777774</v>
      </c>
      <c r="U239" s="32">
        <v>0</v>
      </c>
      <c r="V239" s="32">
        <v>0</v>
      </c>
      <c r="W239" s="32">
        <v>1.8896666666666666</v>
      </c>
      <c r="X239" s="32">
        <v>8.4555555555555564E-2</v>
      </c>
      <c r="Y239" s="32">
        <v>0</v>
      </c>
      <c r="Z239" s="32">
        <v>0</v>
      </c>
      <c r="AA239" s="32">
        <v>1.8051111111111111</v>
      </c>
      <c r="AB239" s="32">
        <v>0</v>
      </c>
      <c r="AC239" s="32">
        <v>0</v>
      </c>
      <c r="AD239" s="32">
        <v>0</v>
      </c>
      <c r="AE239" s="32">
        <v>0</v>
      </c>
      <c r="AF239" t="s">
        <v>270</v>
      </c>
      <c r="AG239">
        <v>1</v>
      </c>
      <c r="AH239"/>
    </row>
    <row r="240" spans="1:34" x14ac:dyDescent="0.25">
      <c r="A240" t="s">
        <v>929</v>
      </c>
      <c r="B240" t="s">
        <v>498</v>
      </c>
      <c r="C240" t="s">
        <v>826</v>
      </c>
      <c r="D240" t="s">
        <v>898</v>
      </c>
      <c r="E240" s="32">
        <v>25.011111111111113</v>
      </c>
      <c r="F240" s="32">
        <v>3.3319768991559306</v>
      </c>
      <c r="G240" s="32">
        <v>2.8185872945357615</v>
      </c>
      <c r="H240" s="32">
        <v>1.2979742336739228</v>
      </c>
      <c r="I240" s="32">
        <v>0.91808085295424269</v>
      </c>
      <c r="J240" s="32">
        <v>83.336444444444453</v>
      </c>
      <c r="K240" s="32">
        <v>70.495999999999995</v>
      </c>
      <c r="L240" s="32">
        <v>32.463777777777786</v>
      </c>
      <c r="M240" s="32">
        <v>22.962222222222227</v>
      </c>
      <c r="N240" s="32">
        <v>6.1682222222222229</v>
      </c>
      <c r="O240" s="32">
        <v>3.3333333333333335</v>
      </c>
      <c r="P240" s="32">
        <v>16.363555555555557</v>
      </c>
      <c r="Q240" s="32">
        <v>13.024666666666667</v>
      </c>
      <c r="R240" s="32">
        <v>3.338888888888889</v>
      </c>
      <c r="S240" s="32">
        <v>34.509111111111103</v>
      </c>
      <c r="T240" s="32">
        <v>34.509111111111103</v>
      </c>
      <c r="U240" s="32">
        <v>0</v>
      </c>
      <c r="V240" s="32">
        <v>0</v>
      </c>
      <c r="W240" s="32">
        <v>12.915000000000001</v>
      </c>
      <c r="X240" s="32">
        <v>7.9339999999999993</v>
      </c>
      <c r="Y240" s="32">
        <v>0</v>
      </c>
      <c r="Z240" s="32">
        <v>3.3333333333333335</v>
      </c>
      <c r="AA240" s="32">
        <v>1.5613333333333335</v>
      </c>
      <c r="AB240" s="32">
        <v>0</v>
      </c>
      <c r="AC240" s="32">
        <v>8.6333333333333331E-2</v>
      </c>
      <c r="AD240" s="32">
        <v>0</v>
      </c>
      <c r="AE240" s="32">
        <v>0</v>
      </c>
      <c r="AF240" t="s">
        <v>136</v>
      </c>
      <c r="AG240">
        <v>1</v>
      </c>
      <c r="AH240"/>
    </row>
    <row r="241" spans="1:34" x14ac:dyDescent="0.25">
      <c r="A241" t="s">
        <v>929</v>
      </c>
      <c r="B241" t="s">
        <v>580</v>
      </c>
      <c r="C241" t="s">
        <v>763</v>
      </c>
      <c r="D241" t="s">
        <v>898</v>
      </c>
      <c r="E241" s="32">
        <v>118.07777777777778</v>
      </c>
      <c r="F241" s="32">
        <v>2.6450315234779334</v>
      </c>
      <c r="G241" s="32">
        <v>2.4165333584266491</v>
      </c>
      <c r="H241" s="32">
        <v>0.42561400207019845</v>
      </c>
      <c r="I241" s="32">
        <v>0.19711583701891405</v>
      </c>
      <c r="J241" s="32">
        <v>312.31944444444446</v>
      </c>
      <c r="K241" s="32">
        <v>285.3388888888889</v>
      </c>
      <c r="L241" s="32">
        <v>50.255555555555546</v>
      </c>
      <c r="M241" s="32">
        <v>23.274999999999999</v>
      </c>
      <c r="N241" s="32">
        <v>21.091666666666665</v>
      </c>
      <c r="O241" s="32">
        <v>5.8888888888888893</v>
      </c>
      <c r="P241" s="32">
        <v>81.283333333333331</v>
      </c>
      <c r="Q241" s="32">
        <v>81.283333333333331</v>
      </c>
      <c r="R241" s="32">
        <v>0</v>
      </c>
      <c r="S241" s="32">
        <v>180.78055555555557</v>
      </c>
      <c r="T241" s="32">
        <v>180.78055555555557</v>
      </c>
      <c r="U241" s="32">
        <v>0</v>
      </c>
      <c r="V241" s="32">
        <v>0</v>
      </c>
      <c r="W241" s="32">
        <v>0</v>
      </c>
      <c r="X241" s="32">
        <v>0</v>
      </c>
      <c r="Y241" s="32">
        <v>0</v>
      </c>
      <c r="Z241" s="32">
        <v>0</v>
      </c>
      <c r="AA241" s="32">
        <v>0</v>
      </c>
      <c r="AB241" s="32">
        <v>0</v>
      </c>
      <c r="AC241" s="32">
        <v>0</v>
      </c>
      <c r="AD241" s="32">
        <v>0</v>
      </c>
      <c r="AE241" s="32">
        <v>0</v>
      </c>
      <c r="AF241" t="s">
        <v>220</v>
      </c>
      <c r="AG241">
        <v>1</v>
      </c>
      <c r="AH241"/>
    </row>
    <row r="242" spans="1:34" x14ac:dyDescent="0.25">
      <c r="A242" t="s">
        <v>929</v>
      </c>
      <c r="B242" t="s">
        <v>510</v>
      </c>
      <c r="C242" t="s">
        <v>762</v>
      </c>
      <c r="D242" t="s">
        <v>897</v>
      </c>
      <c r="E242" s="32">
        <v>153.71111111111111</v>
      </c>
      <c r="F242" s="32">
        <v>2.7685051322827814</v>
      </c>
      <c r="G242" s="32">
        <v>2.4994940002891428</v>
      </c>
      <c r="H242" s="32">
        <v>0.2775408414052335</v>
      </c>
      <c r="I242" s="32">
        <v>8.4447737458435743E-2</v>
      </c>
      <c r="J242" s="32">
        <v>425.54999999999995</v>
      </c>
      <c r="K242" s="32">
        <v>384.2</v>
      </c>
      <c r="L242" s="32">
        <v>42.661111111111111</v>
      </c>
      <c r="M242" s="32">
        <v>12.980555555555556</v>
      </c>
      <c r="N242" s="32">
        <v>25.611111111111111</v>
      </c>
      <c r="O242" s="32">
        <v>4.0694444444444446</v>
      </c>
      <c r="P242" s="32">
        <v>123.9</v>
      </c>
      <c r="Q242" s="32">
        <v>112.23055555555555</v>
      </c>
      <c r="R242" s="32">
        <v>11.669444444444444</v>
      </c>
      <c r="S242" s="32">
        <v>258.98888888888888</v>
      </c>
      <c r="T242" s="32">
        <v>258.98888888888888</v>
      </c>
      <c r="U242" s="32">
        <v>0</v>
      </c>
      <c r="V242" s="32">
        <v>0</v>
      </c>
      <c r="W242" s="32">
        <v>0</v>
      </c>
      <c r="X242" s="32">
        <v>0</v>
      </c>
      <c r="Y242" s="32">
        <v>0</v>
      </c>
      <c r="Z242" s="32">
        <v>0</v>
      </c>
      <c r="AA242" s="32">
        <v>0</v>
      </c>
      <c r="AB242" s="32">
        <v>0</v>
      </c>
      <c r="AC242" s="32">
        <v>0</v>
      </c>
      <c r="AD242" s="32">
        <v>0</v>
      </c>
      <c r="AE242" s="32">
        <v>0</v>
      </c>
      <c r="AF242" t="s">
        <v>148</v>
      </c>
      <c r="AG242">
        <v>1</v>
      </c>
      <c r="AH242"/>
    </row>
    <row r="243" spans="1:34" x14ac:dyDescent="0.25">
      <c r="A243" t="s">
        <v>929</v>
      </c>
      <c r="B243" t="s">
        <v>583</v>
      </c>
      <c r="C243" t="s">
        <v>853</v>
      </c>
      <c r="D243" t="s">
        <v>905</v>
      </c>
      <c r="E243" s="32">
        <v>74.8</v>
      </c>
      <c r="F243" s="32">
        <v>3.756721628045157</v>
      </c>
      <c r="G243" s="32">
        <v>3.3746657754010694</v>
      </c>
      <c r="H243" s="32">
        <v>0.99870023767082583</v>
      </c>
      <c r="I243" s="32">
        <v>0.83114230540701128</v>
      </c>
      <c r="J243" s="32">
        <v>281.00277777777774</v>
      </c>
      <c r="K243" s="32">
        <v>252.42499999999998</v>
      </c>
      <c r="L243" s="32">
        <v>74.702777777777769</v>
      </c>
      <c r="M243" s="32">
        <v>62.169444444444444</v>
      </c>
      <c r="N243" s="32">
        <v>7.3777777777777782</v>
      </c>
      <c r="O243" s="32">
        <v>5.1555555555555559</v>
      </c>
      <c r="P243" s="32">
        <v>54.094444444444441</v>
      </c>
      <c r="Q243" s="32">
        <v>38.049999999999997</v>
      </c>
      <c r="R243" s="32">
        <v>16.044444444444444</v>
      </c>
      <c r="S243" s="32">
        <v>152.20555555555555</v>
      </c>
      <c r="T243" s="32">
        <v>152.20555555555555</v>
      </c>
      <c r="U243" s="32">
        <v>0</v>
      </c>
      <c r="V243" s="32">
        <v>0</v>
      </c>
      <c r="W243" s="32">
        <v>0</v>
      </c>
      <c r="X243" s="32">
        <v>0</v>
      </c>
      <c r="Y243" s="32">
        <v>0</v>
      </c>
      <c r="Z243" s="32">
        <v>0</v>
      </c>
      <c r="AA243" s="32">
        <v>0</v>
      </c>
      <c r="AB243" s="32">
        <v>0</v>
      </c>
      <c r="AC243" s="32">
        <v>0</v>
      </c>
      <c r="AD243" s="32">
        <v>0</v>
      </c>
      <c r="AE243" s="32">
        <v>0</v>
      </c>
      <c r="AF243" t="s">
        <v>223</v>
      </c>
      <c r="AG243">
        <v>1</v>
      </c>
      <c r="AH243"/>
    </row>
    <row r="244" spans="1:34" x14ac:dyDescent="0.25">
      <c r="A244" t="s">
        <v>929</v>
      </c>
      <c r="B244" t="s">
        <v>499</v>
      </c>
      <c r="C244" t="s">
        <v>780</v>
      </c>
      <c r="D244" t="s">
        <v>900</v>
      </c>
      <c r="E244" s="32">
        <v>124.92222222222222</v>
      </c>
      <c r="F244" s="32">
        <v>3.0501200747131549</v>
      </c>
      <c r="G244" s="32">
        <v>2.8638486169171928</v>
      </c>
      <c r="H244" s="32">
        <v>0.34488125945032461</v>
      </c>
      <c r="I244" s="32">
        <v>0.27094636662812416</v>
      </c>
      <c r="J244" s="32">
        <v>381.02777777777777</v>
      </c>
      <c r="K244" s="32">
        <v>357.75833333333333</v>
      </c>
      <c r="L244" s="32">
        <v>43.083333333333329</v>
      </c>
      <c r="M244" s="32">
        <v>33.847222222222221</v>
      </c>
      <c r="N244" s="32">
        <v>4.3472222222222223</v>
      </c>
      <c r="O244" s="32">
        <v>4.8888888888888893</v>
      </c>
      <c r="P244" s="32">
        <v>104.25277777777778</v>
      </c>
      <c r="Q244" s="32">
        <v>90.219444444444449</v>
      </c>
      <c r="R244" s="32">
        <v>14.033333333333333</v>
      </c>
      <c r="S244" s="32">
        <v>233.69166666666666</v>
      </c>
      <c r="T244" s="32">
        <v>233.69166666666666</v>
      </c>
      <c r="U244" s="32">
        <v>0</v>
      </c>
      <c r="V244" s="32">
        <v>0</v>
      </c>
      <c r="W244" s="32">
        <v>93.730555555555554</v>
      </c>
      <c r="X244" s="32">
        <v>12.455555555555556</v>
      </c>
      <c r="Y244" s="32">
        <v>0</v>
      </c>
      <c r="Z244" s="32">
        <v>0</v>
      </c>
      <c r="AA244" s="32">
        <v>40.791666666666664</v>
      </c>
      <c r="AB244" s="32">
        <v>0</v>
      </c>
      <c r="AC244" s="32">
        <v>40.483333333333334</v>
      </c>
      <c r="AD244" s="32">
        <v>0</v>
      </c>
      <c r="AE244" s="32">
        <v>0</v>
      </c>
      <c r="AF244" t="s">
        <v>137</v>
      </c>
      <c r="AG244">
        <v>1</v>
      </c>
      <c r="AH244"/>
    </row>
    <row r="245" spans="1:34" x14ac:dyDescent="0.25">
      <c r="A245" t="s">
        <v>929</v>
      </c>
      <c r="B245" t="s">
        <v>687</v>
      </c>
      <c r="C245" t="s">
        <v>819</v>
      </c>
      <c r="D245" t="s">
        <v>900</v>
      </c>
      <c r="E245" s="32">
        <v>17.555555555555557</v>
      </c>
      <c r="F245" s="32">
        <v>3.96886075949367</v>
      </c>
      <c r="G245" s="32">
        <v>3.8226582278481001</v>
      </c>
      <c r="H245" s="32">
        <v>1.2836075949367074</v>
      </c>
      <c r="I245" s="32">
        <v>1.1684177215189859</v>
      </c>
      <c r="J245" s="32">
        <v>69.675555555555547</v>
      </c>
      <c r="K245" s="32">
        <v>67.10888888888887</v>
      </c>
      <c r="L245" s="32">
        <v>22.534444444444421</v>
      </c>
      <c r="M245" s="32">
        <v>20.512222222222199</v>
      </c>
      <c r="N245" s="32">
        <v>0</v>
      </c>
      <c r="O245" s="32">
        <v>2.0222222222222221</v>
      </c>
      <c r="P245" s="32">
        <v>5.9355555555555561</v>
      </c>
      <c r="Q245" s="32">
        <v>5.3911111111111119</v>
      </c>
      <c r="R245" s="32">
        <v>0.5444444444444444</v>
      </c>
      <c r="S245" s="32">
        <v>41.205555555555563</v>
      </c>
      <c r="T245" s="32">
        <v>41.205555555555563</v>
      </c>
      <c r="U245" s="32">
        <v>0</v>
      </c>
      <c r="V245" s="32">
        <v>0</v>
      </c>
      <c r="W245" s="32">
        <v>0.67777777777777781</v>
      </c>
      <c r="X245" s="32">
        <v>0</v>
      </c>
      <c r="Y245" s="32">
        <v>0</v>
      </c>
      <c r="Z245" s="32">
        <v>0</v>
      </c>
      <c r="AA245" s="32">
        <v>0</v>
      </c>
      <c r="AB245" s="32">
        <v>0</v>
      </c>
      <c r="AC245" s="32">
        <v>0.67777777777777781</v>
      </c>
      <c r="AD245" s="32">
        <v>0</v>
      </c>
      <c r="AE245" s="32">
        <v>0</v>
      </c>
      <c r="AF245" t="s">
        <v>330</v>
      </c>
      <c r="AG245">
        <v>1</v>
      </c>
      <c r="AH245"/>
    </row>
    <row r="246" spans="1:34" x14ac:dyDescent="0.25">
      <c r="A246" t="s">
        <v>929</v>
      </c>
      <c r="B246" t="s">
        <v>368</v>
      </c>
      <c r="C246" t="s">
        <v>754</v>
      </c>
      <c r="D246" t="s">
        <v>900</v>
      </c>
      <c r="E246" s="32">
        <v>115.63333333333334</v>
      </c>
      <c r="F246" s="32">
        <v>3.6933938695109054</v>
      </c>
      <c r="G246" s="32">
        <v>3.3638320361295273</v>
      </c>
      <c r="H246" s="32">
        <v>0.75679830883059485</v>
      </c>
      <c r="I246" s="32">
        <v>0.52022677044297105</v>
      </c>
      <c r="J246" s="32">
        <v>427.07944444444439</v>
      </c>
      <c r="K246" s="32">
        <v>388.97111111111104</v>
      </c>
      <c r="L246" s="32">
        <v>87.51111111111112</v>
      </c>
      <c r="M246" s="32">
        <v>60.155555555555559</v>
      </c>
      <c r="N246" s="32">
        <v>22.222222222222221</v>
      </c>
      <c r="O246" s="32">
        <v>5.1333333333333337</v>
      </c>
      <c r="P246" s="32">
        <v>95.25277777777778</v>
      </c>
      <c r="Q246" s="32">
        <v>84.5</v>
      </c>
      <c r="R246" s="32">
        <v>10.752777777777778</v>
      </c>
      <c r="S246" s="32">
        <v>244.31555555555553</v>
      </c>
      <c r="T246" s="32">
        <v>233.48222222222219</v>
      </c>
      <c r="U246" s="32">
        <v>10.833333333333334</v>
      </c>
      <c r="V246" s="32">
        <v>0</v>
      </c>
      <c r="W246" s="32">
        <v>55.548888888888882</v>
      </c>
      <c r="X246" s="32">
        <v>1.925</v>
      </c>
      <c r="Y246" s="32">
        <v>0</v>
      </c>
      <c r="Z246" s="32">
        <v>0</v>
      </c>
      <c r="AA246" s="32">
        <v>6.4027777777777777</v>
      </c>
      <c r="AB246" s="32">
        <v>0</v>
      </c>
      <c r="AC246" s="32">
        <v>47.221111111111107</v>
      </c>
      <c r="AD246" s="32">
        <v>0</v>
      </c>
      <c r="AE246" s="32">
        <v>0</v>
      </c>
      <c r="AF246" t="s">
        <v>6</v>
      </c>
      <c r="AG246">
        <v>1</v>
      </c>
      <c r="AH246"/>
    </row>
    <row r="247" spans="1:34" x14ac:dyDescent="0.25">
      <c r="A247" t="s">
        <v>929</v>
      </c>
      <c r="B247" t="s">
        <v>369</v>
      </c>
      <c r="C247" t="s">
        <v>755</v>
      </c>
      <c r="D247" t="s">
        <v>895</v>
      </c>
      <c r="E247" s="32">
        <v>61.422222222222224</v>
      </c>
      <c r="F247" s="32">
        <v>3.0795314761215624</v>
      </c>
      <c r="G247" s="32">
        <v>3.0795314761215624</v>
      </c>
      <c r="H247" s="32">
        <v>0.50701338639652671</v>
      </c>
      <c r="I247" s="32">
        <v>0.50701338639652671</v>
      </c>
      <c r="J247" s="32">
        <v>189.15166666666664</v>
      </c>
      <c r="K247" s="32">
        <v>189.15166666666664</v>
      </c>
      <c r="L247" s="32">
        <v>31.141888888888889</v>
      </c>
      <c r="M247" s="32">
        <v>31.141888888888889</v>
      </c>
      <c r="N247" s="32">
        <v>0</v>
      </c>
      <c r="O247" s="32">
        <v>0</v>
      </c>
      <c r="P247" s="32">
        <v>41.541555555555547</v>
      </c>
      <c r="Q247" s="32">
        <v>41.541555555555547</v>
      </c>
      <c r="R247" s="32">
        <v>0</v>
      </c>
      <c r="S247" s="32">
        <v>116.4682222222222</v>
      </c>
      <c r="T247" s="32">
        <v>116.4682222222222</v>
      </c>
      <c r="U247" s="32">
        <v>0</v>
      </c>
      <c r="V247" s="32">
        <v>0</v>
      </c>
      <c r="W247" s="32">
        <v>3.1333333333333333</v>
      </c>
      <c r="X247" s="32">
        <v>1.7805555555555554</v>
      </c>
      <c r="Y247" s="32">
        <v>0</v>
      </c>
      <c r="Z247" s="32">
        <v>0</v>
      </c>
      <c r="AA247" s="32">
        <v>1.0194444444444444</v>
      </c>
      <c r="AB247" s="32">
        <v>0</v>
      </c>
      <c r="AC247" s="32">
        <v>0.33333333333333331</v>
      </c>
      <c r="AD247" s="32">
        <v>0</v>
      </c>
      <c r="AE247" s="32">
        <v>0</v>
      </c>
      <c r="AF247" t="s">
        <v>7</v>
      </c>
      <c r="AG247">
        <v>1</v>
      </c>
      <c r="AH247"/>
    </row>
    <row r="248" spans="1:34" x14ac:dyDescent="0.25">
      <c r="A248" t="s">
        <v>929</v>
      </c>
      <c r="B248" t="s">
        <v>659</v>
      </c>
      <c r="C248" t="s">
        <v>877</v>
      </c>
      <c r="D248" t="s">
        <v>905</v>
      </c>
      <c r="E248" s="32">
        <v>103.1</v>
      </c>
      <c r="F248" s="32">
        <v>2.1739594783920686</v>
      </c>
      <c r="G248" s="32">
        <v>2.0368487983618926</v>
      </c>
      <c r="H248" s="32">
        <v>0.34938355426231271</v>
      </c>
      <c r="I248" s="32">
        <v>0.27717749757516974</v>
      </c>
      <c r="J248" s="32">
        <v>224.13522222222224</v>
      </c>
      <c r="K248" s="32">
        <v>209.99911111111112</v>
      </c>
      <c r="L248" s="32">
        <v>36.021444444444441</v>
      </c>
      <c r="M248" s="32">
        <v>28.576999999999998</v>
      </c>
      <c r="N248" s="32">
        <v>3.6222222222222222</v>
      </c>
      <c r="O248" s="32">
        <v>3.8222222222222224</v>
      </c>
      <c r="P248" s="32">
        <v>43.566555555555581</v>
      </c>
      <c r="Q248" s="32">
        <v>36.874888888888918</v>
      </c>
      <c r="R248" s="32">
        <v>6.6916666666666664</v>
      </c>
      <c r="S248" s="32">
        <v>144.54722222222222</v>
      </c>
      <c r="T248" s="32">
        <v>144.54722222222222</v>
      </c>
      <c r="U248" s="32">
        <v>0</v>
      </c>
      <c r="V248" s="32">
        <v>0</v>
      </c>
      <c r="W248" s="32">
        <v>25.91577777777777</v>
      </c>
      <c r="X248" s="32">
        <v>2.9047777777777779</v>
      </c>
      <c r="Y248" s="32">
        <v>0</v>
      </c>
      <c r="Z248" s="32">
        <v>0</v>
      </c>
      <c r="AA248" s="32">
        <v>18.519333333333325</v>
      </c>
      <c r="AB248" s="32">
        <v>0</v>
      </c>
      <c r="AC248" s="32">
        <v>4.4916666666666663</v>
      </c>
      <c r="AD248" s="32">
        <v>0</v>
      </c>
      <c r="AE248" s="32">
        <v>0</v>
      </c>
      <c r="AF248" t="s">
        <v>301</v>
      </c>
      <c r="AG248">
        <v>1</v>
      </c>
      <c r="AH248"/>
    </row>
    <row r="249" spans="1:34" x14ac:dyDescent="0.25">
      <c r="A249" t="s">
        <v>929</v>
      </c>
      <c r="B249" t="s">
        <v>440</v>
      </c>
      <c r="C249" t="s">
        <v>727</v>
      </c>
      <c r="D249" t="s">
        <v>896</v>
      </c>
      <c r="E249" s="32">
        <v>77.022222222222226</v>
      </c>
      <c r="F249" s="32">
        <v>2.760588574725908</v>
      </c>
      <c r="G249" s="32">
        <v>2.6085401038661273</v>
      </c>
      <c r="H249" s="32">
        <v>0.58788228505481832</v>
      </c>
      <c r="I249" s="32">
        <v>0.445931909982689</v>
      </c>
      <c r="J249" s="32">
        <v>212.62666666666661</v>
      </c>
      <c r="K249" s="32">
        <v>200.9155555555555</v>
      </c>
      <c r="L249" s="32">
        <v>45.280000000000008</v>
      </c>
      <c r="M249" s="32">
        <v>34.346666666666671</v>
      </c>
      <c r="N249" s="32">
        <v>5.5111111111111111</v>
      </c>
      <c r="O249" s="32">
        <v>5.4222222222222225</v>
      </c>
      <c r="P249" s="32">
        <v>53.875555555555536</v>
      </c>
      <c r="Q249" s="32">
        <v>53.097777777777758</v>
      </c>
      <c r="R249" s="32">
        <v>0.77777777777777779</v>
      </c>
      <c r="S249" s="32">
        <v>113.47111111111109</v>
      </c>
      <c r="T249" s="32">
        <v>113.47111111111109</v>
      </c>
      <c r="U249" s="32">
        <v>0</v>
      </c>
      <c r="V249" s="32">
        <v>0</v>
      </c>
      <c r="W249" s="32">
        <v>41.185555555555553</v>
      </c>
      <c r="X249" s="32">
        <v>18.747777777777781</v>
      </c>
      <c r="Y249" s="32">
        <v>0</v>
      </c>
      <c r="Z249" s="32">
        <v>0</v>
      </c>
      <c r="AA249" s="32">
        <v>15.825555555555548</v>
      </c>
      <c r="AB249" s="32">
        <v>0</v>
      </c>
      <c r="AC249" s="32">
        <v>6.6122222222222229</v>
      </c>
      <c r="AD249" s="32">
        <v>0</v>
      </c>
      <c r="AE249" s="32">
        <v>0</v>
      </c>
      <c r="AF249" t="s">
        <v>78</v>
      </c>
      <c r="AG249">
        <v>1</v>
      </c>
      <c r="AH249"/>
    </row>
    <row r="250" spans="1:34" x14ac:dyDescent="0.25">
      <c r="A250" t="s">
        <v>929</v>
      </c>
      <c r="B250" t="s">
        <v>393</v>
      </c>
      <c r="C250" t="s">
        <v>727</v>
      </c>
      <c r="D250" t="s">
        <v>896</v>
      </c>
      <c r="E250" s="32">
        <v>119.15555555555555</v>
      </c>
      <c r="F250" s="32">
        <v>3.03545785154793</v>
      </c>
      <c r="G250" s="32">
        <v>2.7344507646400595</v>
      </c>
      <c r="H250" s="32">
        <v>0.29984147706079822</v>
      </c>
      <c r="I250" s="32">
        <v>0.13348563968668406</v>
      </c>
      <c r="J250" s="32">
        <v>361.69166666666666</v>
      </c>
      <c r="K250" s="32">
        <v>325.82499999999999</v>
      </c>
      <c r="L250" s="32">
        <v>35.727777777777781</v>
      </c>
      <c r="M250" s="32">
        <v>15.905555555555555</v>
      </c>
      <c r="N250" s="32">
        <v>17.399999999999999</v>
      </c>
      <c r="O250" s="32">
        <v>2.4222222222222221</v>
      </c>
      <c r="P250" s="32">
        <v>122.88888888888889</v>
      </c>
      <c r="Q250" s="32">
        <v>106.84444444444445</v>
      </c>
      <c r="R250" s="32">
        <v>16.044444444444444</v>
      </c>
      <c r="S250" s="32">
        <v>203.07500000000002</v>
      </c>
      <c r="T250" s="32">
        <v>202.99166666666667</v>
      </c>
      <c r="U250" s="32">
        <v>8.3333333333333329E-2</v>
      </c>
      <c r="V250" s="32">
        <v>0</v>
      </c>
      <c r="W250" s="32">
        <v>57.052777777777777</v>
      </c>
      <c r="X250" s="32">
        <v>0.67222222222222228</v>
      </c>
      <c r="Y250" s="32">
        <v>0</v>
      </c>
      <c r="Z250" s="32">
        <v>0</v>
      </c>
      <c r="AA250" s="32">
        <v>12.8</v>
      </c>
      <c r="AB250" s="32">
        <v>0</v>
      </c>
      <c r="AC250" s="32">
        <v>43.49722222222222</v>
      </c>
      <c r="AD250" s="32">
        <v>8.3333333333333329E-2</v>
      </c>
      <c r="AE250" s="32">
        <v>0</v>
      </c>
      <c r="AF250" t="s">
        <v>31</v>
      </c>
      <c r="AG250">
        <v>1</v>
      </c>
      <c r="AH250"/>
    </row>
    <row r="251" spans="1:34" x14ac:dyDescent="0.25">
      <c r="A251" t="s">
        <v>929</v>
      </c>
      <c r="B251" t="s">
        <v>490</v>
      </c>
      <c r="C251" t="s">
        <v>743</v>
      </c>
      <c r="D251" t="s">
        <v>894</v>
      </c>
      <c r="E251" s="32">
        <v>51.766666666666666</v>
      </c>
      <c r="F251" s="32">
        <v>3.0195857480145958</v>
      </c>
      <c r="G251" s="32">
        <v>2.7967374973170207</v>
      </c>
      <c r="H251" s="32">
        <v>0.59207984546039916</v>
      </c>
      <c r="I251" s="32">
        <v>0.41575445374543896</v>
      </c>
      <c r="J251" s="32">
        <v>156.3138888888889</v>
      </c>
      <c r="K251" s="32">
        <v>144.77777777777777</v>
      </c>
      <c r="L251" s="32">
        <v>30.65</v>
      </c>
      <c r="M251" s="32">
        <v>21.522222222222222</v>
      </c>
      <c r="N251" s="32">
        <v>3.7055555555555557</v>
      </c>
      <c r="O251" s="32">
        <v>5.4222222222222225</v>
      </c>
      <c r="P251" s="32">
        <v>30.444444444444443</v>
      </c>
      <c r="Q251" s="32">
        <v>28.036111111111111</v>
      </c>
      <c r="R251" s="32">
        <v>2.4083333333333332</v>
      </c>
      <c r="S251" s="32">
        <v>95.219444444444449</v>
      </c>
      <c r="T251" s="32">
        <v>95.219444444444449</v>
      </c>
      <c r="U251" s="32">
        <v>0</v>
      </c>
      <c r="V251" s="32">
        <v>0</v>
      </c>
      <c r="W251" s="32">
        <v>14.055555555555555</v>
      </c>
      <c r="X251" s="32">
        <v>1.0027777777777778</v>
      </c>
      <c r="Y251" s="32">
        <v>0</v>
      </c>
      <c r="Z251" s="32">
        <v>0</v>
      </c>
      <c r="AA251" s="32">
        <v>3.2555555555555555</v>
      </c>
      <c r="AB251" s="32">
        <v>0</v>
      </c>
      <c r="AC251" s="32">
        <v>9.7972222222222225</v>
      </c>
      <c r="AD251" s="32">
        <v>0</v>
      </c>
      <c r="AE251" s="32">
        <v>0</v>
      </c>
      <c r="AF251" t="s">
        <v>128</v>
      </c>
      <c r="AG251">
        <v>1</v>
      </c>
      <c r="AH251"/>
    </row>
    <row r="252" spans="1:34" x14ac:dyDescent="0.25">
      <c r="A252" t="s">
        <v>929</v>
      </c>
      <c r="B252" t="s">
        <v>636</v>
      </c>
      <c r="C252" t="s">
        <v>867</v>
      </c>
      <c r="D252" t="s">
        <v>901</v>
      </c>
      <c r="E252" s="32">
        <v>34.255555555555553</v>
      </c>
      <c r="F252" s="32">
        <v>3.9363444696723975</v>
      </c>
      <c r="G252" s="32">
        <v>3.796059033409017</v>
      </c>
      <c r="H252" s="32">
        <v>0.58911774245864423</v>
      </c>
      <c r="I252" s="32">
        <v>0.44883230619526437</v>
      </c>
      <c r="J252" s="32">
        <v>134.84166666666667</v>
      </c>
      <c r="K252" s="32">
        <v>130.0361111111111</v>
      </c>
      <c r="L252" s="32">
        <v>20.180555555555557</v>
      </c>
      <c r="M252" s="32">
        <v>15.375</v>
      </c>
      <c r="N252" s="32">
        <v>4.8055555555555554</v>
      </c>
      <c r="O252" s="32">
        <v>0</v>
      </c>
      <c r="P252" s="32">
        <v>30.763888888888889</v>
      </c>
      <c r="Q252" s="32">
        <v>30.763888888888889</v>
      </c>
      <c r="R252" s="32">
        <v>0</v>
      </c>
      <c r="S252" s="32">
        <v>83.897222222222226</v>
      </c>
      <c r="T252" s="32">
        <v>83.897222222222226</v>
      </c>
      <c r="U252" s="32">
        <v>0</v>
      </c>
      <c r="V252" s="32">
        <v>0</v>
      </c>
      <c r="W252" s="32">
        <v>7.0944444444444441</v>
      </c>
      <c r="X252" s="32">
        <v>2.5444444444444443</v>
      </c>
      <c r="Y252" s="32">
        <v>0</v>
      </c>
      <c r="Z252" s="32">
        <v>0</v>
      </c>
      <c r="AA252" s="32">
        <v>1.3722222222222222</v>
      </c>
      <c r="AB252" s="32">
        <v>0</v>
      </c>
      <c r="AC252" s="32">
        <v>3.1777777777777776</v>
      </c>
      <c r="AD252" s="32">
        <v>0</v>
      </c>
      <c r="AE252" s="32">
        <v>0</v>
      </c>
      <c r="AF252" t="s">
        <v>278</v>
      </c>
      <c r="AG252">
        <v>1</v>
      </c>
      <c r="AH252"/>
    </row>
    <row r="253" spans="1:34" x14ac:dyDescent="0.25">
      <c r="A253" t="s">
        <v>929</v>
      </c>
      <c r="B253" t="s">
        <v>431</v>
      </c>
      <c r="C253" t="s">
        <v>797</v>
      </c>
      <c r="D253" t="s">
        <v>900</v>
      </c>
      <c r="E253" s="32">
        <v>105.76666666666667</v>
      </c>
      <c r="F253" s="32">
        <v>3.7430549427460873</v>
      </c>
      <c r="G253" s="32">
        <v>3.2270616661414011</v>
      </c>
      <c r="H253" s="32">
        <v>0.5962790209055574</v>
      </c>
      <c r="I253" s="32">
        <v>0.29259691144027739</v>
      </c>
      <c r="J253" s="32">
        <v>395.89044444444448</v>
      </c>
      <c r="K253" s="32">
        <v>341.31555555555553</v>
      </c>
      <c r="L253" s="32">
        <v>63.06644444444445</v>
      </c>
      <c r="M253" s="32">
        <v>30.947000000000006</v>
      </c>
      <c r="N253" s="32">
        <v>26.608333333333334</v>
      </c>
      <c r="O253" s="32">
        <v>5.5111111111111111</v>
      </c>
      <c r="P253" s="32">
        <v>113.35522222222224</v>
      </c>
      <c r="Q253" s="32">
        <v>90.899777777777786</v>
      </c>
      <c r="R253" s="32">
        <v>22.455444444444446</v>
      </c>
      <c r="S253" s="32">
        <v>219.46877777777777</v>
      </c>
      <c r="T253" s="32">
        <v>219.46877777777777</v>
      </c>
      <c r="U253" s="32">
        <v>0</v>
      </c>
      <c r="V253" s="32">
        <v>0</v>
      </c>
      <c r="W253" s="32">
        <v>87.12777777777778</v>
      </c>
      <c r="X253" s="32">
        <v>12.911111111111111</v>
      </c>
      <c r="Y253" s="32">
        <v>0</v>
      </c>
      <c r="Z253" s="32">
        <v>0</v>
      </c>
      <c r="AA253" s="32">
        <v>30.536111111111111</v>
      </c>
      <c r="AB253" s="32">
        <v>0</v>
      </c>
      <c r="AC253" s="32">
        <v>43.680555555555557</v>
      </c>
      <c r="AD253" s="32">
        <v>0</v>
      </c>
      <c r="AE253" s="32">
        <v>0</v>
      </c>
      <c r="AF253" t="s">
        <v>69</v>
      </c>
      <c r="AG253">
        <v>1</v>
      </c>
      <c r="AH253"/>
    </row>
    <row r="254" spans="1:34" x14ac:dyDescent="0.25">
      <c r="A254" t="s">
        <v>929</v>
      </c>
      <c r="B254" t="s">
        <v>589</v>
      </c>
      <c r="C254" t="s">
        <v>855</v>
      </c>
      <c r="D254" t="s">
        <v>900</v>
      </c>
      <c r="E254" s="32">
        <v>104.91111111111111</v>
      </c>
      <c r="F254" s="32">
        <v>3.0916119466214784</v>
      </c>
      <c r="G254" s="32">
        <v>3.0280660876932854</v>
      </c>
      <c r="H254" s="32">
        <v>0.71621478500317726</v>
      </c>
      <c r="I254" s="32">
        <v>0.66368354162253762</v>
      </c>
      <c r="J254" s="32">
        <v>324.34444444444443</v>
      </c>
      <c r="K254" s="32">
        <v>317.67777777777781</v>
      </c>
      <c r="L254" s="32">
        <v>75.138888888888886</v>
      </c>
      <c r="M254" s="32">
        <v>69.62777777777778</v>
      </c>
      <c r="N254" s="32">
        <v>0</v>
      </c>
      <c r="O254" s="32">
        <v>5.5111111111111111</v>
      </c>
      <c r="P254" s="32">
        <v>82.336111111111109</v>
      </c>
      <c r="Q254" s="32">
        <v>81.180555555555557</v>
      </c>
      <c r="R254" s="32">
        <v>1.1555555555555554</v>
      </c>
      <c r="S254" s="32">
        <v>166.86944444444444</v>
      </c>
      <c r="T254" s="32">
        <v>166.86944444444444</v>
      </c>
      <c r="U254" s="32">
        <v>0</v>
      </c>
      <c r="V254" s="32">
        <v>0</v>
      </c>
      <c r="W254" s="32">
        <v>7.35</v>
      </c>
      <c r="X254" s="32">
        <v>1.5833333333333333</v>
      </c>
      <c r="Y254" s="32">
        <v>0</v>
      </c>
      <c r="Z254" s="32">
        <v>0</v>
      </c>
      <c r="AA254" s="32">
        <v>3.6666666666666665</v>
      </c>
      <c r="AB254" s="32">
        <v>0</v>
      </c>
      <c r="AC254" s="32">
        <v>2.1</v>
      </c>
      <c r="AD254" s="32">
        <v>0</v>
      </c>
      <c r="AE254" s="32">
        <v>0</v>
      </c>
      <c r="AF254" t="s">
        <v>229</v>
      </c>
      <c r="AG254">
        <v>1</v>
      </c>
      <c r="AH254"/>
    </row>
    <row r="255" spans="1:34" x14ac:dyDescent="0.25">
      <c r="A255" t="s">
        <v>929</v>
      </c>
      <c r="B255" t="s">
        <v>574</v>
      </c>
      <c r="C255" t="s">
        <v>763</v>
      </c>
      <c r="D255" t="s">
        <v>898</v>
      </c>
      <c r="E255" s="32">
        <v>106.6</v>
      </c>
      <c r="F255" s="32">
        <v>3.9681436314363148</v>
      </c>
      <c r="G255" s="32">
        <v>3.696697936210132</v>
      </c>
      <c r="H255" s="32">
        <v>0.60507191994996856</v>
      </c>
      <c r="I255" s="32">
        <v>0.39981342505732737</v>
      </c>
      <c r="J255" s="32">
        <v>423.00411111111111</v>
      </c>
      <c r="K255" s="32">
        <v>394.06800000000004</v>
      </c>
      <c r="L255" s="32">
        <v>64.500666666666646</v>
      </c>
      <c r="M255" s="32">
        <v>42.620111111111093</v>
      </c>
      <c r="N255" s="32">
        <v>16.725000000000001</v>
      </c>
      <c r="O255" s="32">
        <v>5.1555555555555559</v>
      </c>
      <c r="P255" s="32">
        <v>129.04677777777778</v>
      </c>
      <c r="Q255" s="32">
        <v>121.99122222222223</v>
      </c>
      <c r="R255" s="32">
        <v>7.0555555555555554</v>
      </c>
      <c r="S255" s="32">
        <v>229.45666666666671</v>
      </c>
      <c r="T255" s="32">
        <v>218.53788888888892</v>
      </c>
      <c r="U255" s="32">
        <v>10.918777777777777</v>
      </c>
      <c r="V255" s="32">
        <v>0</v>
      </c>
      <c r="W255" s="32">
        <v>9.1722222222222225</v>
      </c>
      <c r="X255" s="32">
        <v>2.9694444444444446</v>
      </c>
      <c r="Y255" s="32">
        <v>8.8888888888888892E-2</v>
      </c>
      <c r="Z255" s="32">
        <v>0</v>
      </c>
      <c r="AA255" s="32">
        <v>6.1138888888888889</v>
      </c>
      <c r="AB255" s="32">
        <v>0</v>
      </c>
      <c r="AC255" s="32">
        <v>0</v>
      </c>
      <c r="AD255" s="32">
        <v>0</v>
      </c>
      <c r="AE255" s="32">
        <v>0</v>
      </c>
      <c r="AF255" t="s">
        <v>213</v>
      </c>
      <c r="AG255">
        <v>1</v>
      </c>
      <c r="AH255"/>
    </row>
    <row r="256" spans="1:34" x14ac:dyDescent="0.25">
      <c r="A256" t="s">
        <v>929</v>
      </c>
      <c r="B256" t="s">
        <v>448</v>
      </c>
      <c r="C256" t="s">
        <v>805</v>
      </c>
      <c r="D256" t="s">
        <v>897</v>
      </c>
      <c r="E256" s="32">
        <v>127.55555555555556</v>
      </c>
      <c r="F256" s="32">
        <v>3.05993031358885</v>
      </c>
      <c r="G256" s="32">
        <v>2.6742160278745644</v>
      </c>
      <c r="H256" s="32">
        <v>0.54662456445993024</v>
      </c>
      <c r="I256" s="32">
        <v>0.25849303135888502</v>
      </c>
      <c r="J256" s="32">
        <v>390.31111111111107</v>
      </c>
      <c r="K256" s="32">
        <v>341.11111111111109</v>
      </c>
      <c r="L256" s="32">
        <v>69.724999999999994</v>
      </c>
      <c r="M256" s="32">
        <v>32.972222222222221</v>
      </c>
      <c r="N256" s="32">
        <v>31.152777777777779</v>
      </c>
      <c r="O256" s="32">
        <v>5.6</v>
      </c>
      <c r="P256" s="32">
        <v>119.78333333333333</v>
      </c>
      <c r="Q256" s="32">
        <v>107.33611111111111</v>
      </c>
      <c r="R256" s="32">
        <v>12.447222222222223</v>
      </c>
      <c r="S256" s="32">
        <v>200.80277777777778</v>
      </c>
      <c r="T256" s="32">
        <v>170.32499999999999</v>
      </c>
      <c r="U256" s="32">
        <v>30.477777777777778</v>
      </c>
      <c r="V256" s="32">
        <v>0</v>
      </c>
      <c r="W256" s="32">
        <v>0.66666666666666663</v>
      </c>
      <c r="X256" s="32">
        <v>0</v>
      </c>
      <c r="Y256" s="32">
        <v>0.66666666666666663</v>
      </c>
      <c r="Z256" s="32">
        <v>0</v>
      </c>
      <c r="AA256" s="32">
        <v>0</v>
      </c>
      <c r="AB256" s="32">
        <v>0</v>
      </c>
      <c r="AC256" s="32">
        <v>0</v>
      </c>
      <c r="AD256" s="32">
        <v>0</v>
      </c>
      <c r="AE256" s="32">
        <v>0</v>
      </c>
      <c r="AF256" t="s">
        <v>86</v>
      </c>
      <c r="AG256">
        <v>1</v>
      </c>
      <c r="AH256"/>
    </row>
    <row r="257" spans="1:34" x14ac:dyDescent="0.25">
      <c r="A257" t="s">
        <v>929</v>
      </c>
      <c r="B257" t="s">
        <v>491</v>
      </c>
      <c r="C257" t="s">
        <v>823</v>
      </c>
      <c r="D257" t="s">
        <v>897</v>
      </c>
      <c r="E257" s="32">
        <v>122.68888888888888</v>
      </c>
      <c r="F257" s="32">
        <v>3.8483236732476005</v>
      </c>
      <c r="G257" s="32">
        <v>3.5346123890599537</v>
      </c>
      <c r="H257" s="32">
        <v>0.58398025719978264</v>
      </c>
      <c r="I257" s="32">
        <v>0.27026897301213554</v>
      </c>
      <c r="J257" s="32">
        <v>472.14655555555561</v>
      </c>
      <c r="K257" s="32">
        <v>433.65766666666673</v>
      </c>
      <c r="L257" s="32">
        <v>71.647888888888886</v>
      </c>
      <c r="M257" s="32">
        <v>33.159000000000006</v>
      </c>
      <c r="N257" s="32">
        <v>32.977777777777774</v>
      </c>
      <c r="O257" s="32">
        <v>5.5111111111111111</v>
      </c>
      <c r="P257" s="32">
        <v>124.8817777777778</v>
      </c>
      <c r="Q257" s="32">
        <v>124.8817777777778</v>
      </c>
      <c r="R257" s="32">
        <v>0</v>
      </c>
      <c r="S257" s="32">
        <v>275.61688888888892</v>
      </c>
      <c r="T257" s="32">
        <v>269.73333333333335</v>
      </c>
      <c r="U257" s="32">
        <v>5.8835555555555539</v>
      </c>
      <c r="V257" s="32">
        <v>0</v>
      </c>
      <c r="W257" s="32">
        <v>2.5916666666666668</v>
      </c>
      <c r="X257" s="32">
        <v>0.86111111111111116</v>
      </c>
      <c r="Y257" s="32">
        <v>1.7305555555555556</v>
      </c>
      <c r="Z257" s="32">
        <v>0</v>
      </c>
      <c r="AA257" s="32">
        <v>0</v>
      </c>
      <c r="AB257" s="32">
        <v>0</v>
      </c>
      <c r="AC257" s="32">
        <v>0</v>
      </c>
      <c r="AD257" s="32">
        <v>0</v>
      </c>
      <c r="AE257" s="32">
        <v>0</v>
      </c>
      <c r="AF257" t="s">
        <v>129</v>
      </c>
      <c r="AG257">
        <v>1</v>
      </c>
      <c r="AH257"/>
    </row>
    <row r="258" spans="1:34" x14ac:dyDescent="0.25">
      <c r="A258" t="s">
        <v>929</v>
      </c>
      <c r="B258" t="s">
        <v>417</v>
      </c>
      <c r="C258" t="s">
        <v>791</v>
      </c>
      <c r="D258" t="s">
        <v>896</v>
      </c>
      <c r="E258" s="32">
        <v>93.522222222222226</v>
      </c>
      <c r="F258" s="32">
        <v>3.4091837947012005</v>
      </c>
      <c r="G258" s="32">
        <v>3.2338042057740286</v>
      </c>
      <c r="H258" s="32">
        <v>0.63702982060116453</v>
      </c>
      <c r="I258" s="32">
        <v>0.46165023167399333</v>
      </c>
      <c r="J258" s="32">
        <v>318.8344444444445</v>
      </c>
      <c r="K258" s="32">
        <v>302.43255555555555</v>
      </c>
      <c r="L258" s="32">
        <v>59.576444444444469</v>
      </c>
      <c r="M258" s="32">
        <v>43.174555555555578</v>
      </c>
      <c r="N258" s="32">
        <v>11.913</v>
      </c>
      <c r="O258" s="32">
        <v>4.4888888888888889</v>
      </c>
      <c r="P258" s="32">
        <v>80.656888888888901</v>
      </c>
      <c r="Q258" s="32">
        <v>80.656888888888901</v>
      </c>
      <c r="R258" s="32">
        <v>0</v>
      </c>
      <c r="S258" s="32">
        <v>178.60111111111109</v>
      </c>
      <c r="T258" s="32">
        <v>140.11700000000002</v>
      </c>
      <c r="U258" s="32">
        <v>38.484111111111091</v>
      </c>
      <c r="V258" s="32">
        <v>0</v>
      </c>
      <c r="W258" s="32">
        <v>27.49733333333333</v>
      </c>
      <c r="X258" s="32">
        <v>10.763555555555556</v>
      </c>
      <c r="Y258" s="32">
        <v>0</v>
      </c>
      <c r="Z258" s="32">
        <v>0</v>
      </c>
      <c r="AA258" s="32">
        <v>7.7019999999999991</v>
      </c>
      <c r="AB258" s="32">
        <v>0</v>
      </c>
      <c r="AC258" s="32">
        <v>9.0317777777777781</v>
      </c>
      <c r="AD258" s="32">
        <v>0</v>
      </c>
      <c r="AE258" s="32">
        <v>0</v>
      </c>
      <c r="AF258" t="s">
        <v>55</v>
      </c>
      <c r="AG258">
        <v>1</v>
      </c>
      <c r="AH258"/>
    </row>
    <row r="259" spans="1:34" x14ac:dyDescent="0.25">
      <c r="A259" t="s">
        <v>929</v>
      </c>
      <c r="B259" t="s">
        <v>423</v>
      </c>
      <c r="C259" t="s">
        <v>732</v>
      </c>
      <c r="D259" t="s">
        <v>901</v>
      </c>
      <c r="E259" s="32">
        <v>89.533333333333331</v>
      </c>
      <c r="F259" s="32">
        <v>3.2898672127078683</v>
      </c>
      <c r="G259" s="32">
        <v>2.9345060809133785</v>
      </c>
      <c r="H259" s="32">
        <v>0.36082154380739639</v>
      </c>
      <c r="I259" s="32">
        <v>0.22660709853561678</v>
      </c>
      <c r="J259" s="32">
        <v>294.55277777777781</v>
      </c>
      <c r="K259" s="32">
        <v>262.73611111111114</v>
      </c>
      <c r="L259" s="32">
        <v>32.305555555555557</v>
      </c>
      <c r="M259" s="32">
        <v>20.288888888888888</v>
      </c>
      <c r="N259" s="32">
        <v>6.6833333333333336</v>
      </c>
      <c r="O259" s="32">
        <v>5.333333333333333</v>
      </c>
      <c r="P259" s="32">
        <v>94.361111111111114</v>
      </c>
      <c r="Q259" s="32">
        <v>74.561111111111117</v>
      </c>
      <c r="R259" s="32">
        <v>19.8</v>
      </c>
      <c r="S259" s="32">
        <v>167.88611111111112</v>
      </c>
      <c r="T259" s="32">
        <v>167.88611111111112</v>
      </c>
      <c r="U259" s="32">
        <v>0</v>
      </c>
      <c r="V259" s="32">
        <v>0</v>
      </c>
      <c r="W259" s="32">
        <v>54.644444444444446</v>
      </c>
      <c r="X259" s="32">
        <v>4.4444444444444446</v>
      </c>
      <c r="Y259" s="32">
        <v>0</v>
      </c>
      <c r="Z259" s="32">
        <v>0</v>
      </c>
      <c r="AA259" s="32">
        <v>25.5</v>
      </c>
      <c r="AB259" s="32">
        <v>0</v>
      </c>
      <c r="AC259" s="32">
        <v>24.7</v>
      </c>
      <c r="AD259" s="32">
        <v>0</v>
      </c>
      <c r="AE259" s="32">
        <v>0</v>
      </c>
      <c r="AF259" t="s">
        <v>61</v>
      </c>
      <c r="AG259">
        <v>1</v>
      </c>
      <c r="AH259"/>
    </row>
    <row r="260" spans="1:34" x14ac:dyDescent="0.25">
      <c r="A260" t="s">
        <v>929</v>
      </c>
      <c r="B260" t="s">
        <v>693</v>
      </c>
      <c r="C260" t="s">
        <v>763</v>
      </c>
      <c r="D260" t="s">
        <v>898</v>
      </c>
      <c r="E260" s="32">
        <v>49.555555555555557</v>
      </c>
      <c r="F260" s="32">
        <v>4.0175605381165926</v>
      </c>
      <c r="G260" s="32">
        <v>3.9153183856502247</v>
      </c>
      <c r="H260" s="32">
        <v>1.1079484304932736</v>
      </c>
      <c r="I260" s="32">
        <v>1.0057062780269059</v>
      </c>
      <c r="J260" s="32">
        <v>199.09244444444448</v>
      </c>
      <c r="K260" s="32">
        <v>194.02577777777782</v>
      </c>
      <c r="L260" s="32">
        <v>54.905000000000001</v>
      </c>
      <c r="M260" s="32">
        <v>49.838333333333338</v>
      </c>
      <c r="N260" s="32">
        <v>0</v>
      </c>
      <c r="O260" s="32">
        <v>5.0666666666666664</v>
      </c>
      <c r="P260" s="32">
        <v>32.617666666666686</v>
      </c>
      <c r="Q260" s="32">
        <v>32.617666666666686</v>
      </c>
      <c r="R260" s="32">
        <v>0</v>
      </c>
      <c r="S260" s="32">
        <v>111.56977777777779</v>
      </c>
      <c r="T260" s="32">
        <v>111.56977777777779</v>
      </c>
      <c r="U260" s="32">
        <v>0</v>
      </c>
      <c r="V260" s="32">
        <v>0</v>
      </c>
      <c r="W260" s="32">
        <v>4.9611111111111104</v>
      </c>
      <c r="X260" s="32">
        <v>4.3388888888888886</v>
      </c>
      <c r="Y260" s="32">
        <v>0</v>
      </c>
      <c r="Z260" s="32">
        <v>0</v>
      </c>
      <c r="AA260" s="32">
        <v>0</v>
      </c>
      <c r="AB260" s="32">
        <v>0</v>
      </c>
      <c r="AC260" s="32">
        <v>0.62222222222222223</v>
      </c>
      <c r="AD260" s="32">
        <v>0</v>
      </c>
      <c r="AE260" s="32">
        <v>0</v>
      </c>
      <c r="AF260" t="s">
        <v>336</v>
      </c>
      <c r="AG260">
        <v>1</v>
      </c>
      <c r="AH260"/>
    </row>
    <row r="261" spans="1:34" x14ac:dyDescent="0.25">
      <c r="A261" t="s">
        <v>929</v>
      </c>
      <c r="B261" t="s">
        <v>598</v>
      </c>
      <c r="C261" t="s">
        <v>857</v>
      </c>
      <c r="D261" t="s">
        <v>905</v>
      </c>
      <c r="E261" s="32">
        <v>104.16666666666667</v>
      </c>
      <c r="F261" s="32">
        <v>2.5938933333333329</v>
      </c>
      <c r="G261" s="32">
        <v>2.4973866666666664</v>
      </c>
      <c r="H261" s="32">
        <v>0.55863999999999991</v>
      </c>
      <c r="I261" s="32">
        <v>0.50431999999999999</v>
      </c>
      <c r="J261" s="32">
        <v>270.19722222222219</v>
      </c>
      <c r="K261" s="32">
        <v>260.14444444444445</v>
      </c>
      <c r="L261" s="32">
        <v>58.191666666666663</v>
      </c>
      <c r="M261" s="32">
        <v>52.533333333333331</v>
      </c>
      <c r="N261" s="32">
        <v>1.125</v>
      </c>
      <c r="O261" s="32">
        <v>4.5333333333333332</v>
      </c>
      <c r="P261" s="32">
        <v>67.808333333333337</v>
      </c>
      <c r="Q261" s="32">
        <v>63.413888888888891</v>
      </c>
      <c r="R261" s="32">
        <v>4.3944444444444448</v>
      </c>
      <c r="S261" s="32">
        <v>144.19722222222222</v>
      </c>
      <c r="T261" s="32">
        <v>144.19722222222222</v>
      </c>
      <c r="U261" s="32">
        <v>0</v>
      </c>
      <c r="V261" s="32">
        <v>0</v>
      </c>
      <c r="W261" s="32">
        <v>25.486111111111111</v>
      </c>
      <c r="X261" s="32">
        <v>8.3083333333333336</v>
      </c>
      <c r="Y261" s="32">
        <v>0</v>
      </c>
      <c r="Z261" s="32">
        <v>0</v>
      </c>
      <c r="AA261" s="32">
        <v>0</v>
      </c>
      <c r="AB261" s="32">
        <v>0</v>
      </c>
      <c r="AC261" s="32">
        <v>17.177777777777777</v>
      </c>
      <c r="AD261" s="32">
        <v>0</v>
      </c>
      <c r="AE261" s="32">
        <v>0</v>
      </c>
      <c r="AF261" t="s">
        <v>239</v>
      </c>
      <c r="AG261">
        <v>1</v>
      </c>
      <c r="AH261"/>
    </row>
    <row r="262" spans="1:34" x14ac:dyDescent="0.25">
      <c r="A262" t="s">
        <v>929</v>
      </c>
      <c r="B262" t="s">
        <v>560</v>
      </c>
      <c r="C262" t="s">
        <v>762</v>
      </c>
      <c r="D262" t="s">
        <v>897</v>
      </c>
      <c r="E262" s="32">
        <v>132.01111111111112</v>
      </c>
      <c r="F262" s="32">
        <v>3.1502617624779057</v>
      </c>
      <c r="G262" s="32">
        <v>2.9821934180624523</v>
      </c>
      <c r="H262" s="32">
        <v>0.36290042925679655</v>
      </c>
      <c r="I262" s="32">
        <v>0.22416463260668296</v>
      </c>
      <c r="J262" s="32">
        <v>415.86955555555556</v>
      </c>
      <c r="K262" s="32">
        <v>393.68266666666665</v>
      </c>
      <c r="L262" s="32">
        <v>47.906888888888894</v>
      </c>
      <c r="M262" s="32">
        <v>29.592222222222226</v>
      </c>
      <c r="N262" s="32">
        <v>12.621666666666668</v>
      </c>
      <c r="O262" s="32">
        <v>5.6929999999999996</v>
      </c>
      <c r="P262" s="32">
        <v>147.60611111111115</v>
      </c>
      <c r="Q262" s="32">
        <v>143.73388888888891</v>
      </c>
      <c r="R262" s="32">
        <v>3.8722222222222222</v>
      </c>
      <c r="S262" s="32">
        <v>220.35655555555553</v>
      </c>
      <c r="T262" s="32">
        <v>217.14155555555553</v>
      </c>
      <c r="U262" s="32">
        <v>3.2149999999999994</v>
      </c>
      <c r="V262" s="32">
        <v>0</v>
      </c>
      <c r="W262" s="32">
        <v>14.408777777777775</v>
      </c>
      <c r="X262" s="32">
        <v>3.5375555555555556</v>
      </c>
      <c r="Y262" s="32">
        <v>0</v>
      </c>
      <c r="Z262" s="32">
        <v>0</v>
      </c>
      <c r="AA262" s="32">
        <v>1.4946666666666668</v>
      </c>
      <c r="AB262" s="32">
        <v>0</v>
      </c>
      <c r="AC262" s="32">
        <v>9.3765555555555533</v>
      </c>
      <c r="AD262" s="32">
        <v>0</v>
      </c>
      <c r="AE262" s="32">
        <v>0</v>
      </c>
      <c r="AF262" t="s">
        <v>199</v>
      </c>
      <c r="AG262">
        <v>1</v>
      </c>
      <c r="AH262"/>
    </row>
    <row r="263" spans="1:34" x14ac:dyDescent="0.25">
      <c r="A263" t="s">
        <v>929</v>
      </c>
      <c r="B263" t="s">
        <v>451</v>
      </c>
      <c r="C263" t="s">
        <v>807</v>
      </c>
      <c r="D263" t="s">
        <v>895</v>
      </c>
      <c r="E263" s="32">
        <v>121.52222222222223</v>
      </c>
      <c r="F263" s="32">
        <v>2.8548121056962605</v>
      </c>
      <c r="G263" s="32">
        <v>2.802924019383743</v>
      </c>
      <c r="H263" s="32">
        <v>0.56141995062631445</v>
      </c>
      <c r="I263" s="32">
        <v>0.50953186431379716</v>
      </c>
      <c r="J263" s="32">
        <v>346.92311111111115</v>
      </c>
      <c r="K263" s="32">
        <v>340.61755555555555</v>
      </c>
      <c r="L263" s="32">
        <v>68.225000000000009</v>
      </c>
      <c r="M263" s="32">
        <v>61.919444444444444</v>
      </c>
      <c r="N263" s="32">
        <v>1.9222222222222223</v>
      </c>
      <c r="O263" s="32">
        <v>4.3833333333333337</v>
      </c>
      <c r="P263" s="32">
        <v>89.291666666666671</v>
      </c>
      <c r="Q263" s="32">
        <v>89.291666666666671</v>
      </c>
      <c r="R263" s="32">
        <v>0</v>
      </c>
      <c r="S263" s="32">
        <v>189.40644444444447</v>
      </c>
      <c r="T263" s="32">
        <v>189.40644444444447</v>
      </c>
      <c r="U263" s="32">
        <v>0</v>
      </c>
      <c r="V263" s="32">
        <v>0</v>
      </c>
      <c r="W263" s="32">
        <v>3.427777777777778</v>
      </c>
      <c r="X263" s="32">
        <v>1.7944444444444445</v>
      </c>
      <c r="Y263" s="32">
        <v>0</v>
      </c>
      <c r="Z263" s="32">
        <v>0</v>
      </c>
      <c r="AA263" s="32">
        <v>1.5472222222222223</v>
      </c>
      <c r="AB263" s="32">
        <v>0</v>
      </c>
      <c r="AC263" s="32">
        <v>8.611111111111111E-2</v>
      </c>
      <c r="AD263" s="32">
        <v>0</v>
      </c>
      <c r="AE263" s="32">
        <v>0</v>
      </c>
      <c r="AF263" t="s">
        <v>89</v>
      </c>
      <c r="AG263">
        <v>1</v>
      </c>
      <c r="AH263"/>
    </row>
    <row r="264" spans="1:34" x14ac:dyDescent="0.25">
      <c r="A264" t="s">
        <v>929</v>
      </c>
      <c r="B264" t="s">
        <v>486</v>
      </c>
      <c r="C264" t="s">
        <v>722</v>
      </c>
      <c r="D264" t="s">
        <v>899</v>
      </c>
      <c r="E264" s="32">
        <v>25.988888888888887</v>
      </c>
      <c r="F264" s="32">
        <v>3.8637751175716115</v>
      </c>
      <c r="G264" s="32">
        <v>3.6254253954681492</v>
      </c>
      <c r="H264" s="32">
        <v>0.54028644719965802</v>
      </c>
      <c r="I264" s="32">
        <v>0.30193672509619501</v>
      </c>
      <c r="J264" s="32">
        <v>100.41522222222221</v>
      </c>
      <c r="K264" s="32">
        <v>94.220777777777784</v>
      </c>
      <c r="L264" s="32">
        <v>14.041444444444444</v>
      </c>
      <c r="M264" s="32">
        <v>7.8470000000000013</v>
      </c>
      <c r="N264" s="32">
        <v>0.74444444444444446</v>
      </c>
      <c r="O264" s="32">
        <v>5.45</v>
      </c>
      <c r="P264" s="32">
        <v>30.821555555555555</v>
      </c>
      <c r="Q264" s="32">
        <v>30.821555555555555</v>
      </c>
      <c r="R264" s="32">
        <v>0</v>
      </c>
      <c r="S264" s="32">
        <v>55.55222222222222</v>
      </c>
      <c r="T264" s="32">
        <v>55.55222222222222</v>
      </c>
      <c r="U264" s="32">
        <v>0</v>
      </c>
      <c r="V264" s="32">
        <v>0</v>
      </c>
      <c r="W264" s="32">
        <v>8.1936666666666689</v>
      </c>
      <c r="X264" s="32">
        <v>0.35733333333333328</v>
      </c>
      <c r="Y264" s="32">
        <v>0</v>
      </c>
      <c r="Z264" s="32">
        <v>0</v>
      </c>
      <c r="AA264" s="32">
        <v>1.1271111111111112</v>
      </c>
      <c r="AB264" s="32">
        <v>0</v>
      </c>
      <c r="AC264" s="32">
        <v>6.7092222222222242</v>
      </c>
      <c r="AD264" s="32">
        <v>0</v>
      </c>
      <c r="AE264" s="32">
        <v>0</v>
      </c>
      <c r="AF264" t="s">
        <v>124</v>
      </c>
      <c r="AG264">
        <v>1</v>
      </c>
      <c r="AH264"/>
    </row>
    <row r="265" spans="1:34" x14ac:dyDescent="0.25">
      <c r="A265" t="s">
        <v>929</v>
      </c>
      <c r="B265" t="s">
        <v>468</v>
      </c>
      <c r="C265" t="s">
        <v>729</v>
      </c>
      <c r="D265" t="s">
        <v>895</v>
      </c>
      <c r="E265" s="32">
        <v>107.77777777777777</v>
      </c>
      <c r="F265" s="32">
        <v>3.6867010309278352</v>
      </c>
      <c r="G265" s="32">
        <v>3.4273969072164951</v>
      </c>
      <c r="H265" s="32">
        <v>0.46579896907216495</v>
      </c>
      <c r="I265" s="32">
        <v>0.31528350515463921</v>
      </c>
      <c r="J265" s="32">
        <v>397.34444444444443</v>
      </c>
      <c r="K265" s="32">
        <v>369.39722222222224</v>
      </c>
      <c r="L265" s="32">
        <v>50.202777777777776</v>
      </c>
      <c r="M265" s="32">
        <v>33.980555555555554</v>
      </c>
      <c r="N265" s="32">
        <v>10.71111111111111</v>
      </c>
      <c r="O265" s="32">
        <v>5.5111111111111111</v>
      </c>
      <c r="P265" s="32">
        <v>137.30277777777778</v>
      </c>
      <c r="Q265" s="32">
        <v>125.57777777777778</v>
      </c>
      <c r="R265" s="32">
        <v>11.725</v>
      </c>
      <c r="S265" s="32">
        <v>209.8388888888889</v>
      </c>
      <c r="T265" s="32">
        <v>208.63611111111112</v>
      </c>
      <c r="U265" s="32">
        <v>1.2027777777777777</v>
      </c>
      <c r="V265" s="32">
        <v>0</v>
      </c>
      <c r="W265" s="32">
        <v>106.01388888888889</v>
      </c>
      <c r="X265" s="32">
        <v>8.8638888888888889</v>
      </c>
      <c r="Y265" s="32">
        <v>0.25</v>
      </c>
      <c r="Z265" s="32">
        <v>0</v>
      </c>
      <c r="AA265" s="32">
        <v>43.233333333333334</v>
      </c>
      <c r="AB265" s="32">
        <v>0</v>
      </c>
      <c r="AC265" s="32">
        <v>53.666666666666664</v>
      </c>
      <c r="AD265" s="32">
        <v>0</v>
      </c>
      <c r="AE265" s="32">
        <v>0</v>
      </c>
      <c r="AF265" t="s">
        <v>106</v>
      </c>
      <c r="AG265">
        <v>1</v>
      </c>
      <c r="AH265"/>
    </row>
    <row r="266" spans="1:34" x14ac:dyDescent="0.25">
      <c r="A266" t="s">
        <v>929</v>
      </c>
      <c r="B266" t="s">
        <v>503</v>
      </c>
      <c r="C266" t="s">
        <v>781</v>
      </c>
      <c r="D266" t="s">
        <v>896</v>
      </c>
      <c r="E266" s="32">
        <v>77.788888888888891</v>
      </c>
      <c r="F266" s="32">
        <v>4.6507056134837876</v>
      </c>
      <c r="G266" s="32">
        <v>4.3557248964433652</v>
      </c>
      <c r="H266" s="32">
        <v>0.9604713612341097</v>
      </c>
      <c r="I266" s="32">
        <v>0.72022282531067028</v>
      </c>
      <c r="J266" s="32">
        <v>361.77322222222222</v>
      </c>
      <c r="K266" s="32">
        <v>338.827</v>
      </c>
      <c r="L266" s="32">
        <v>74.714000000000027</v>
      </c>
      <c r="M266" s="32">
        <v>56.025333333333364</v>
      </c>
      <c r="N266" s="32">
        <v>13.266444444444444</v>
      </c>
      <c r="O266" s="32">
        <v>5.4222222222222225</v>
      </c>
      <c r="P266" s="32">
        <v>77.302888888888887</v>
      </c>
      <c r="Q266" s="32">
        <v>73.045333333333332</v>
      </c>
      <c r="R266" s="32">
        <v>4.2575555555555553</v>
      </c>
      <c r="S266" s="32">
        <v>209.75633333333332</v>
      </c>
      <c r="T266" s="32">
        <v>209.75633333333332</v>
      </c>
      <c r="U266" s="32">
        <v>0</v>
      </c>
      <c r="V266" s="32">
        <v>0</v>
      </c>
      <c r="W266" s="32">
        <v>16.238888888888887</v>
      </c>
      <c r="X266" s="32">
        <v>10.384333333333332</v>
      </c>
      <c r="Y266" s="32">
        <v>0</v>
      </c>
      <c r="Z266" s="32">
        <v>0</v>
      </c>
      <c r="AA266" s="32">
        <v>5.5767777777777772</v>
      </c>
      <c r="AB266" s="32">
        <v>0</v>
      </c>
      <c r="AC266" s="32">
        <v>0.27777777777777779</v>
      </c>
      <c r="AD266" s="32">
        <v>0</v>
      </c>
      <c r="AE266" s="32">
        <v>0</v>
      </c>
      <c r="AF266" t="s">
        <v>141</v>
      </c>
      <c r="AG266">
        <v>1</v>
      </c>
      <c r="AH266"/>
    </row>
    <row r="267" spans="1:34" x14ac:dyDescent="0.25">
      <c r="A267" t="s">
        <v>929</v>
      </c>
      <c r="B267" t="s">
        <v>630</v>
      </c>
      <c r="C267" t="s">
        <v>776</v>
      </c>
      <c r="D267" t="s">
        <v>902</v>
      </c>
      <c r="E267" s="32">
        <v>110.47777777777777</v>
      </c>
      <c r="F267" s="32">
        <v>3.4896932515337435</v>
      </c>
      <c r="G267" s="32">
        <v>3.1827748164537883</v>
      </c>
      <c r="H267" s="32">
        <v>0.42593382278990244</v>
      </c>
      <c r="I267" s="32">
        <v>0.22830232324248217</v>
      </c>
      <c r="J267" s="32">
        <v>385.53355555555567</v>
      </c>
      <c r="K267" s="32">
        <v>351.62588888888905</v>
      </c>
      <c r="L267" s="32">
        <v>47.056222222222218</v>
      </c>
      <c r="M267" s="32">
        <v>25.222333333333335</v>
      </c>
      <c r="N267" s="32">
        <v>16.124999999999996</v>
      </c>
      <c r="O267" s="32">
        <v>5.7088888888888887</v>
      </c>
      <c r="P267" s="32">
        <v>93.946555555555605</v>
      </c>
      <c r="Q267" s="32">
        <v>81.872777777777827</v>
      </c>
      <c r="R267" s="32">
        <v>12.073777777777774</v>
      </c>
      <c r="S267" s="32">
        <v>244.53077777777787</v>
      </c>
      <c r="T267" s="32">
        <v>244.53077777777787</v>
      </c>
      <c r="U267" s="32">
        <v>0</v>
      </c>
      <c r="V267" s="32">
        <v>0</v>
      </c>
      <c r="W267" s="32">
        <v>3.7333333333333334</v>
      </c>
      <c r="X267" s="32">
        <v>0</v>
      </c>
      <c r="Y267" s="32">
        <v>0</v>
      </c>
      <c r="Z267" s="32">
        <v>0</v>
      </c>
      <c r="AA267" s="32">
        <v>3.4</v>
      </c>
      <c r="AB267" s="32">
        <v>0</v>
      </c>
      <c r="AC267" s="32">
        <v>0.33333333333333331</v>
      </c>
      <c r="AD267" s="32">
        <v>0</v>
      </c>
      <c r="AE267" s="32">
        <v>0</v>
      </c>
      <c r="AF267" t="s">
        <v>272</v>
      </c>
      <c r="AG267">
        <v>1</v>
      </c>
      <c r="AH267"/>
    </row>
    <row r="268" spans="1:34" x14ac:dyDescent="0.25">
      <c r="A268" t="s">
        <v>929</v>
      </c>
      <c r="B268" t="s">
        <v>686</v>
      </c>
      <c r="C268" t="s">
        <v>756</v>
      </c>
      <c r="D268" t="s">
        <v>902</v>
      </c>
      <c r="E268" s="32">
        <v>99.455555555555549</v>
      </c>
      <c r="F268" s="32">
        <v>3.2585912188582276</v>
      </c>
      <c r="G268" s="32">
        <v>3.0034275499944134</v>
      </c>
      <c r="H268" s="32">
        <v>0.4816121103787287</v>
      </c>
      <c r="I268" s="32">
        <v>0.38172494693330355</v>
      </c>
      <c r="J268" s="32">
        <v>324.08499999999992</v>
      </c>
      <c r="K268" s="32">
        <v>298.70755555555547</v>
      </c>
      <c r="L268" s="32">
        <v>47.899000000000001</v>
      </c>
      <c r="M268" s="32">
        <v>37.964666666666666</v>
      </c>
      <c r="N268" s="32">
        <v>3.4454444444444454</v>
      </c>
      <c r="O268" s="32">
        <v>6.4888888888888889</v>
      </c>
      <c r="P268" s="32">
        <v>84.592555555555535</v>
      </c>
      <c r="Q268" s="32">
        <v>69.149444444444427</v>
      </c>
      <c r="R268" s="32">
        <v>15.443111111111111</v>
      </c>
      <c r="S268" s="32">
        <v>191.5934444444444</v>
      </c>
      <c r="T268" s="32">
        <v>191.5934444444444</v>
      </c>
      <c r="U268" s="32">
        <v>0</v>
      </c>
      <c r="V268" s="32">
        <v>0</v>
      </c>
      <c r="W268" s="32">
        <v>23.716666666666669</v>
      </c>
      <c r="X268" s="32">
        <v>6.4</v>
      </c>
      <c r="Y268" s="32">
        <v>0</v>
      </c>
      <c r="Z268" s="32">
        <v>0.17777777777777778</v>
      </c>
      <c r="AA268" s="32">
        <v>16.711111111111112</v>
      </c>
      <c r="AB268" s="32">
        <v>0</v>
      </c>
      <c r="AC268" s="32">
        <v>0.42777777777777776</v>
      </c>
      <c r="AD268" s="32">
        <v>0</v>
      </c>
      <c r="AE268" s="32">
        <v>0</v>
      </c>
      <c r="AF268" t="s">
        <v>329</v>
      </c>
      <c r="AG268">
        <v>1</v>
      </c>
      <c r="AH268"/>
    </row>
    <row r="269" spans="1:34" x14ac:dyDescent="0.25">
      <c r="A269" t="s">
        <v>929</v>
      </c>
      <c r="B269" t="s">
        <v>394</v>
      </c>
      <c r="C269" t="s">
        <v>778</v>
      </c>
      <c r="D269" t="s">
        <v>901</v>
      </c>
      <c r="E269" s="32">
        <v>51.666666666666664</v>
      </c>
      <c r="F269" s="32">
        <v>4.0754258064516122</v>
      </c>
      <c r="G269" s="32">
        <v>3.7986731182795692</v>
      </c>
      <c r="H269" s="32">
        <v>0.69898064516129033</v>
      </c>
      <c r="I269" s="32">
        <v>0.59898494623655918</v>
      </c>
      <c r="J269" s="32">
        <v>210.56366666666662</v>
      </c>
      <c r="K269" s="32">
        <v>196.26477777777774</v>
      </c>
      <c r="L269" s="32">
        <v>36.113999999999997</v>
      </c>
      <c r="M269" s="32">
        <v>30.947555555555557</v>
      </c>
      <c r="N269" s="32">
        <v>1.2497777777777779</v>
      </c>
      <c r="O269" s="32">
        <v>3.9166666666666665</v>
      </c>
      <c r="P269" s="32">
        <v>41.002666666666663</v>
      </c>
      <c r="Q269" s="32">
        <v>31.870222222222214</v>
      </c>
      <c r="R269" s="32">
        <v>9.132444444444447</v>
      </c>
      <c r="S269" s="32">
        <v>133.44699999999997</v>
      </c>
      <c r="T269" s="32">
        <v>132.58899999999997</v>
      </c>
      <c r="U269" s="32">
        <v>0.85799999999999998</v>
      </c>
      <c r="V269" s="32">
        <v>0</v>
      </c>
      <c r="W269" s="32">
        <v>6.3555555555555552</v>
      </c>
      <c r="X269" s="32">
        <v>1.0666666666666667</v>
      </c>
      <c r="Y269" s="32">
        <v>0</v>
      </c>
      <c r="Z269" s="32">
        <v>0</v>
      </c>
      <c r="AA269" s="32">
        <v>5.2888888888888888</v>
      </c>
      <c r="AB269" s="32">
        <v>0</v>
      </c>
      <c r="AC269" s="32">
        <v>0</v>
      </c>
      <c r="AD269" s="32">
        <v>0</v>
      </c>
      <c r="AE269" s="32">
        <v>0</v>
      </c>
      <c r="AF269" t="s">
        <v>32</v>
      </c>
      <c r="AG269">
        <v>1</v>
      </c>
      <c r="AH269"/>
    </row>
    <row r="270" spans="1:34" x14ac:dyDescent="0.25">
      <c r="A270" t="s">
        <v>929</v>
      </c>
      <c r="B270" t="s">
        <v>388</v>
      </c>
      <c r="C270" t="s">
        <v>776</v>
      </c>
      <c r="D270" t="s">
        <v>902</v>
      </c>
      <c r="E270" s="32">
        <v>85.055555555555557</v>
      </c>
      <c r="F270" s="32">
        <v>3.7152593076420626</v>
      </c>
      <c r="G270" s="32">
        <v>3.3981815806662299</v>
      </c>
      <c r="H270" s="32">
        <v>0.58424036577400384</v>
      </c>
      <c r="I270" s="32">
        <v>0.38081123448726323</v>
      </c>
      <c r="J270" s="32">
        <v>316.00344444444431</v>
      </c>
      <c r="K270" s="32">
        <v>289.03422222222213</v>
      </c>
      <c r="L270" s="32">
        <v>49.692888888888888</v>
      </c>
      <c r="M270" s="32">
        <v>32.390111111111111</v>
      </c>
      <c r="N270" s="32">
        <v>11.658333333333333</v>
      </c>
      <c r="O270" s="32">
        <v>5.6444444444444448</v>
      </c>
      <c r="P270" s="32">
        <v>77.380999999999972</v>
      </c>
      <c r="Q270" s="32">
        <v>67.714555555555535</v>
      </c>
      <c r="R270" s="32">
        <v>9.6664444444444442</v>
      </c>
      <c r="S270" s="32">
        <v>188.92955555555548</v>
      </c>
      <c r="T270" s="32">
        <v>188.92955555555548</v>
      </c>
      <c r="U270" s="32">
        <v>0</v>
      </c>
      <c r="V270" s="32">
        <v>0</v>
      </c>
      <c r="W270" s="32">
        <v>14.108777777777776</v>
      </c>
      <c r="X270" s="32">
        <v>6.472999999999999</v>
      </c>
      <c r="Y270" s="32">
        <v>0.2388888888888889</v>
      </c>
      <c r="Z270" s="32">
        <v>9.4444444444444442E-2</v>
      </c>
      <c r="AA270" s="32">
        <v>7.102444444444445</v>
      </c>
      <c r="AB270" s="32">
        <v>0.2</v>
      </c>
      <c r="AC270" s="32">
        <v>0</v>
      </c>
      <c r="AD270" s="32">
        <v>0</v>
      </c>
      <c r="AE270" s="32">
        <v>0</v>
      </c>
      <c r="AF270" t="s">
        <v>26</v>
      </c>
      <c r="AG270">
        <v>1</v>
      </c>
      <c r="AH270"/>
    </row>
    <row r="271" spans="1:34" x14ac:dyDescent="0.25">
      <c r="A271" t="s">
        <v>929</v>
      </c>
      <c r="B271" t="s">
        <v>395</v>
      </c>
      <c r="C271" t="s">
        <v>718</v>
      </c>
      <c r="D271" t="s">
        <v>897</v>
      </c>
      <c r="E271" s="32">
        <v>76.666666666666671</v>
      </c>
      <c r="F271" s="32">
        <v>3.3941956521739125</v>
      </c>
      <c r="G271" s="32">
        <v>3.0304999999999995</v>
      </c>
      <c r="H271" s="32">
        <v>0.74362318840579711</v>
      </c>
      <c r="I271" s="32">
        <v>0.42166666666666663</v>
      </c>
      <c r="J271" s="32">
        <v>260.22166666666664</v>
      </c>
      <c r="K271" s="32">
        <v>232.33833333333331</v>
      </c>
      <c r="L271" s="32">
        <v>57.011111111111113</v>
      </c>
      <c r="M271" s="32">
        <v>32.327777777777776</v>
      </c>
      <c r="N271" s="32">
        <v>18.638888888888889</v>
      </c>
      <c r="O271" s="32">
        <v>6.0444444444444443</v>
      </c>
      <c r="P271" s="32">
        <v>63.568888888888893</v>
      </c>
      <c r="Q271" s="32">
        <v>60.36888888888889</v>
      </c>
      <c r="R271" s="32">
        <v>3.2</v>
      </c>
      <c r="S271" s="32">
        <v>139.64166666666665</v>
      </c>
      <c r="T271" s="32">
        <v>106.93888888888888</v>
      </c>
      <c r="U271" s="32">
        <v>32.702777777777776</v>
      </c>
      <c r="V271" s="32">
        <v>0</v>
      </c>
      <c r="W271" s="32">
        <v>18.077222222222222</v>
      </c>
      <c r="X271" s="32">
        <v>0.43055555555555558</v>
      </c>
      <c r="Y271" s="32">
        <v>5.333333333333333</v>
      </c>
      <c r="Z271" s="32">
        <v>0</v>
      </c>
      <c r="AA271" s="32">
        <v>8.0022222222222226</v>
      </c>
      <c r="AB271" s="32">
        <v>0</v>
      </c>
      <c r="AC271" s="32">
        <v>4.3111111111111109</v>
      </c>
      <c r="AD271" s="32">
        <v>0</v>
      </c>
      <c r="AE271" s="32">
        <v>0</v>
      </c>
      <c r="AF271" t="s">
        <v>33</v>
      </c>
      <c r="AG271">
        <v>1</v>
      </c>
      <c r="AH271"/>
    </row>
    <row r="272" spans="1:34" x14ac:dyDescent="0.25">
      <c r="A272" t="s">
        <v>929</v>
      </c>
      <c r="B272" t="s">
        <v>637</v>
      </c>
      <c r="C272" t="s">
        <v>868</v>
      </c>
      <c r="D272" t="s">
        <v>895</v>
      </c>
      <c r="E272" s="32">
        <v>32.700000000000003</v>
      </c>
      <c r="F272" s="32">
        <v>3.8205912334352701</v>
      </c>
      <c r="G272" s="32">
        <v>3.5682976554536188</v>
      </c>
      <c r="H272" s="32">
        <v>0.37920489296636084</v>
      </c>
      <c r="I272" s="32">
        <v>0.12691131498470948</v>
      </c>
      <c r="J272" s="32">
        <v>124.93333333333334</v>
      </c>
      <c r="K272" s="32">
        <v>116.68333333333334</v>
      </c>
      <c r="L272" s="32">
        <v>12.4</v>
      </c>
      <c r="M272" s="32">
        <v>4.1500000000000004</v>
      </c>
      <c r="N272" s="32">
        <v>2.25</v>
      </c>
      <c r="O272" s="32">
        <v>6</v>
      </c>
      <c r="P272" s="32">
        <v>31.411111111111111</v>
      </c>
      <c r="Q272" s="32">
        <v>31.411111111111111</v>
      </c>
      <c r="R272" s="32">
        <v>0</v>
      </c>
      <c r="S272" s="32">
        <v>81.12222222222222</v>
      </c>
      <c r="T272" s="32">
        <v>81.12222222222222</v>
      </c>
      <c r="U272" s="32">
        <v>0</v>
      </c>
      <c r="V272" s="32">
        <v>0</v>
      </c>
      <c r="W272" s="32">
        <v>0.86388888888888893</v>
      </c>
      <c r="X272" s="32">
        <v>0</v>
      </c>
      <c r="Y272" s="32">
        <v>0</v>
      </c>
      <c r="Z272" s="32">
        <v>0</v>
      </c>
      <c r="AA272" s="32">
        <v>0.78055555555555556</v>
      </c>
      <c r="AB272" s="32">
        <v>0</v>
      </c>
      <c r="AC272" s="32">
        <v>8.3333333333333329E-2</v>
      </c>
      <c r="AD272" s="32">
        <v>0</v>
      </c>
      <c r="AE272" s="32">
        <v>0</v>
      </c>
      <c r="AF272" t="s">
        <v>279</v>
      </c>
      <c r="AG272">
        <v>1</v>
      </c>
      <c r="AH272"/>
    </row>
    <row r="273" spans="1:34" x14ac:dyDescent="0.25">
      <c r="A273" t="s">
        <v>929</v>
      </c>
      <c r="B273" t="s">
        <v>374</v>
      </c>
      <c r="C273" t="s">
        <v>768</v>
      </c>
      <c r="D273" t="s">
        <v>895</v>
      </c>
      <c r="E273" s="32">
        <v>31.655555555555555</v>
      </c>
      <c r="F273" s="32">
        <v>4.9313794313794315</v>
      </c>
      <c r="G273" s="32">
        <v>4.3560898560898558</v>
      </c>
      <c r="H273" s="32">
        <v>1.2267462267462266</v>
      </c>
      <c r="I273" s="32">
        <v>0.78062478062478069</v>
      </c>
      <c r="J273" s="32">
        <v>156.10555555555555</v>
      </c>
      <c r="K273" s="32">
        <v>137.89444444444445</v>
      </c>
      <c r="L273" s="32">
        <v>38.833333333333329</v>
      </c>
      <c r="M273" s="32">
        <v>24.711111111111112</v>
      </c>
      <c r="N273" s="32">
        <v>9.1444444444444439</v>
      </c>
      <c r="O273" s="32">
        <v>4.9777777777777779</v>
      </c>
      <c r="P273" s="32">
        <v>31.152777777777779</v>
      </c>
      <c r="Q273" s="32">
        <v>27.06388888888889</v>
      </c>
      <c r="R273" s="32">
        <v>4.0888888888888886</v>
      </c>
      <c r="S273" s="32">
        <v>86.11944444444444</v>
      </c>
      <c r="T273" s="32">
        <v>86.11944444444444</v>
      </c>
      <c r="U273" s="32">
        <v>0</v>
      </c>
      <c r="V273" s="32">
        <v>0</v>
      </c>
      <c r="W273" s="32">
        <v>21.363888888888887</v>
      </c>
      <c r="X273" s="32">
        <v>3.0611111111111109</v>
      </c>
      <c r="Y273" s="32">
        <v>0</v>
      </c>
      <c r="Z273" s="32">
        <v>0</v>
      </c>
      <c r="AA273" s="32">
        <v>1.5972222222222223</v>
      </c>
      <c r="AB273" s="32">
        <v>0</v>
      </c>
      <c r="AC273" s="32">
        <v>16.705555555555556</v>
      </c>
      <c r="AD273" s="32">
        <v>0</v>
      </c>
      <c r="AE273" s="32">
        <v>0</v>
      </c>
      <c r="AF273" t="s">
        <v>12</v>
      </c>
      <c r="AG273">
        <v>1</v>
      </c>
      <c r="AH273"/>
    </row>
    <row r="274" spans="1:34" x14ac:dyDescent="0.25">
      <c r="A274" t="s">
        <v>929</v>
      </c>
      <c r="B274" t="s">
        <v>631</v>
      </c>
      <c r="C274" t="s">
        <v>749</v>
      </c>
      <c r="D274" t="s">
        <v>895</v>
      </c>
      <c r="E274" s="32">
        <v>30.766666666666666</v>
      </c>
      <c r="F274" s="32">
        <v>3.8209678584326476</v>
      </c>
      <c r="G274" s="32">
        <v>3.1184290357529796</v>
      </c>
      <c r="H274" s="32">
        <v>0.59074395088479603</v>
      </c>
      <c r="I274" s="32">
        <v>0.31994944023113048</v>
      </c>
      <c r="J274" s="32">
        <v>117.55844444444446</v>
      </c>
      <c r="K274" s="32">
        <v>95.943666666666672</v>
      </c>
      <c r="L274" s="32">
        <v>18.175222222222224</v>
      </c>
      <c r="M274" s="32">
        <v>9.8437777777777811</v>
      </c>
      <c r="N274" s="32">
        <v>2.6425555555555555</v>
      </c>
      <c r="O274" s="32">
        <v>5.6888888888888891</v>
      </c>
      <c r="P274" s="32">
        <v>36.699111111111108</v>
      </c>
      <c r="Q274" s="32">
        <v>23.41577777777778</v>
      </c>
      <c r="R274" s="32">
        <v>13.283333333333331</v>
      </c>
      <c r="S274" s="32">
        <v>62.684111111111115</v>
      </c>
      <c r="T274" s="32">
        <v>60.843666666666671</v>
      </c>
      <c r="U274" s="32">
        <v>1.8404444444444445</v>
      </c>
      <c r="V274" s="32">
        <v>0</v>
      </c>
      <c r="W274" s="32">
        <v>0</v>
      </c>
      <c r="X274" s="32">
        <v>0</v>
      </c>
      <c r="Y274" s="32">
        <v>0</v>
      </c>
      <c r="Z274" s="32">
        <v>0</v>
      </c>
      <c r="AA274" s="32">
        <v>0</v>
      </c>
      <c r="AB274" s="32">
        <v>0</v>
      </c>
      <c r="AC274" s="32">
        <v>0</v>
      </c>
      <c r="AD274" s="32">
        <v>0</v>
      </c>
      <c r="AE274" s="32">
        <v>0</v>
      </c>
      <c r="AF274" t="s">
        <v>273</v>
      </c>
      <c r="AG274">
        <v>1</v>
      </c>
      <c r="AH274"/>
    </row>
    <row r="275" spans="1:34" x14ac:dyDescent="0.25">
      <c r="A275" t="s">
        <v>929</v>
      </c>
      <c r="B275" t="s">
        <v>371</v>
      </c>
      <c r="C275" t="s">
        <v>766</v>
      </c>
      <c r="D275" t="s">
        <v>901</v>
      </c>
      <c r="E275" s="32">
        <v>138.07777777777778</v>
      </c>
      <c r="F275" s="32">
        <v>3.6491502373863365</v>
      </c>
      <c r="G275" s="32">
        <v>3.2936106864086265</v>
      </c>
      <c r="H275" s="32">
        <v>0.82446688661784806</v>
      </c>
      <c r="I275" s="32">
        <v>0.59930152088195054</v>
      </c>
      <c r="J275" s="32">
        <v>503.86655555555564</v>
      </c>
      <c r="K275" s="32">
        <v>454.7744444444445</v>
      </c>
      <c r="L275" s="32">
        <v>113.84055555555554</v>
      </c>
      <c r="M275" s="32">
        <v>82.75022222222222</v>
      </c>
      <c r="N275" s="32">
        <v>25.490333333333329</v>
      </c>
      <c r="O275" s="32">
        <v>5.6</v>
      </c>
      <c r="P275" s="32">
        <v>93.308000000000021</v>
      </c>
      <c r="Q275" s="32">
        <v>75.306222222222232</v>
      </c>
      <c r="R275" s="32">
        <v>18.001777777777782</v>
      </c>
      <c r="S275" s="32">
        <v>296.71800000000002</v>
      </c>
      <c r="T275" s="32">
        <v>250.19444444444449</v>
      </c>
      <c r="U275" s="32">
        <v>46.523555555555554</v>
      </c>
      <c r="V275" s="32">
        <v>0</v>
      </c>
      <c r="W275" s="32">
        <v>18.920222222222222</v>
      </c>
      <c r="X275" s="32">
        <v>9.6584444444444451</v>
      </c>
      <c r="Y275" s="32">
        <v>0</v>
      </c>
      <c r="Z275" s="32">
        <v>0</v>
      </c>
      <c r="AA275" s="32">
        <v>8.8756666666666657</v>
      </c>
      <c r="AB275" s="32">
        <v>0</v>
      </c>
      <c r="AC275" s="32">
        <v>0.38611111111111113</v>
      </c>
      <c r="AD275" s="32">
        <v>0</v>
      </c>
      <c r="AE275" s="32">
        <v>0</v>
      </c>
      <c r="AF275" t="s">
        <v>9</v>
      </c>
      <c r="AG275">
        <v>1</v>
      </c>
      <c r="AH275"/>
    </row>
    <row r="276" spans="1:34" x14ac:dyDescent="0.25">
      <c r="A276" t="s">
        <v>929</v>
      </c>
      <c r="B276" t="s">
        <v>606</v>
      </c>
      <c r="C276" t="s">
        <v>861</v>
      </c>
      <c r="D276" t="s">
        <v>905</v>
      </c>
      <c r="E276" s="32">
        <v>67.099999999999994</v>
      </c>
      <c r="F276" s="32">
        <v>3.3898095711210474</v>
      </c>
      <c r="G276" s="32">
        <v>2.9832820003311813</v>
      </c>
      <c r="H276" s="32">
        <v>0.49549097532704112</v>
      </c>
      <c r="I276" s="32">
        <v>0.32312303361483702</v>
      </c>
      <c r="J276" s="32">
        <v>227.45622222222227</v>
      </c>
      <c r="K276" s="32">
        <v>200.17822222222225</v>
      </c>
      <c r="L276" s="32">
        <v>33.247444444444454</v>
      </c>
      <c r="M276" s="32">
        <v>21.681555555555562</v>
      </c>
      <c r="N276" s="32">
        <v>6.8547777777777794</v>
      </c>
      <c r="O276" s="32">
        <v>4.7111111111111112</v>
      </c>
      <c r="P276" s="32">
        <v>77.78400000000002</v>
      </c>
      <c r="Q276" s="32">
        <v>62.071888888888914</v>
      </c>
      <c r="R276" s="32">
        <v>15.712111111111113</v>
      </c>
      <c r="S276" s="32">
        <v>116.42477777777778</v>
      </c>
      <c r="T276" s="32">
        <v>109.71366666666667</v>
      </c>
      <c r="U276" s="32">
        <v>6.624888888888889</v>
      </c>
      <c r="V276" s="32">
        <v>8.6222222222222214E-2</v>
      </c>
      <c r="W276" s="32">
        <v>5.4685555555555556</v>
      </c>
      <c r="X276" s="32">
        <v>0.59166666666666667</v>
      </c>
      <c r="Y276" s="32">
        <v>0</v>
      </c>
      <c r="Z276" s="32">
        <v>0</v>
      </c>
      <c r="AA276" s="32">
        <v>0.27966666666666667</v>
      </c>
      <c r="AB276" s="32">
        <v>0</v>
      </c>
      <c r="AC276" s="32">
        <v>4.5972222222222223</v>
      </c>
      <c r="AD276" s="32">
        <v>0</v>
      </c>
      <c r="AE276" s="32">
        <v>0</v>
      </c>
      <c r="AF276" t="s">
        <v>247</v>
      </c>
      <c r="AG276">
        <v>1</v>
      </c>
      <c r="AH276"/>
    </row>
    <row r="277" spans="1:34" x14ac:dyDescent="0.25">
      <c r="A277" t="s">
        <v>929</v>
      </c>
      <c r="B277" t="s">
        <v>568</v>
      </c>
      <c r="C277" t="s">
        <v>847</v>
      </c>
      <c r="D277" t="s">
        <v>895</v>
      </c>
      <c r="E277" s="32">
        <v>81.666666666666671</v>
      </c>
      <c r="F277" s="32">
        <v>3.4923455782312915</v>
      </c>
      <c r="G277" s="32">
        <v>3.1796979591836729</v>
      </c>
      <c r="H277" s="32">
        <v>0.59460816326530608</v>
      </c>
      <c r="I277" s="32">
        <v>0.5064258503401361</v>
      </c>
      <c r="J277" s="32">
        <v>285.20822222222216</v>
      </c>
      <c r="K277" s="32">
        <v>259.6753333333333</v>
      </c>
      <c r="L277" s="32">
        <v>48.559666666666665</v>
      </c>
      <c r="M277" s="32">
        <v>41.358111111111114</v>
      </c>
      <c r="N277" s="32">
        <v>1.7126666666666661</v>
      </c>
      <c r="O277" s="32">
        <v>5.4888888888888889</v>
      </c>
      <c r="P277" s="32">
        <v>84.743888888888947</v>
      </c>
      <c r="Q277" s="32">
        <v>66.412555555555613</v>
      </c>
      <c r="R277" s="32">
        <v>18.331333333333333</v>
      </c>
      <c r="S277" s="32">
        <v>151.9046666666666</v>
      </c>
      <c r="T277" s="32">
        <v>132.59244444444437</v>
      </c>
      <c r="U277" s="32">
        <v>19.312222222222221</v>
      </c>
      <c r="V277" s="32">
        <v>0</v>
      </c>
      <c r="W277" s="32">
        <v>36.24655555555556</v>
      </c>
      <c r="X277" s="32">
        <v>15.412222222222224</v>
      </c>
      <c r="Y277" s="32">
        <v>0</v>
      </c>
      <c r="Z277" s="32">
        <v>0</v>
      </c>
      <c r="AA277" s="32">
        <v>11.323999999999998</v>
      </c>
      <c r="AB277" s="32">
        <v>0</v>
      </c>
      <c r="AC277" s="32">
        <v>9.4270000000000014</v>
      </c>
      <c r="AD277" s="32">
        <v>8.3333333333333329E-2</v>
      </c>
      <c r="AE277" s="32">
        <v>0</v>
      </c>
      <c r="AF277" t="s">
        <v>207</v>
      </c>
      <c r="AG277">
        <v>1</v>
      </c>
      <c r="AH277"/>
    </row>
    <row r="278" spans="1:34" x14ac:dyDescent="0.25">
      <c r="A278" t="s">
        <v>929</v>
      </c>
      <c r="B278" t="s">
        <v>662</v>
      </c>
      <c r="C278" t="s">
        <v>879</v>
      </c>
      <c r="D278" t="s">
        <v>905</v>
      </c>
      <c r="E278" s="32">
        <v>67.288888888888891</v>
      </c>
      <c r="F278" s="32">
        <v>3.1988837516512545</v>
      </c>
      <c r="G278" s="32">
        <v>2.6971103038309114</v>
      </c>
      <c r="H278" s="32">
        <v>0.75997523117569332</v>
      </c>
      <c r="I278" s="32">
        <v>0.49960039630118869</v>
      </c>
      <c r="J278" s="32">
        <v>215.24933333333331</v>
      </c>
      <c r="K278" s="32">
        <v>181.48555555555555</v>
      </c>
      <c r="L278" s="32">
        <v>51.137888888888874</v>
      </c>
      <c r="M278" s="32">
        <v>33.617555555555541</v>
      </c>
      <c r="N278" s="32">
        <v>11.875888888888888</v>
      </c>
      <c r="O278" s="32">
        <v>5.6444444444444448</v>
      </c>
      <c r="P278" s="32">
        <v>68.793000000000006</v>
      </c>
      <c r="Q278" s="32">
        <v>52.549555555555557</v>
      </c>
      <c r="R278" s="32">
        <v>16.243444444444442</v>
      </c>
      <c r="S278" s="32">
        <v>95.318444444444452</v>
      </c>
      <c r="T278" s="32">
        <v>82.968222222222224</v>
      </c>
      <c r="U278" s="32">
        <v>12.350222222222222</v>
      </c>
      <c r="V278" s="32">
        <v>0</v>
      </c>
      <c r="W278" s="32">
        <v>13.491666666666667</v>
      </c>
      <c r="X278" s="32">
        <v>6.5277777777777777</v>
      </c>
      <c r="Y278" s="32">
        <v>0</v>
      </c>
      <c r="Z278" s="32">
        <v>0</v>
      </c>
      <c r="AA278" s="32">
        <v>0.87222222222222223</v>
      </c>
      <c r="AB278" s="32">
        <v>0</v>
      </c>
      <c r="AC278" s="32">
        <v>6.0916666666666668</v>
      </c>
      <c r="AD278" s="32">
        <v>0</v>
      </c>
      <c r="AE278" s="32">
        <v>0</v>
      </c>
      <c r="AF278" t="s">
        <v>304</v>
      </c>
      <c r="AG278">
        <v>1</v>
      </c>
      <c r="AH278"/>
    </row>
    <row r="279" spans="1:34" x14ac:dyDescent="0.25">
      <c r="A279" t="s">
        <v>929</v>
      </c>
      <c r="B279" t="s">
        <v>571</v>
      </c>
      <c r="C279" t="s">
        <v>848</v>
      </c>
      <c r="D279" t="s">
        <v>896</v>
      </c>
      <c r="E279" s="32">
        <v>67.088888888888889</v>
      </c>
      <c r="F279" s="32">
        <v>3.8491685988737983</v>
      </c>
      <c r="G279" s="32">
        <v>3.2792249089102339</v>
      </c>
      <c r="H279" s="32">
        <v>0.96933752898310699</v>
      </c>
      <c r="I279" s="32">
        <v>0.72488903610467026</v>
      </c>
      <c r="J279" s="32">
        <v>258.23644444444437</v>
      </c>
      <c r="K279" s="32">
        <v>219.99955555555547</v>
      </c>
      <c r="L279" s="32">
        <v>65.031777777777776</v>
      </c>
      <c r="M279" s="32">
        <v>48.631999999999991</v>
      </c>
      <c r="N279" s="32">
        <v>11.510888888888894</v>
      </c>
      <c r="O279" s="32">
        <v>4.8888888888888893</v>
      </c>
      <c r="P279" s="32">
        <v>74.054777777777772</v>
      </c>
      <c r="Q279" s="32">
        <v>52.217666666666666</v>
      </c>
      <c r="R279" s="32">
        <v>21.837111111111106</v>
      </c>
      <c r="S279" s="32">
        <v>119.14988888888882</v>
      </c>
      <c r="T279" s="32">
        <v>104.10188888888882</v>
      </c>
      <c r="U279" s="32">
        <v>15.047999999999996</v>
      </c>
      <c r="V279" s="32">
        <v>0</v>
      </c>
      <c r="W279" s="32">
        <v>37.818222222222218</v>
      </c>
      <c r="X279" s="32">
        <v>16.476999999999997</v>
      </c>
      <c r="Y279" s="32">
        <v>0</v>
      </c>
      <c r="Z279" s="32">
        <v>0</v>
      </c>
      <c r="AA279" s="32">
        <v>8.2903333333333329</v>
      </c>
      <c r="AB279" s="32">
        <v>0</v>
      </c>
      <c r="AC279" s="32">
        <v>13.050888888888888</v>
      </c>
      <c r="AD279" s="32">
        <v>0</v>
      </c>
      <c r="AE279" s="32">
        <v>0</v>
      </c>
      <c r="AF279" t="s">
        <v>210</v>
      </c>
      <c r="AG279">
        <v>1</v>
      </c>
      <c r="AH279"/>
    </row>
    <row r="280" spans="1:34" x14ac:dyDescent="0.25">
      <c r="A280" t="s">
        <v>929</v>
      </c>
      <c r="B280" t="s">
        <v>555</v>
      </c>
      <c r="C280" t="s">
        <v>758</v>
      </c>
      <c r="D280" t="s">
        <v>905</v>
      </c>
      <c r="E280" s="32">
        <v>87.344444444444449</v>
      </c>
      <c r="F280" s="32">
        <v>3.177628800407073</v>
      </c>
      <c r="G280" s="32">
        <v>2.8159826994021118</v>
      </c>
      <c r="H280" s="32">
        <v>0.81067675868210154</v>
      </c>
      <c r="I280" s="32">
        <v>0.62701183055590892</v>
      </c>
      <c r="J280" s="32">
        <v>277.54822222222225</v>
      </c>
      <c r="K280" s="32">
        <v>245.96044444444448</v>
      </c>
      <c r="L280" s="32">
        <v>70.808111111111117</v>
      </c>
      <c r="M280" s="32">
        <v>54.766000000000005</v>
      </c>
      <c r="N280" s="32">
        <v>10.975444444444443</v>
      </c>
      <c r="O280" s="32">
        <v>5.0666666666666664</v>
      </c>
      <c r="P280" s="32">
        <v>90.617555555555555</v>
      </c>
      <c r="Q280" s="32">
        <v>75.071888888888893</v>
      </c>
      <c r="R280" s="32">
        <v>15.545666666666667</v>
      </c>
      <c r="S280" s="32">
        <v>116.12255555555555</v>
      </c>
      <c r="T280" s="32">
        <v>93.830444444444439</v>
      </c>
      <c r="U280" s="32">
        <v>22.292111111111119</v>
      </c>
      <c r="V280" s="32">
        <v>0</v>
      </c>
      <c r="W280" s="32">
        <v>27.68922222222222</v>
      </c>
      <c r="X280" s="32">
        <v>18.194444444444443</v>
      </c>
      <c r="Y280" s="32">
        <v>0</v>
      </c>
      <c r="Z280" s="32">
        <v>0</v>
      </c>
      <c r="AA280" s="32">
        <v>6.208333333333333</v>
      </c>
      <c r="AB280" s="32">
        <v>0</v>
      </c>
      <c r="AC280" s="32">
        <v>3.2864444444444443</v>
      </c>
      <c r="AD280" s="32">
        <v>0</v>
      </c>
      <c r="AE280" s="32">
        <v>0</v>
      </c>
      <c r="AF280" t="s">
        <v>194</v>
      </c>
      <c r="AG280">
        <v>1</v>
      </c>
      <c r="AH280"/>
    </row>
    <row r="281" spans="1:34" x14ac:dyDescent="0.25">
      <c r="A281" t="s">
        <v>929</v>
      </c>
      <c r="B281" t="s">
        <v>667</v>
      </c>
      <c r="C281" t="s">
        <v>881</v>
      </c>
      <c r="D281" t="s">
        <v>905</v>
      </c>
      <c r="E281" s="32">
        <v>68.8</v>
      </c>
      <c r="F281" s="32">
        <v>2.82123869509044</v>
      </c>
      <c r="G281" s="32">
        <v>2.4988662790697682</v>
      </c>
      <c r="H281" s="32">
        <v>0.77046996124031009</v>
      </c>
      <c r="I281" s="32">
        <v>0.58191537467700261</v>
      </c>
      <c r="J281" s="32">
        <v>194.10122222222228</v>
      </c>
      <c r="K281" s="32">
        <v>171.92200000000005</v>
      </c>
      <c r="L281" s="32">
        <v>53.008333333333333</v>
      </c>
      <c r="M281" s="32">
        <v>40.035777777777781</v>
      </c>
      <c r="N281" s="32">
        <v>7.4614444444444414</v>
      </c>
      <c r="O281" s="32">
        <v>5.5111111111111111</v>
      </c>
      <c r="P281" s="32">
        <v>59.436888888888923</v>
      </c>
      <c r="Q281" s="32">
        <v>50.230222222222253</v>
      </c>
      <c r="R281" s="32">
        <v>9.2066666666666688</v>
      </c>
      <c r="S281" s="32">
        <v>81.656000000000006</v>
      </c>
      <c r="T281" s="32">
        <v>69.933111111111117</v>
      </c>
      <c r="U281" s="32">
        <v>11.722888888888889</v>
      </c>
      <c r="V281" s="32">
        <v>0</v>
      </c>
      <c r="W281" s="32">
        <v>0</v>
      </c>
      <c r="X281" s="32">
        <v>0</v>
      </c>
      <c r="Y281" s="32">
        <v>0</v>
      </c>
      <c r="Z281" s="32">
        <v>0</v>
      </c>
      <c r="AA281" s="32">
        <v>0</v>
      </c>
      <c r="AB281" s="32">
        <v>0</v>
      </c>
      <c r="AC281" s="32">
        <v>0</v>
      </c>
      <c r="AD281" s="32">
        <v>0</v>
      </c>
      <c r="AE281" s="32">
        <v>0</v>
      </c>
      <c r="AF281" t="s">
        <v>309</v>
      </c>
      <c r="AG281">
        <v>1</v>
      </c>
      <c r="AH281"/>
    </row>
    <row r="282" spans="1:34" x14ac:dyDescent="0.25">
      <c r="A282" t="s">
        <v>929</v>
      </c>
      <c r="B282" t="s">
        <v>375</v>
      </c>
      <c r="C282" t="s">
        <v>361</v>
      </c>
      <c r="D282" t="s">
        <v>902</v>
      </c>
      <c r="E282" s="32">
        <v>71.3</v>
      </c>
      <c r="F282" s="32">
        <v>3.5604425744117183</v>
      </c>
      <c r="G282" s="32">
        <v>3.1286083839800525</v>
      </c>
      <c r="H282" s="32">
        <v>0.46411095527505075</v>
      </c>
      <c r="I282" s="32">
        <v>0.25601215521271625</v>
      </c>
      <c r="J282" s="32">
        <v>253.85955555555552</v>
      </c>
      <c r="K282" s="32">
        <v>223.06977777777774</v>
      </c>
      <c r="L282" s="32">
        <v>33.091111111111118</v>
      </c>
      <c r="M282" s="32">
        <v>18.253666666666668</v>
      </c>
      <c r="N282" s="32">
        <v>9.6818888888888921</v>
      </c>
      <c r="O282" s="32">
        <v>5.1555555555555559</v>
      </c>
      <c r="P282" s="32">
        <v>83.608111111111086</v>
      </c>
      <c r="Q282" s="32">
        <v>67.655777777777757</v>
      </c>
      <c r="R282" s="32">
        <v>15.952333333333328</v>
      </c>
      <c r="S282" s="32">
        <v>137.16033333333331</v>
      </c>
      <c r="T282" s="32">
        <v>122.34455555555554</v>
      </c>
      <c r="U282" s="32">
        <v>14.815777777777775</v>
      </c>
      <c r="V282" s="32">
        <v>0</v>
      </c>
      <c r="W282" s="32">
        <v>2.5555555555555554</v>
      </c>
      <c r="X282" s="32">
        <v>1.0472222222222223</v>
      </c>
      <c r="Y282" s="32">
        <v>0</v>
      </c>
      <c r="Z282" s="32">
        <v>0</v>
      </c>
      <c r="AA282" s="32">
        <v>0</v>
      </c>
      <c r="AB282" s="32">
        <v>0</v>
      </c>
      <c r="AC282" s="32">
        <v>1.5083333333333333</v>
      </c>
      <c r="AD282" s="32">
        <v>0</v>
      </c>
      <c r="AE282" s="32">
        <v>0</v>
      </c>
      <c r="AF282" t="s">
        <v>13</v>
      </c>
      <c r="AG282">
        <v>1</v>
      </c>
      <c r="AH282"/>
    </row>
    <row r="283" spans="1:34" x14ac:dyDescent="0.25">
      <c r="A283" t="s">
        <v>929</v>
      </c>
      <c r="B283" t="s">
        <v>585</v>
      </c>
      <c r="C283" t="s">
        <v>751</v>
      </c>
      <c r="D283" t="s">
        <v>900</v>
      </c>
      <c r="E283" s="32">
        <v>71.011111111111106</v>
      </c>
      <c r="F283" s="32">
        <v>3.1716194648724763</v>
      </c>
      <c r="G283" s="32">
        <v>2.9259521201689869</v>
      </c>
      <c r="H283" s="32">
        <v>0.53221874511031142</v>
      </c>
      <c r="I283" s="32">
        <v>0.43644813018307005</v>
      </c>
      <c r="J283" s="32">
        <v>225.22022222222216</v>
      </c>
      <c r="K283" s="32">
        <v>207.77511111111104</v>
      </c>
      <c r="L283" s="32">
        <v>37.793444444444447</v>
      </c>
      <c r="M283" s="32">
        <v>30.992666666666672</v>
      </c>
      <c r="N283" s="32">
        <v>2.1785555555555556</v>
      </c>
      <c r="O283" s="32">
        <v>4.6222222222222218</v>
      </c>
      <c r="P283" s="32">
        <v>61.498777777777768</v>
      </c>
      <c r="Q283" s="32">
        <v>50.854444444444439</v>
      </c>
      <c r="R283" s="32">
        <v>10.64433333333333</v>
      </c>
      <c r="S283" s="32">
        <v>125.92799999999994</v>
      </c>
      <c r="T283" s="32">
        <v>120.63433333333327</v>
      </c>
      <c r="U283" s="32">
        <v>5.2936666666666676</v>
      </c>
      <c r="V283" s="32">
        <v>0</v>
      </c>
      <c r="W283" s="32">
        <v>10.594444444444445</v>
      </c>
      <c r="X283" s="32">
        <v>1.6888888888888889</v>
      </c>
      <c r="Y283" s="32">
        <v>0</v>
      </c>
      <c r="Z283" s="32">
        <v>0</v>
      </c>
      <c r="AA283" s="32">
        <v>5.6888888888888891</v>
      </c>
      <c r="AB283" s="32">
        <v>0</v>
      </c>
      <c r="AC283" s="32">
        <v>3.2166666666666668</v>
      </c>
      <c r="AD283" s="32">
        <v>0</v>
      </c>
      <c r="AE283" s="32">
        <v>0</v>
      </c>
      <c r="AF283" t="s">
        <v>225</v>
      </c>
      <c r="AG283">
        <v>1</v>
      </c>
      <c r="AH283"/>
    </row>
    <row r="284" spans="1:34" x14ac:dyDescent="0.25">
      <c r="A284" t="s">
        <v>929</v>
      </c>
      <c r="B284" t="s">
        <v>465</v>
      </c>
      <c r="C284" t="s">
        <v>812</v>
      </c>
      <c r="D284" t="s">
        <v>896</v>
      </c>
      <c r="E284" s="32">
        <v>86.555555555555557</v>
      </c>
      <c r="F284" s="32">
        <v>3.76604621309371</v>
      </c>
      <c r="G284" s="32">
        <v>3.5774069319640565</v>
      </c>
      <c r="H284" s="32">
        <v>0.82554557124518602</v>
      </c>
      <c r="I284" s="32">
        <v>0.6706675224646983</v>
      </c>
      <c r="J284" s="32">
        <v>325.97222222222223</v>
      </c>
      <c r="K284" s="32">
        <v>309.64444444444445</v>
      </c>
      <c r="L284" s="32">
        <v>71.455555555555549</v>
      </c>
      <c r="M284" s="32">
        <v>58.05</v>
      </c>
      <c r="N284" s="32">
        <v>7.8944444444444448</v>
      </c>
      <c r="O284" s="32">
        <v>5.5111111111111111</v>
      </c>
      <c r="P284" s="32">
        <v>74.099999999999994</v>
      </c>
      <c r="Q284" s="32">
        <v>71.177777777777777</v>
      </c>
      <c r="R284" s="32">
        <v>2.9222222222222221</v>
      </c>
      <c r="S284" s="32">
        <v>180.41666666666669</v>
      </c>
      <c r="T284" s="32">
        <v>179.63611111111112</v>
      </c>
      <c r="U284" s="32">
        <v>0.78055555555555556</v>
      </c>
      <c r="V284" s="32">
        <v>0</v>
      </c>
      <c r="W284" s="32">
        <v>71.780555555555551</v>
      </c>
      <c r="X284" s="32">
        <v>12.574999999999999</v>
      </c>
      <c r="Y284" s="32">
        <v>1.25</v>
      </c>
      <c r="Z284" s="32">
        <v>0</v>
      </c>
      <c r="AA284" s="32">
        <v>27.56388888888889</v>
      </c>
      <c r="AB284" s="32">
        <v>0</v>
      </c>
      <c r="AC284" s="32">
        <v>30.391666666666666</v>
      </c>
      <c r="AD284" s="32">
        <v>0</v>
      </c>
      <c r="AE284" s="32">
        <v>0</v>
      </c>
      <c r="AF284" t="s">
        <v>103</v>
      </c>
      <c r="AG284">
        <v>1</v>
      </c>
      <c r="AH284"/>
    </row>
    <row r="285" spans="1:34" x14ac:dyDescent="0.25">
      <c r="A285" t="s">
        <v>929</v>
      </c>
      <c r="B285" t="s">
        <v>509</v>
      </c>
      <c r="C285" t="s">
        <v>794</v>
      </c>
      <c r="D285" t="s">
        <v>902</v>
      </c>
      <c r="E285" s="32">
        <v>115.16666666666667</v>
      </c>
      <c r="F285" s="32">
        <v>4.0751162566329002</v>
      </c>
      <c r="G285" s="32">
        <v>3.5659064158224796</v>
      </c>
      <c r="H285" s="32">
        <v>0.72079980704293312</v>
      </c>
      <c r="I285" s="32">
        <v>0.21310950313555235</v>
      </c>
      <c r="J285" s="32">
        <v>469.31755555555566</v>
      </c>
      <c r="K285" s="32">
        <v>410.67355555555559</v>
      </c>
      <c r="L285" s="32">
        <v>83.012111111111139</v>
      </c>
      <c r="M285" s="32">
        <v>24.543111111111113</v>
      </c>
      <c r="N285" s="32">
        <v>54.199555555555577</v>
      </c>
      <c r="O285" s="32">
        <v>4.2694444444444448</v>
      </c>
      <c r="P285" s="32">
        <v>106.8386666666667</v>
      </c>
      <c r="Q285" s="32">
        <v>106.6636666666667</v>
      </c>
      <c r="R285" s="32">
        <v>0.17499999999999999</v>
      </c>
      <c r="S285" s="32">
        <v>279.46677777777779</v>
      </c>
      <c r="T285" s="32">
        <v>279.46677777777779</v>
      </c>
      <c r="U285" s="32">
        <v>0</v>
      </c>
      <c r="V285" s="32">
        <v>0</v>
      </c>
      <c r="W285" s="32">
        <v>50.093888888888884</v>
      </c>
      <c r="X285" s="32">
        <v>2.9361111111111109</v>
      </c>
      <c r="Y285" s="32">
        <v>0.53333333333333333</v>
      </c>
      <c r="Z285" s="32">
        <v>0</v>
      </c>
      <c r="AA285" s="32">
        <v>19.858999999999998</v>
      </c>
      <c r="AB285" s="32">
        <v>0.17499999999999999</v>
      </c>
      <c r="AC285" s="32">
        <v>26.590444444444444</v>
      </c>
      <c r="AD285" s="32">
        <v>0</v>
      </c>
      <c r="AE285" s="32">
        <v>0</v>
      </c>
      <c r="AF285" t="s">
        <v>147</v>
      </c>
      <c r="AG285">
        <v>1</v>
      </c>
      <c r="AH285"/>
    </row>
    <row r="286" spans="1:34" x14ac:dyDescent="0.25">
      <c r="A286" t="s">
        <v>929</v>
      </c>
      <c r="B286" t="s">
        <v>645</v>
      </c>
      <c r="C286" t="s">
        <v>717</v>
      </c>
      <c r="D286" t="s">
        <v>900</v>
      </c>
      <c r="E286" s="32">
        <v>73.344444444444449</v>
      </c>
      <c r="F286" s="32">
        <v>3.2572049689440994</v>
      </c>
      <c r="G286" s="32">
        <v>3.2572049689440994</v>
      </c>
      <c r="H286" s="32">
        <v>0.49355097712467799</v>
      </c>
      <c r="I286" s="32">
        <v>0.49355097712467799</v>
      </c>
      <c r="J286" s="32">
        <v>238.8978888888889</v>
      </c>
      <c r="K286" s="32">
        <v>238.8978888888889</v>
      </c>
      <c r="L286" s="32">
        <v>36.199222222222218</v>
      </c>
      <c r="M286" s="32">
        <v>36.199222222222218</v>
      </c>
      <c r="N286" s="32">
        <v>0</v>
      </c>
      <c r="O286" s="32">
        <v>0</v>
      </c>
      <c r="P286" s="32">
        <v>57.545888888888911</v>
      </c>
      <c r="Q286" s="32">
        <v>57.545888888888911</v>
      </c>
      <c r="R286" s="32">
        <v>0</v>
      </c>
      <c r="S286" s="32">
        <v>145.15277777777777</v>
      </c>
      <c r="T286" s="32">
        <v>145.15277777777777</v>
      </c>
      <c r="U286" s="32">
        <v>0</v>
      </c>
      <c r="V286" s="32">
        <v>0</v>
      </c>
      <c r="W286" s="32">
        <v>26.94233333333333</v>
      </c>
      <c r="X286" s="32">
        <v>10.702</v>
      </c>
      <c r="Y286" s="32">
        <v>0</v>
      </c>
      <c r="Z286" s="32">
        <v>0</v>
      </c>
      <c r="AA286" s="32">
        <v>16.240333333333329</v>
      </c>
      <c r="AB286" s="32">
        <v>0</v>
      </c>
      <c r="AC286" s="32">
        <v>0</v>
      </c>
      <c r="AD286" s="32">
        <v>0</v>
      </c>
      <c r="AE286" s="32">
        <v>0</v>
      </c>
      <c r="AF286" t="s">
        <v>287</v>
      </c>
      <c r="AG286">
        <v>1</v>
      </c>
      <c r="AH286"/>
    </row>
    <row r="287" spans="1:34" x14ac:dyDescent="0.25">
      <c r="A287" t="s">
        <v>929</v>
      </c>
      <c r="B287" t="s">
        <v>625</v>
      </c>
      <c r="C287" t="s">
        <v>760</v>
      </c>
      <c r="D287" t="s">
        <v>895</v>
      </c>
      <c r="E287" s="32">
        <v>127.47777777777777</v>
      </c>
      <c r="F287" s="32">
        <v>4.060461082541619</v>
      </c>
      <c r="G287" s="32">
        <v>3.718549638281182</v>
      </c>
      <c r="H287" s="32">
        <v>0.83517998779743752</v>
      </c>
      <c r="I287" s="32">
        <v>0.59596618146953717</v>
      </c>
      <c r="J287" s="32">
        <v>517.61855555555553</v>
      </c>
      <c r="K287" s="32">
        <v>474.03244444444442</v>
      </c>
      <c r="L287" s="32">
        <v>106.46688888888889</v>
      </c>
      <c r="M287" s="32">
        <v>75.972444444444449</v>
      </c>
      <c r="N287" s="32">
        <v>25.605555555555554</v>
      </c>
      <c r="O287" s="32">
        <v>4.8888888888888893</v>
      </c>
      <c r="P287" s="32">
        <v>102.76555555555555</v>
      </c>
      <c r="Q287" s="32">
        <v>89.673888888888882</v>
      </c>
      <c r="R287" s="32">
        <v>13.091666666666667</v>
      </c>
      <c r="S287" s="32">
        <v>308.38611111111112</v>
      </c>
      <c r="T287" s="32">
        <v>302.6611111111111</v>
      </c>
      <c r="U287" s="32">
        <v>5.7249999999999996</v>
      </c>
      <c r="V287" s="32">
        <v>0</v>
      </c>
      <c r="W287" s="32">
        <v>21.690777777777779</v>
      </c>
      <c r="X287" s="32">
        <v>4.855777777777778</v>
      </c>
      <c r="Y287" s="32">
        <v>0</v>
      </c>
      <c r="Z287" s="32">
        <v>0</v>
      </c>
      <c r="AA287" s="32">
        <v>16.835000000000001</v>
      </c>
      <c r="AB287" s="32">
        <v>0</v>
      </c>
      <c r="AC287" s="32">
        <v>0</v>
      </c>
      <c r="AD287" s="32">
        <v>0</v>
      </c>
      <c r="AE287" s="32">
        <v>0</v>
      </c>
      <c r="AF287" t="s">
        <v>267</v>
      </c>
      <c r="AG287">
        <v>1</v>
      </c>
      <c r="AH287"/>
    </row>
    <row r="288" spans="1:34" x14ac:dyDescent="0.25">
      <c r="A288" t="s">
        <v>929</v>
      </c>
      <c r="B288" t="s">
        <v>380</v>
      </c>
      <c r="C288" t="s">
        <v>772</v>
      </c>
      <c r="D288" t="s">
        <v>900</v>
      </c>
      <c r="E288" s="32">
        <v>61.044444444444444</v>
      </c>
      <c r="F288" s="32">
        <v>2.846923917000364</v>
      </c>
      <c r="G288" s="32">
        <v>2.676283218056061</v>
      </c>
      <c r="H288" s="32">
        <v>0.62864033491081184</v>
      </c>
      <c r="I288" s="32">
        <v>0.50987440844557697</v>
      </c>
      <c r="J288" s="32">
        <v>173.78888888888889</v>
      </c>
      <c r="K288" s="32">
        <v>163.37222222222221</v>
      </c>
      <c r="L288" s="32">
        <v>38.375</v>
      </c>
      <c r="M288" s="32">
        <v>31.125</v>
      </c>
      <c r="N288" s="32">
        <v>1.8666666666666667</v>
      </c>
      <c r="O288" s="32">
        <v>5.3833333333333337</v>
      </c>
      <c r="P288" s="32">
        <v>32.455555555555556</v>
      </c>
      <c r="Q288" s="32">
        <v>29.288888888888888</v>
      </c>
      <c r="R288" s="32">
        <v>3.1666666666666665</v>
      </c>
      <c r="S288" s="32">
        <v>102.95833333333333</v>
      </c>
      <c r="T288" s="32">
        <v>102.95833333333333</v>
      </c>
      <c r="U288" s="32">
        <v>0</v>
      </c>
      <c r="V288" s="32">
        <v>0</v>
      </c>
      <c r="W288" s="32">
        <v>18.419444444444444</v>
      </c>
      <c r="X288" s="32">
        <v>7.197222222222222</v>
      </c>
      <c r="Y288" s="32">
        <v>1.8666666666666667</v>
      </c>
      <c r="Z288" s="32">
        <v>0</v>
      </c>
      <c r="AA288" s="32">
        <v>9.0166666666666675</v>
      </c>
      <c r="AB288" s="32">
        <v>0</v>
      </c>
      <c r="AC288" s="32">
        <v>0.33888888888888891</v>
      </c>
      <c r="AD288" s="32">
        <v>0</v>
      </c>
      <c r="AE288" s="32">
        <v>0</v>
      </c>
      <c r="AF288" t="s">
        <v>18</v>
      </c>
      <c r="AG288">
        <v>1</v>
      </c>
      <c r="AH288"/>
    </row>
    <row r="289" spans="1:34" x14ac:dyDescent="0.25">
      <c r="A289" t="s">
        <v>929</v>
      </c>
      <c r="B289" t="s">
        <v>532</v>
      </c>
      <c r="C289" t="s">
        <v>794</v>
      </c>
      <c r="D289" t="s">
        <v>902</v>
      </c>
      <c r="E289" s="32">
        <v>27.088888888888889</v>
      </c>
      <c r="F289" s="32">
        <v>4.0528096800656277</v>
      </c>
      <c r="G289" s="32">
        <v>3.7738925348646433</v>
      </c>
      <c r="H289" s="32">
        <v>0.50789581624282198</v>
      </c>
      <c r="I289" s="32">
        <v>0.28148072190319934</v>
      </c>
      <c r="J289" s="32">
        <v>109.78611111111111</v>
      </c>
      <c r="K289" s="32">
        <v>102.23055555555555</v>
      </c>
      <c r="L289" s="32">
        <v>13.758333333333333</v>
      </c>
      <c r="M289" s="32">
        <v>7.625</v>
      </c>
      <c r="N289" s="32">
        <v>0</v>
      </c>
      <c r="O289" s="32">
        <v>6.1333333333333337</v>
      </c>
      <c r="P289" s="32">
        <v>31.386111111111109</v>
      </c>
      <c r="Q289" s="32">
        <v>29.963888888888889</v>
      </c>
      <c r="R289" s="32">
        <v>1.4222222222222223</v>
      </c>
      <c r="S289" s="32">
        <v>64.641666666666666</v>
      </c>
      <c r="T289" s="32">
        <v>64.641666666666666</v>
      </c>
      <c r="U289" s="32">
        <v>0</v>
      </c>
      <c r="V289" s="32">
        <v>0</v>
      </c>
      <c r="W289" s="32">
        <v>4.1055555555555552</v>
      </c>
      <c r="X289" s="32">
        <v>0</v>
      </c>
      <c r="Y289" s="32">
        <v>0</v>
      </c>
      <c r="Z289" s="32">
        <v>0</v>
      </c>
      <c r="AA289" s="32">
        <v>1.1222222222222222</v>
      </c>
      <c r="AB289" s="32">
        <v>1.4222222222222223</v>
      </c>
      <c r="AC289" s="32">
        <v>1.5611111111111111</v>
      </c>
      <c r="AD289" s="32">
        <v>0</v>
      </c>
      <c r="AE289" s="32">
        <v>0</v>
      </c>
      <c r="AF289" t="s">
        <v>170</v>
      </c>
      <c r="AG289">
        <v>1</v>
      </c>
      <c r="AH289"/>
    </row>
    <row r="290" spans="1:34" x14ac:dyDescent="0.25">
      <c r="A290" t="s">
        <v>929</v>
      </c>
      <c r="B290" t="s">
        <v>622</v>
      </c>
      <c r="C290" t="s">
        <v>843</v>
      </c>
      <c r="D290" t="s">
        <v>900</v>
      </c>
      <c r="E290" s="32">
        <v>84.511111111111106</v>
      </c>
      <c r="F290" s="32">
        <v>3.5332303444648963</v>
      </c>
      <c r="G290" s="32">
        <v>3.0644701551406781</v>
      </c>
      <c r="H290" s="32">
        <v>0.5496910333946885</v>
      </c>
      <c r="I290" s="32">
        <v>0.33125558769392588</v>
      </c>
      <c r="J290" s="32">
        <v>298.59722222222223</v>
      </c>
      <c r="K290" s="32">
        <v>258.98177777777772</v>
      </c>
      <c r="L290" s="32">
        <v>46.455000000000005</v>
      </c>
      <c r="M290" s="32">
        <v>27.994777777777781</v>
      </c>
      <c r="N290" s="32">
        <v>13.126888888888889</v>
      </c>
      <c r="O290" s="32">
        <v>5.333333333333333</v>
      </c>
      <c r="P290" s="32">
        <v>98.875555555555565</v>
      </c>
      <c r="Q290" s="32">
        <v>77.720333333333343</v>
      </c>
      <c r="R290" s="32">
        <v>21.155222222222221</v>
      </c>
      <c r="S290" s="32">
        <v>153.26666666666665</v>
      </c>
      <c r="T290" s="32">
        <v>152.55499999999998</v>
      </c>
      <c r="U290" s="32">
        <v>0.71166666666666678</v>
      </c>
      <c r="V290" s="32">
        <v>0</v>
      </c>
      <c r="W290" s="32">
        <v>28.798444444444442</v>
      </c>
      <c r="X290" s="32">
        <v>2.6679999999999997</v>
      </c>
      <c r="Y290" s="32">
        <v>0</v>
      </c>
      <c r="Z290" s="32">
        <v>0</v>
      </c>
      <c r="AA290" s="32">
        <v>1.8359999999999999</v>
      </c>
      <c r="AB290" s="32">
        <v>0</v>
      </c>
      <c r="AC290" s="32">
        <v>24.294444444444444</v>
      </c>
      <c r="AD290" s="32">
        <v>0</v>
      </c>
      <c r="AE290" s="32">
        <v>0</v>
      </c>
      <c r="AF290" t="s">
        <v>264</v>
      </c>
      <c r="AG290">
        <v>1</v>
      </c>
      <c r="AH290"/>
    </row>
    <row r="291" spans="1:34" x14ac:dyDescent="0.25">
      <c r="A291" t="s">
        <v>929</v>
      </c>
      <c r="B291" t="s">
        <v>690</v>
      </c>
      <c r="C291" t="s">
        <v>846</v>
      </c>
      <c r="D291" t="s">
        <v>901</v>
      </c>
      <c r="E291" s="32">
        <v>32.200000000000003</v>
      </c>
      <c r="F291" s="32">
        <v>3.2870013802622498</v>
      </c>
      <c r="G291" s="32">
        <v>3.1394858523119393</v>
      </c>
      <c r="H291" s="32">
        <v>0.80065907522429236</v>
      </c>
      <c r="I291" s="32">
        <v>0.65314354727398183</v>
      </c>
      <c r="J291" s="32">
        <v>105.84144444444445</v>
      </c>
      <c r="K291" s="32">
        <v>101.09144444444445</v>
      </c>
      <c r="L291" s="32">
        <v>25.781222222222215</v>
      </c>
      <c r="M291" s="32">
        <v>21.031222222222215</v>
      </c>
      <c r="N291" s="32">
        <v>0</v>
      </c>
      <c r="O291" s="32">
        <v>4.75</v>
      </c>
      <c r="P291" s="32">
        <v>22.294777777777778</v>
      </c>
      <c r="Q291" s="32">
        <v>22.294777777777778</v>
      </c>
      <c r="R291" s="32">
        <v>0</v>
      </c>
      <c r="S291" s="32">
        <v>57.765444444444448</v>
      </c>
      <c r="T291" s="32">
        <v>57.765444444444448</v>
      </c>
      <c r="U291" s="32">
        <v>0</v>
      </c>
      <c r="V291" s="32">
        <v>0</v>
      </c>
      <c r="W291" s="32">
        <v>1.7833333333333332</v>
      </c>
      <c r="X291" s="32">
        <v>0</v>
      </c>
      <c r="Y291" s="32">
        <v>0</v>
      </c>
      <c r="Z291" s="32">
        <v>0</v>
      </c>
      <c r="AA291" s="32">
        <v>1.0111111111111111</v>
      </c>
      <c r="AB291" s="32">
        <v>0</v>
      </c>
      <c r="AC291" s="32">
        <v>0.77222222222222225</v>
      </c>
      <c r="AD291" s="32">
        <v>0</v>
      </c>
      <c r="AE291" s="32">
        <v>0</v>
      </c>
      <c r="AF291" t="s">
        <v>333</v>
      </c>
      <c r="AG291">
        <v>1</v>
      </c>
      <c r="AH291"/>
    </row>
    <row r="292" spans="1:34" x14ac:dyDescent="0.25">
      <c r="A292" t="s">
        <v>929</v>
      </c>
      <c r="B292" t="s">
        <v>708</v>
      </c>
      <c r="C292" t="s">
        <v>726</v>
      </c>
      <c r="D292" t="s">
        <v>895</v>
      </c>
      <c r="E292" s="32">
        <v>77.311111111111117</v>
      </c>
      <c r="F292" s="32">
        <v>5.5772492095429707</v>
      </c>
      <c r="G292" s="32">
        <v>5.185919804541534</v>
      </c>
      <c r="H292" s="32">
        <v>1.1948002299511351</v>
      </c>
      <c r="I292" s="32">
        <v>0.87992957746478828</v>
      </c>
      <c r="J292" s="32">
        <v>431.18333333333322</v>
      </c>
      <c r="K292" s="32">
        <v>400.92922222222217</v>
      </c>
      <c r="L292" s="32">
        <v>92.371333333333311</v>
      </c>
      <c r="M292" s="32">
        <v>68.028333333333308</v>
      </c>
      <c r="N292" s="32">
        <v>19.009666666666668</v>
      </c>
      <c r="O292" s="32">
        <v>5.333333333333333</v>
      </c>
      <c r="P292" s="32">
        <v>121.13944444444444</v>
      </c>
      <c r="Q292" s="32">
        <v>115.22833333333332</v>
      </c>
      <c r="R292" s="32">
        <v>5.9111111111111114</v>
      </c>
      <c r="S292" s="32">
        <v>217.6725555555555</v>
      </c>
      <c r="T292" s="32">
        <v>217.6725555555555</v>
      </c>
      <c r="U292" s="32">
        <v>0</v>
      </c>
      <c r="V292" s="32">
        <v>0</v>
      </c>
      <c r="W292" s="32">
        <v>0</v>
      </c>
      <c r="X292" s="32">
        <v>0</v>
      </c>
      <c r="Y292" s="32">
        <v>0</v>
      </c>
      <c r="Z292" s="32">
        <v>0</v>
      </c>
      <c r="AA292" s="32">
        <v>0</v>
      </c>
      <c r="AB292" s="32">
        <v>0</v>
      </c>
      <c r="AC292" s="32">
        <v>0</v>
      </c>
      <c r="AD292" s="32">
        <v>0</v>
      </c>
      <c r="AE292" s="32">
        <v>0</v>
      </c>
      <c r="AF292" t="s">
        <v>351</v>
      </c>
      <c r="AG292">
        <v>1</v>
      </c>
      <c r="AH292"/>
    </row>
    <row r="293" spans="1:34" x14ac:dyDescent="0.25">
      <c r="A293" t="s">
        <v>929</v>
      </c>
      <c r="B293" t="s">
        <v>392</v>
      </c>
      <c r="C293" t="s">
        <v>763</v>
      </c>
      <c r="D293" t="s">
        <v>898</v>
      </c>
      <c r="E293" s="32">
        <v>152.12222222222223</v>
      </c>
      <c r="F293" s="32">
        <v>3.9529150536849023</v>
      </c>
      <c r="G293" s="32">
        <v>3.6273727266087206</v>
      </c>
      <c r="H293" s="32">
        <v>1.2355182236505733</v>
      </c>
      <c r="I293" s="32">
        <v>0.90997589657439193</v>
      </c>
      <c r="J293" s="32">
        <v>601.32622222222221</v>
      </c>
      <c r="K293" s="32">
        <v>551.80399999999997</v>
      </c>
      <c r="L293" s="32">
        <v>187.94977777777777</v>
      </c>
      <c r="M293" s="32">
        <v>138.42755555555556</v>
      </c>
      <c r="N293" s="32">
        <v>43.227777777777774</v>
      </c>
      <c r="O293" s="32">
        <v>6.2944444444444443</v>
      </c>
      <c r="P293" s="32">
        <v>64.551444444444442</v>
      </c>
      <c r="Q293" s="32">
        <v>64.551444444444442</v>
      </c>
      <c r="R293" s="32">
        <v>0</v>
      </c>
      <c r="S293" s="32">
        <v>348.82499999999999</v>
      </c>
      <c r="T293" s="32">
        <v>348.82499999999999</v>
      </c>
      <c r="U293" s="32">
        <v>0</v>
      </c>
      <c r="V293" s="32">
        <v>0</v>
      </c>
      <c r="W293" s="32">
        <v>2.2224444444444442</v>
      </c>
      <c r="X293" s="32">
        <v>0.62377777777777776</v>
      </c>
      <c r="Y293" s="32">
        <v>0</v>
      </c>
      <c r="Z293" s="32">
        <v>0</v>
      </c>
      <c r="AA293" s="32">
        <v>0.26533333333333331</v>
      </c>
      <c r="AB293" s="32">
        <v>0</v>
      </c>
      <c r="AC293" s="32">
        <v>1.3333333333333333</v>
      </c>
      <c r="AD293" s="32">
        <v>0</v>
      </c>
      <c r="AE293" s="32">
        <v>0</v>
      </c>
      <c r="AF293" t="s">
        <v>30</v>
      </c>
      <c r="AG293">
        <v>1</v>
      </c>
      <c r="AH293"/>
    </row>
    <row r="294" spans="1:34" x14ac:dyDescent="0.25">
      <c r="A294" t="s">
        <v>929</v>
      </c>
      <c r="B294" t="s">
        <v>577</v>
      </c>
      <c r="C294" t="s">
        <v>850</v>
      </c>
      <c r="D294" t="s">
        <v>897</v>
      </c>
      <c r="E294" s="32">
        <v>71.733333333333334</v>
      </c>
      <c r="F294" s="32">
        <v>4.4901564436183392</v>
      </c>
      <c r="G294" s="32">
        <v>4.1211973358116474</v>
      </c>
      <c r="H294" s="32">
        <v>0.59185254027261458</v>
      </c>
      <c r="I294" s="32">
        <v>0.38026641883519208</v>
      </c>
      <c r="J294" s="32">
        <v>322.09388888888884</v>
      </c>
      <c r="K294" s="32">
        <v>295.62722222222214</v>
      </c>
      <c r="L294" s="32">
        <v>42.455555555555556</v>
      </c>
      <c r="M294" s="32">
        <v>27.277777777777779</v>
      </c>
      <c r="N294" s="32">
        <v>9.5777777777777775</v>
      </c>
      <c r="O294" s="32">
        <v>5.6</v>
      </c>
      <c r="P294" s="32">
        <v>103.56533333333334</v>
      </c>
      <c r="Q294" s="32">
        <v>92.276444444444451</v>
      </c>
      <c r="R294" s="32">
        <v>11.28888888888889</v>
      </c>
      <c r="S294" s="32">
        <v>176.07299999999992</v>
      </c>
      <c r="T294" s="32">
        <v>176.07299999999992</v>
      </c>
      <c r="U294" s="32">
        <v>0</v>
      </c>
      <c r="V294" s="32">
        <v>0</v>
      </c>
      <c r="W294" s="32">
        <v>27.376666666666658</v>
      </c>
      <c r="X294" s="32">
        <v>2.7611111111111111</v>
      </c>
      <c r="Y294" s="32">
        <v>0</v>
      </c>
      <c r="Z294" s="32">
        <v>0</v>
      </c>
      <c r="AA294" s="32">
        <v>4.7178888888888881</v>
      </c>
      <c r="AB294" s="32">
        <v>0</v>
      </c>
      <c r="AC294" s="32">
        <v>19.897666666666659</v>
      </c>
      <c r="AD294" s="32">
        <v>0</v>
      </c>
      <c r="AE294" s="32">
        <v>0</v>
      </c>
      <c r="AF294" t="s">
        <v>216</v>
      </c>
      <c r="AG294">
        <v>1</v>
      </c>
      <c r="AH294"/>
    </row>
    <row r="295" spans="1:34" x14ac:dyDescent="0.25">
      <c r="A295" t="s">
        <v>929</v>
      </c>
      <c r="B295" t="s">
        <v>594</v>
      </c>
      <c r="C295" t="s">
        <v>713</v>
      </c>
      <c r="D295" t="s">
        <v>896</v>
      </c>
      <c r="E295" s="32">
        <v>95.677777777777777</v>
      </c>
      <c r="F295" s="32">
        <v>4.0535965625362911</v>
      </c>
      <c r="G295" s="32">
        <v>3.4459725931947505</v>
      </c>
      <c r="H295" s="32">
        <v>0.65107885263035647</v>
      </c>
      <c r="I295" s="32">
        <v>0.33286610149808377</v>
      </c>
      <c r="J295" s="32">
        <v>387.83911111111115</v>
      </c>
      <c r="K295" s="32">
        <v>329.70299999999997</v>
      </c>
      <c r="L295" s="32">
        <v>62.29377777777777</v>
      </c>
      <c r="M295" s="32">
        <v>31.847888888888882</v>
      </c>
      <c r="N295" s="32">
        <v>28.045888888888889</v>
      </c>
      <c r="O295" s="32">
        <v>2.4</v>
      </c>
      <c r="P295" s="32">
        <v>125.24855555555557</v>
      </c>
      <c r="Q295" s="32">
        <v>97.558333333333351</v>
      </c>
      <c r="R295" s="32">
        <v>27.690222222222221</v>
      </c>
      <c r="S295" s="32">
        <v>200.29677777777778</v>
      </c>
      <c r="T295" s="32">
        <v>200.29677777777778</v>
      </c>
      <c r="U295" s="32">
        <v>0</v>
      </c>
      <c r="V295" s="32">
        <v>0</v>
      </c>
      <c r="W295" s="32">
        <v>19.308444444444444</v>
      </c>
      <c r="X295" s="32">
        <v>1.9833333333333334</v>
      </c>
      <c r="Y295" s="32">
        <v>0</v>
      </c>
      <c r="Z295" s="32">
        <v>0</v>
      </c>
      <c r="AA295" s="32">
        <v>10.480555555555556</v>
      </c>
      <c r="AB295" s="32">
        <v>0</v>
      </c>
      <c r="AC295" s="32">
        <v>6.8445555555555551</v>
      </c>
      <c r="AD295" s="32">
        <v>0</v>
      </c>
      <c r="AE295" s="32">
        <v>0</v>
      </c>
      <c r="AF295" t="s">
        <v>235</v>
      </c>
      <c r="AG295">
        <v>1</v>
      </c>
      <c r="AH295"/>
    </row>
    <row r="296" spans="1:34" x14ac:dyDescent="0.25">
      <c r="A296" t="s">
        <v>929</v>
      </c>
      <c r="B296" t="s">
        <v>511</v>
      </c>
      <c r="C296" t="s">
        <v>723</v>
      </c>
      <c r="D296" t="s">
        <v>899</v>
      </c>
      <c r="E296" s="32">
        <v>83.888888888888886</v>
      </c>
      <c r="F296" s="32">
        <v>3.4530132450331124</v>
      </c>
      <c r="G296" s="32">
        <v>3.2150993377483443</v>
      </c>
      <c r="H296" s="32">
        <v>0.6188741721854305</v>
      </c>
      <c r="I296" s="32">
        <v>0.38096026490066226</v>
      </c>
      <c r="J296" s="32">
        <v>289.66944444444442</v>
      </c>
      <c r="K296" s="32">
        <v>269.71111111111111</v>
      </c>
      <c r="L296" s="32">
        <v>51.916666666666664</v>
      </c>
      <c r="M296" s="32">
        <v>31.958333333333332</v>
      </c>
      <c r="N296" s="32">
        <v>15.158333333333333</v>
      </c>
      <c r="O296" s="32">
        <v>4.8</v>
      </c>
      <c r="P296" s="32">
        <v>64.677777777777777</v>
      </c>
      <c r="Q296" s="32">
        <v>64.677777777777777</v>
      </c>
      <c r="R296" s="32">
        <v>0</v>
      </c>
      <c r="S296" s="32">
        <v>173.07499999999999</v>
      </c>
      <c r="T296" s="32">
        <v>173.07499999999999</v>
      </c>
      <c r="U296" s="32">
        <v>0</v>
      </c>
      <c r="V296" s="32">
        <v>0</v>
      </c>
      <c r="W296" s="32">
        <v>0</v>
      </c>
      <c r="X296" s="32">
        <v>0</v>
      </c>
      <c r="Y296" s="32">
        <v>0</v>
      </c>
      <c r="Z296" s="32">
        <v>0</v>
      </c>
      <c r="AA296" s="32">
        <v>0</v>
      </c>
      <c r="AB296" s="32">
        <v>0</v>
      </c>
      <c r="AC296" s="32">
        <v>0</v>
      </c>
      <c r="AD296" s="32">
        <v>0</v>
      </c>
      <c r="AE296" s="32">
        <v>0</v>
      </c>
      <c r="AF296" t="s">
        <v>149</v>
      </c>
      <c r="AG296">
        <v>1</v>
      </c>
      <c r="AH296"/>
    </row>
    <row r="297" spans="1:34" x14ac:dyDescent="0.25">
      <c r="A297" t="s">
        <v>929</v>
      </c>
      <c r="B297" t="s">
        <v>437</v>
      </c>
      <c r="C297" t="s">
        <v>800</v>
      </c>
      <c r="D297" t="s">
        <v>901</v>
      </c>
      <c r="E297" s="32">
        <v>57.43333333333333</v>
      </c>
      <c r="F297" s="32">
        <v>6.9976939446701483</v>
      </c>
      <c r="G297" s="32">
        <v>6.4671271038885649</v>
      </c>
      <c r="H297" s="32">
        <v>1.5443780228284001</v>
      </c>
      <c r="I297" s="32">
        <v>1.1948906945250535</v>
      </c>
      <c r="J297" s="32">
        <v>401.9008888888888</v>
      </c>
      <c r="K297" s="32">
        <v>371.42866666666657</v>
      </c>
      <c r="L297" s="32">
        <v>88.698777777777778</v>
      </c>
      <c r="M297" s="32">
        <v>68.626555555555569</v>
      </c>
      <c r="N297" s="32">
        <v>14.383333333333333</v>
      </c>
      <c r="O297" s="32">
        <v>5.6888888888888891</v>
      </c>
      <c r="P297" s="32">
        <v>47.69488888888889</v>
      </c>
      <c r="Q297" s="32">
        <v>37.294888888888892</v>
      </c>
      <c r="R297" s="32">
        <v>10.4</v>
      </c>
      <c r="S297" s="32">
        <v>265.50722222222214</v>
      </c>
      <c r="T297" s="32">
        <v>265.50722222222214</v>
      </c>
      <c r="U297" s="32">
        <v>0</v>
      </c>
      <c r="V297" s="32">
        <v>0</v>
      </c>
      <c r="W297" s="32">
        <v>0</v>
      </c>
      <c r="X297" s="32">
        <v>0</v>
      </c>
      <c r="Y297" s="32">
        <v>0</v>
      </c>
      <c r="Z297" s="32">
        <v>0</v>
      </c>
      <c r="AA297" s="32">
        <v>0</v>
      </c>
      <c r="AB297" s="32">
        <v>0</v>
      </c>
      <c r="AC297" s="32">
        <v>0</v>
      </c>
      <c r="AD297" s="32">
        <v>0</v>
      </c>
      <c r="AE297" s="32">
        <v>0</v>
      </c>
      <c r="AF297" t="s">
        <v>75</v>
      </c>
      <c r="AG297">
        <v>1</v>
      </c>
      <c r="AH297"/>
    </row>
    <row r="298" spans="1:34" x14ac:dyDescent="0.25">
      <c r="A298" t="s">
        <v>929</v>
      </c>
      <c r="B298" t="s">
        <v>591</v>
      </c>
      <c r="C298" t="s">
        <v>732</v>
      </c>
      <c r="D298" t="s">
        <v>901</v>
      </c>
      <c r="E298" s="32">
        <v>123.41111111111111</v>
      </c>
      <c r="F298" s="32">
        <v>3.630757180156658</v>
      </c>
      <c r="G298" s="32">
        <v>3.2904267579004234</v>
      </c>
      <c r="H298" s="32">
        <v>0.61785540650040505</v>
      </c>
      <c r="I298" s="32">
        <v>0.41117223372647871</v>
      </c>
      <c r="J298" s="32">
        <v>448.07577777777777</v>
      </c>
      <c r="K298" s="32">
        <v>406.07522222222224</v>
      </c>
      <c r="L298" s="32">
        <v>76.250222222222206</v>
      </c>
      <c r="M298" s="32">
        <v>50.743222222222208</v>
      </c>
      <c r="N298" s="32">
        <v>15.257000000000001</v>
      </c>
      <c r="O298" s="32">
        <v>10.25</v>
      </c>
      <c r="P298" s="32">
        <v>74.143555555555551</v>
      </c>
      <c r="Q298" s="32">
        <v>57.65</v>
      </c>
      <c r="R298" s="32">
        <v>16.493555555555556</v>
      </c>
      <c r="S298" s="32">
        <v>297.68200000000002</v>
      </c>
      <c r="T298" s="32">
        <v>286.66722222222222</v>
      </c>
      <c r="U298" s="32">
        <v>11.014777777777782</v>
      </c>
      <c r="V298" s="32">
        <v>0</v>
      </c>
      <c r="W298" s="32">
        <v>4.1498888888888894</v>
      </c>
      <c r="X298" s="32">
        <v>0.38144444444444442</v>
      </c>
      <c r="Y298" s="32">
        <v>0</v>
      </c>
      <c r="Z298" s="32">
        <v>0</v>
      </c>
      <c r="AA298" s="32">
        <v>3.7684444444444449</v>
      </c>
      <c r="AB298" s="32">
        <v>0</v>
      </c>
      <c r="AC298" s="32">
        <v>0</v>
      </c>
      <c r="AD298" s="32">
        <v>0</v>
      </c>
      <c r="AE298" s="32">
        <v>0</v>
      </c>
      <c r="AF298" t="s">
        <v>232</v>
      </c>
      <c r="AG298">
        <v>1</v>
      </c>
      <c r="AH298"/>
    </row>
    <row r="299" spans="1:34" x14ac:dyDescent="0.25">
      <c r="A299" t="s">
        <v>929</v>
      </c>
      <c r="B299" t="s">
        <v>463</v>
      </c>
      <c r="C299" t="s">
        <v>810</v>
      </c>
      <c r="D299" t="s">
        <v>905</v>
      </c>
      <c r="E299" s="32">
        <v>69.388888888888886</v>
      </c>
      <c r="F299" s="32">
        <v>2.8633466773418736</v>
      </c>
      <c r="G299" s="32">
        <v>2.5063891112890309</v>
      </c>
      <c r="H299" s="32">
        <v>0.71080864691753398</v>
      </c>
      <c r="I299" s="32">
        <v>0.43985588470776615</v>
      </c>
      <c r="J299" s="32">
        <v>198.68444444444444</v>
      </c>
      <c r="K299" s="32">
        <v>173.91555555555553</v>
      </c>
      <c r="L299" s="32">
        <v>49.322222222222216</v>
      </c>
      <c r="M299" s="32">
        <v>30.521111111111104</v>
      </c>
      <c r="N299" s="32">
        <v>13.112222222222222</v>
      </c>
      <c r="O299" s="32">
        <v>5.6888888888888891</v>
      </c>
      <c r="P299" s="32">
        <v>58.328888888888898</v>
      </c>
      <c r="Q299" s="32">
        <v>52.361111111111121</v>
      </c>
      <c r="R299" s="32">
        <v>5.9677777777777781</v>
      </c>
      <c r="S299" s="32">
        <v>91.033333333333303</v>
      </c>
      <c r="T299" s="32">
        <v>86.886666666666642</v>
      </c>
      <c r="U299" s="32">
        <v>4.1466666666666674</v>
      </c>
      <c r="V299" s="32">
        <v>0</v>
      </c>
      <c r="W299" s="32">
        <v>71.861111111111128</v>
      </c>
      <c r="X299" s="32">
        <v>15.986666666666663</v>
      </c>
      <c r="Y299" s="32">
        <v>0.62222222222222223</v>
      </c>
      <c r="Z299" s="32">
        <v>5.6</v>
      </c>
      <c r="AA299" s="32">
        <v>36.263333333333343</v>
      </c>
      <c r="AB299" s="32">
        <v>0</v>
      </c>
      <c r="AC299" s="32">
        <v>13.388888888888895</v>
      </c>
      <c r="AD299" s="32">
        <v>0</v>
      </c>
      <c r="AE299" s="32">
        <v>0</v>
      </c>
      <c r="AF299" t="s">
        <v>101</v>
      </c>
      <c r="AG299">
        <v>1</v>
      </c>
      <c r="AH299"/>
    </row>
    <row r="300" spans="1:34" x14ac:dyDescent="0.25">
      <c r="A300" t="s">
        <v>929</v>
      </c>
      <c r="B300" t="s">
        <v>445</v>
      </c>
      <c r="C300" t="s">
        <v>803</v>
      </c>
      <c r="D300" t="s">
        <v>897</v>
      </c>
      <c r="E300" s="32">
        <v>137.23333333333332</v>
      </c>
      <c r="F300" s="32">
        <v>3.1059768439802444</v>
      </c>
      <c r="G300" s="32">
        <v>2.7695465954173755</v>
      </c>
      <c r="H300" s="32">
        <v>0.32879928750708448</v>
      </c>
      <c r="I300" s="32">
        <v>0.12165006882033844</v>
      </c>
      <c r="J300" s="32">
        <v>426.24355555555553</v>
      </c>
      <c r="K300" s="32">
        <v>380.07411111111111</v>
      </c>
      <c r="L300" s="32">
        <v>45.12222222222222</v>
      </c>
      <c r="M300" s="32">
        <v>16.694444444444443</v>
      </c>
      <c r="N300" s="32">
        <v>24.405555555555555</v>
      </c>
      <c r="O300" s="32">
        <v>4.0222222222222221</v>
      </c>
      <c r="P300" s="32">
        <v>119.5</v>
      </c>
      <c r="Q300" s="32">
        <v>101.75833333333334</v>
      </c>
      <c r="R300" s="32">
        <v>17.741666666666667</v>
      </c>
      <c r="S300" s="32">
        <v>261.62133333333333</v>
      </c>
      <c r="T300" s="32">
        <v>261.62133333333333</v>
      </c>
      <c r="U300" s="32">
        <v>0</v>
      </c>
      <c r="V300" s="32">
        <v>0</v>
      </c>
      <c r="W300" s="32">
        <v>0</v>
      </c>
      <c r="X300" s="32">
        <v>0</v>
      </c>
      <c r="Y300" s="32">
        <v>0</v>
      </c>
      <c r="Z300" s="32">
        <v>0</v>
      </c>
      <c r="AA300" s="32">
        <v>0</v>
      </c>
      <c r="AB300" s="32">
        <v>0</v>
      </c>
      <c r="AC300" s="32">
        <v>0</v>
      </c>
      <c r="AD300" s="32">
        <v>0</v>
      </c>
      <c r="AE300" s="32">
        <v>0</v>
      </c>
      <c r="AF300" t="s">
        <v>83</v>
      </c>
      <c r="AG300">
        <v>1</v>
      </c>
      <c r="AH300"/>
    </row>
    <row r="301" spans="1:34" x14ac:dyDescent="0.25">
      <c r="A301" t="s">
        <v>929</v>
      </c>
      <c r="B301" t="s">
        <v>405</v>
      </c>
      <c r="C301" t="s">
        <v>783</v>
      </c>
      <c r="D301" t="s">
        <v>902</v>
      </c>
      <c r="E301" s="32">
        <v>156.94444444444446</v>
      </c>
      <c r="F301" s="32">
        <v>3.4639823008849557</v>
      </c>
      <c r="G301" s="32">
        <v>3.107380530973451</v>
      </c>
      <c r="H301" s="32">
        <v>0.3587610619469026</v>
      </c>
      <c r="I301" s="32">
        <v>0.1246371681415929</v>
      </c>
      <c r="J301" s="32">
        <v>543.65277777777783</v>
      </c>
      <c r="K301" s="32">
        <v>487.68611111111113</v>
      </c>
      <c r="L301" s="32">
        <v>56.30555555555555</v>
      </c>
      <c r="M301" s="32">
        <v>19.56111111111111</v>
      </c>
      <c r="N301" s="32">
        <v>32.65</v>
      </c>
      <c r="O301" s="32">
        <v>4.0944444444444441</v>
      </c>
      <c r="P301" s="32">
        <v>161.29444444444445</v>
      </c>
      <c r="Q301" s="32">
        <v>142.07222222222222</v>
      </c>
      <c r="R301" s="32">
        <v>19.222222222222221</v>
      </c>
      <c r="S301" s="32">
        <v>326.05277777777781</v>
      </c>
      <c r="T301" s="32">
        <v>326.05277777777781</v>
      </c>
      <c r="U301" s="32">
        <v>0</v>
      </c>
      <c r="V301" s="32">
        <v>0</v>
      </c>
      <c r="W301" s="32">
        <v>0</v>
      </c>
      <c r="X301" s="32">
        <v>0</v>
      </c>
      <c r="Y301" s="32">
        <v>0</v>
      </c>
      <c r="Z301" s="32">
        <v>0</v>
      </c>
      <c r="AA301" s="32">
        <v>0</v>
      </c>
      <c r="AB301" s="32">
        <v>0</v>
      </c>
      <c r="AC301" s="32">
        <v>0</v>
      </c>
      <c r="AD301" s="32">
        <v>0</v>
      </c>
      <c r="AE301" s="32">
        <v>0</v>
      </c>
      <c r="AF301" t="s">
        <v>43</v>
      </c>
      <c r="AG301">
        <v>1</v>
      </c>
      <c r="AH301"/>
    </row>
    <row r="302" spans="1:34" x14ac:dyDescent="0.25">
      <c r="A302" t="s">
        <v>929</v>
      </c>
      <c r="B302" t="s">
        <v>634</v>
      </c>
      <c r="C302" t="s">
        <v>776</v>
      </c>
      <c r="D302" t="s">
        <v>902</v>
      </c>
      <c r="E302" s="32">
        <v>97.777777777777771</v>
      </c>
      <c r="F302" s="32">
        <v>3.211163636363636</v>
      </c>
      <c r="G302" s="32">
        <v>2.7323568181818181</v>
      </c>
      <c r="H302" s="32">
        <v>0.46622159090909093</v>
      </c>
      <c r="I302" s="32">
        <v>9.8125000000000018E-2</v>
      </c>
      <c r="J302" s="32">
        <v>313.9804444444444</v>
      </c>
      <c r="K302" s="32">
        <v>267.16377777777774</v>
      </c>
      <c r="L302" s="32">
        <v>45.586111111111109</v>
      </c>
      <c r="M302" s="32">
        <v>9.594444444444445</v>
      </c>
      <c r="N302" s="32">
        <v>29.324999999999999</v>
      </c>
      <c r="O302" s="32">
        <v>6.666666666666667</v>
      </c>
      <c r="P302" s="32">
        <v>96.838888888888889</v>
      </c>
      <c r="Q302" s="32">
        <v>86.013888888888886</v>
      </c>
      <c r="R302" s="32">
        <v>10.824999999999999</v>
      </c>
      <c r="S302" s="32">
        <v>171.55544444444442</v>
      </c>
      <c r="T302" s="32">
        <v>171.55544444444442</v>
      </c>
      <c r="U302" s="32">
        <v>0</v>
      </c>
      <c r="V302" s="32">
        <v>0</v>
      </c>
      <c r="W302" s="32">
        <v>9.3415555555555549</v>
      </c>
      <c r="X302" s="32">
        <v>0</v>
      </c>
      <c r="Y302" s="32">
        <v>0</v>
      </c>
      <c r="Z302" s="32">
        <v>0</v>
      </c>
      <c r="AA302" s="32">
        <v>3.4750000000000001</v>
      </c>
      <c r="AB302" s="32">
        <v>0</v>
      </c>
      <c r="AC302" s="32">
        <v>5.8665555555555553</v>
      </c>
      <c r="AD302" s="32">
        <v>0</v>
      </c>
      <c r="AE302" s="32">
        <v>0</v>
      </c>
      <c r="AF302" t="s">
        <v>276</v>
      </c>
      <c r="AG302">
        <v>1</v>
      </c>
      <c r="AH302"/>
    </row>
    <row r="303" spans="1:34" x14ac:dyDescent="0.25">
      <c r="A303" t="s">
        <v>929</v>
      </c>
      <c r="B303" t="s">
        <v>397</v>
      </c>
      <c r="C303" t="s">
        <v>759</v>
      </c>
      <c r="D303" t="s">
        <v>896</v>
      </c>
      <c r="E303" s="32">
        <v>88.25555555555556</v>
      </c>
      <c r="F303" s="32">
        <v>3.0293969532922067</v>
      </c>
      <c r="G303" s="32">
        <v>2.6278484199924459</v>
      </c>
      <c r="H303" s="32">
        <v>0.44463678710814553</v>
      </c>
      <c r="I303" s="32">
        <v>0.17436736749339041</v>
      </c>
      <c r="J303" s="32">
        <v>267.36111111111109</v>
      </c>
      <c r="K303" s="32">
        <v>231.92222222222222</v>
      </c>
      <c r="L303" s="32">
        <v>39.241666666666667</v>
      </c>
      <c r="M303" s="32">
        <v>15.388888888888889</v>
      </c>
      <c r="N303" s="32">
        <v>18.458333333333332</v>
      </c>
      <c r="O303" s="32">
        <v>5.3944444444444448</v>
      </c>
      <c r="P303" s="32">
        <v>42.866666666666667</v>
      </c>
      <c r="Q303" s="32">
        <v>31.280555555555555</v>
      </c>
      <c r="R303" s="32">
        <v>11.58611111111111</v>
      </c>
      <c r="S303" s="32">
        <v>185.25277777777777</v>
      </c>
      <c r="T303" s="32">
        <v>185.25277777777777</v>
      </c>
      <c r="U303" s="32">
        <v>0</v>
      </c>
      <c r="V303" s="32">
        <v>0</v>
      </c>
      <c r="W303" s="32">
        <v>0</v>
      </c>
      <c r="X303" s="32">
        <v>0</v>
      </c>
      <c r="Y303" s="32">
        <v>0</v>
      </c>
      <c r="Z303" s="32">
        <v>0</v>
      </c>
      <c r="AA303" s="32">
        <v>0</v>
      </c>
      <c r="AB303" s="32">
        <v>0</v>
      </c>
      <c r="AC303" s="32">
        <v>0</v>
      </c>
      <c r="AD303" s="32">
        <v>0</v>
      </c>
      <c r="AE303" s="32">
        <v>0</v>
      </c>
      <c r="AF303" t="s">
        <v>35</v>
      </c>
      <c r="AG303">
        <v>1</v>
      </c>
      <c r="AH303"/>
    </row>
    <row r="304" spans="1:34" x14ac:dyDescent="0.25">
      <c r="A304" t="s">
        <v>929</v>
      </c>
      <c r="B304" t="s">
        <v>632</v>
      </c>
      <c r="C304" t="s">
        <v>848</v>
      </c>
      <c r="D304" t="s">
        <v>896</v>
      </c>
      <c r="E304" s="32">
        <v>118.55555555555556</v>
      </c>
      <c r="F304" s="32">
        <v>3.264634489222118</v>
      </c>
      <c r="G304" s="32">
        <v>3.0035754451733827</v>
      </c>
      <c r="H304" s="32">
        <v>0.49682567947516409</v>
      </c>
      <c r="I304" s="32">
        <v>0.23576663542642928</v>
      </c>
      <c r="J304" s="32">
        <v>387.04055555555556</v>
      </c>
      <c r="K304" s="32">
        <v>356.09055555555551</v>
      </c>
      <c r="L304" s="32">
        <v>58.901444444444458</v>
      </c>
      <c r="M304" s="32">
        <v>27.951444444444451</v>
      </c>
      <c r="N304" s="32">
        <v>25.205555555555556</v>
      </c>
      <c r="O304" s="32">
        <v>5.7444444444444445</v>
      </c>
      <c r="P304" s="32">
        <v>83.081222222222252</v>
      </c>
      <c r="Q304" s="32">
        <v>83.081222222222252</v>
      </c>
      <c r="R304" s="32">
        <v>0</v>
      </c>
      <c r="S304" s="32">
        <v>245.05788888888887</v>
      </c>
      <c r="T304" s="32">
        <v>179.51988888888883</v>
      </c>
      <c r="U304" s="32">
        <v>65.538000000000039</v>
      </c>
      <c r="V304" s="32">
        <v>0</v>
      </c>
      <c r="W304" s="32">
        <v>0.22544444444444445</v>
      </c>
      <c r="X304" s="32">
        <v>0</v>
      </c>
      <c r="Y304" s="32">
        <v>0</v>
      </c>
      <c r="Z304" s="32">
        <v>0</v>
      </c>
      <c r="AA304" s="32">
        <v>0</v>
      </c>
      <c r="AB304" s="32">
        <v>0</v>
      </c>
      <c r="AC304" s="32">
        <v>0.22544444444444445</v>
      </c>
      <c r="AD304" s="32">
        <v>0</v>
      </c>
      <c r="AE304" s="32">
        <v>0</v>
      </c>
      <c r="AF304" t="s">
        <v>274</v>
      </c>
      <c r="AG304">
        <v>1</v>
      </c>
      <c r="AH304"/>
    </row>
    <row r="305" spans="1:34" x14ac:dyDescent="0.25">
      <c r="A305" t="s">
        <v>929</v>
      </c>
      <c r="B305" t="s">
        <v>364</v>
      </c>
      <c r="C305" t="s">
        <v>763</v>
      </c>
      <c r="D305" t="s">
        <v>898</v>
      </c>
      <c r="E305" s="32">
        <v>60.8</v>
      </c>
      <c r="F305" s="32">
        <v>8.4257821637426922</v>
      </c>
      <c r="G305" s="32">
        <v>7.3474433479532184</v>
      </c>
      <c r="H305" s="32">
        <v>4.1992854532163744</v>
      </c>
      <c r="I305" s="32">
        <v>3.1209466374269006</v>
      </c>
      <c r="J305" s="32">
        <v>512.28755555555563</v>
      </c>
      <c r="K305" s="32">
        <v>446.72455555555564</v>
      </c>
      <c r="L305" s="32">
        <v>255.31655555555557</v>
      </c>
      <c r="M305" s="32">
        <v>189.75355555555555</v>
      </c>
      <c r="N305" s="32">
        <v>48.051888888888882</v>
      </c>
      <c r="O305" s="32">
        <v>17.511111111111113</v>
      </c>
      <c r="P305" s="32">
        <v>38.512444444444455</v>
      </c>
      <c r="Q305" s="32">
        <v>38.512444444444455</v>
      </c>
      <c r="R305" s="32">
        <v>0</v>
      </c>
      <c r="S305" s="32">
        <v>218.45855555555559</v>
      </c>
      <c r="T305" s="32">
        <v>218.45855555555559</v>
      </c>
      <c r="U305" s="32">
        <v>0</v>
      </c>
      <c r="V305" s="32">
        <v>0</v>
      </c>
      <c r="W305" s="32">
        <v>4.8411111111111111</v>
      </c>
      <c r="X305" s="32">
        <v>3.9511111111111115</v>
      </c>
      <c r="Y305" s="32">
        <v>0</v>
      </c>
      <c r="Z305" s="32">
        <v>0</v>
      </c>
      <c r="AA305" s="32">
        <v>0</v>
      </c>
      <c r="AB305" s="32">
        <v>0</v>
      </c>
      <c r="AC305" s="32">
        <v>0.8899999999999999</v>
      </c>
      <c r="AD305" s="32">
        <v>0</v>
      </c>
      <c r="AE305" s="32">
        <v>0</v>
      </c>
      <c r="AF305" t="s">
        <v>2</v>
      </c>
      <c r="AG305">
        <v>1</v>
      </c>
      <c r="AH305"/>
    </row>
    <row r="306" spans="1:34" x14ac:dyDescent="0.25">
      <c r="A306" t="s">
        <v>929</v>
      </c>
      <c r="B306" t="s">
        <v>506</v>
      </c>
      <c r="C306" t="s">
        <v>740</v>
      </c>
      <c r="D306" t="s">
        <v>903</v>
      </c>
      <c r="E306" s="32">
        <v>91.944444444444443</v>
      </c>
      <c r="F306" s="32">
        <v>3.0691395770392744</v>
      </c>
      <c r="G306" s="32">
        <v>2.7151226586102717</v>
      </c>
      <c r="H306" s="32">
        <v>0.40932567975830819</v>
      </c>
      <c r="I306" s="32">
        <v>0.25403867069486408</v>
      </c>
      <c r="J306" s="32">
        <v>282.19033333333329</v>
      </c>
      <c r="K306" s="32">
        <v>249.64044444444443</v>
      </c>
      <c r="L306" s="32">
        <v>37.635222222222225</v>
      </c>
      <c r="M306" s="32">
        <v>23.357444444444447</v>
      </c>
      <c r="N306" s="32">
        <v>8.6777777777777771</v>
      </c>
      <c r="O306" s="32">
        <v>5.6</v>
      </c>
      <c r="P306" s="32">
        <v>84.796222222222212</v>
      </c>
      <c r="Q306" s="32">
        <v>66.524111111111111</v>
      </c>
      <c r="R306" s="32">
        <v>18.272111111111109</v>
      </c>
      <c r="S306" s="32">
        <v>159.75888888888886</v>
      </c>
      <c r="T306" s="32">
        <v>155.62955555555553</v>
      </c>
      <c r="U306" s="32">
        <v>4.1293333333333333</v>
      </c>
      <c r="V306" s="32">
        <v>0</v>
      </c>
      <c r="W306" s="32">
        <v>41.289222222222222</v>
      </c>
      <c r="X306" s="32">
        <v>13.700111111111111</v>
      </c>
      <c r="Y306" s="32">
        <v>0</v>
      </c>
      <c r="Z306" s="32">
        <v>0</v>
      </c>
      <c r="AA306" s="32">
        <v>7.1058888888888889</v>
      </c>
      <c r="AB306" s="32">
        <v>0</v>
      </c>
      <c r="AC306" s="32">
        <v>20.483222222222221</v>
      </c>
      <c r="AD306" s="32">
        <v>0</v>
      </c>
      <c r="AE306" s="32">
        <v>0</v>
      </c>
      <c r="AF306" t="s">
        <v>144</v>
      </c>
      <c r="AG306">
        <v>1</v>
      </c>
      <c r="AH306"/>
    </row>
    <row r="307" spans="1:34" x14ac:dyDescent="0.25">
      <c r="A307" t="s">
        <v>929</v>
      </c>
      <c r="B307" t="s">
        <v>542</v>
      </c>
      <c r="C307" t="s">
        <v>762</v>
      </c>
      <c r="D307" t="s">
        <v>897</v>
      </c>
      <c r="E307" s="32">
        <v>124.78888888888889</v>
      </c>
      <c r="F307" s="32">
        <v>3.5312474401210929</v>
      </c>
      <c r="G307" s="32">
        <v>3.3532579467545185</v>
      </c>
      <c r="H307" s="32">
        <v>0.7348490784435936</v>
      </c>
      <c r="I307" s="32">
        <v>0.56603062950761285</v>
      </c>
      <c r="J307" s="32">
        <v>440.66044444444441</v>
      </c>
      <c r="K307" s="32">
        <v>418.4493333333333</v>
      </c>
      <c r="L307" s="32">
        <v>91.700999999999993</v>
      </c>
      <c r="M307" s="32">
        <v>70.634333333333331</v>
      </c>
      <c r="N307" s="32">
        <v>15.555555555555555</v>
      </c>
      <c r="O307" s="32">
        <v>5.5111111111111111</v>
      </c>
      <c r="P307" s="32">
        <v>120.375</v>
      </c>
      <c r="Q307" s="32">
        <v>119.23055555555555</v>
      </c>
      <c r="R307" s="32">
        <v>1.1444444444444444</v>
      </c>
      <c r="S307" s="32">
        <v>228.58444444444442</v>
      </c>
      <c r="T307" s="32">
        <v>228.58444444444442</v>
      </c>
      <c r="U307" s="32">
        <v>0</v>
      </c>
      <c r="V307" s="32">
        <v>0</v>
      </c>
      <c r="W307" s="32">
        <v>5.9713333333333338</v>
      </c>
      <c r="X307" s="32">
        <v>5.9268888888888895</v>
      </c>
      <c r="Y307" s="32">
        <v>0</v>
      </c>
      <c r="Z307" s="32">
        <v>0</v>
      </c>
      <c r="AA307" s="32">
        <v>4.4444444444444446E-2</v>
      </c>
      <c r="AB307" s="32">
        <v>0</v>
      </c>
      <c r="AC307" s="32">
        <v>0</v>
      </c>
      <c r="AD307" s="32">
        <v>0</v>
      </c>
      <c r="AE307" s="32">
        <v>0</v>
      </c>
      <c r="AF307" t="s">
        <v>180</v>
      </c>
      <c r="AG307">
        <v>1</v>
      </c>
      <c r="AH307"/>
    </row>
    <row r="308" spans="1:34" x14ac:dyDescent="0.25">
      <c r="A308" t="s">
        <v>929</v>
      </c>
      <c r="B308" t="s">
        <v>525</v>
      </c>
      <c r="C308" t="s">
        <v>781</v>
      </c>
      <c r="D308" t="s">
        <v>896</v>
      </c>
      <c r="E308" s="32">
        <v>85.811111111111117</v>
      </c>
      <c r="F308" s="32">
        <v>3.6308286935128833</v>
      </c>
      <c r="G308" s="32">
        <v>3.248593810695326</v>
      </c>
      <c r="H308" s="32">
        <v>0.88045448659847203</v>
      </c>
      <c r="I308" s="32">
        <v>0.61112909491130385</v>
      </c>
      <c r="J308" s="32">
        <v>311.56544444444444</v>
      </c>
      <c r="K308" s="32">
        <v>278.76544444444448</v>
      </c>
      <c r="L308" s="32">
        <v>75.552777777777777</v>
      </c>
      <c r="M308" s="32">
        <v>52.44166666666667</v>
      </c>
      <c r="N308" s="32">
        <v>17.777777777777779</v>
      </c>
      <c r="O308" s="32">
        <v>5.333333333333333</v>
      </c>
      <c r="P308" s="32">
        <v>60.541666666666664</v>
      </c>
      <c r="Q308" s="32">
        <v>50.852777777777774</v>
      </c>
      <c r="R308" s="32">
        <v>9.6888888888888882</v>
      </c>
      <c r="S308" s="32">
        <v>175.471</v>
      </c>
      <c r="T308" s="32">
        <v>175.471</v>
      </c>
      <c r="U308" s="32">
        <v>0</v>
      </c>
      <c r="V308" s="32">
        <v>0</v>
      </c>
      <c r="W308" s="32">
        <v>48.763888888888886</v>
      </c>
      <c r="X308" s="32">
        <v>6.9055555555555559</v>
      </c>
      <c r="Y308" s="32">
        <v>0</v>
      </c>
      <c r="Z308" s="32">
        <v>0</v>
      </c>
      <c r="AA308" s="32">
        <v>8.0555555555555554</v>
      </c>
      <c r="AB308" s="32">
        <v>0</v>
      </c>
      <c r="AC308" s="32">
        <v>33.802777777777777</v>
      </c>
      <c r="AD308" s="32">
        <v>0</v>
      </c>
      <c r="AE308" s="32">
        <v>0</v>
      </c>
      <c r="AF308" t="s">
        <v>163</v>
      </c>
      <c r="AG308">
        <v>1</v>
      </c>
      <c r="AH308"/>
    </row>
    <row r="309" spans="1:34" x14ac:dyDescent="0.25">
      <c r="A309" t="s">
        <v>929</v>
      </c>
      <c r="B309" t="s">
        <v>578</v>
      </c>
      <c r="C309" t="s">
        <v>840</v>
      </c>
      <c r="D309" t="s">
        <v>898</v>
      </c>
      <c r="E309" s="32">
        <v>113.8</v>
      </c>
      <c r="F309" s="32">
        <v>3.6094698301113084</v>
      </c>
      <c r="G309" s="32">
        <v>3.4009168131224388</v>
      </c>
      <c r="H309" s="32">
        <v>0.80101640304628008</v>
      </c>
      <c r="I309" s="32">
        <v>0.59246338605741078</v>
      </c>
      <c r="J309" s="32">
        <v>410.75766666666686</v>
      </c>
      <c r="K309" s="32">
        <v>387.02433333333352</v>
      </c>
      <c r="L309" s="32">
        <v>91.155666666666676</v>
      </c>
      <c r="M309" s="32">
        <v>67.422333333333341</v>
      </c>
      <c r="N309" s="32">
        <v>19.111111111111111</v>
      </c>
      <c r="O309" s="32">
        <v>4.6222222222222218</v>
      </c>
      <c r="P309" s="32">
        <v>87.820999999999998</v>
      </c>
      <c r="Q309" s="32">
        <v>87.820999999999998</v>
      </c>
      <c r="R309" s="32">
        <v>0</v>
      </c>
      <c r="S309" s="32">
        <v>231.7810000000002</v>
      </c>
      <c r="T309" s="32">
        <v>231.7810000000002</v>
      </c>
      <c r="U309" s="32">
        <v>0</v>
      </c>
      <c r="V309" s="32">
        <v>0</v>
      </c>
      <c r="W309" s="32">
        <v>0</v>
      </c>
      <c r="X309" s="32">
        <v>0</v>
      </c>
      <c r="Y309" s="32">
        <v>0</v>
      </c>
      <c r="Z309" s="32">
        <v>0</v>
      </c>
      <c r="AA309" s="32">
        <v>0</v>
      </c>
      <c r="AB309" s="32">
        <v>0</v>
      </c>
      <c r="AC309" s="32">
        <v>0</v>
      </c>
      <c r="AD309" s="32">
        <v>0</v>
      </c>
      <c r="AE309" s="32">
        <v>0</v>
      </c>
      <c r="AF309" t="s">
        <v>217</v>
      </c>
      <c r="AG309">
        <v>1</v>
      </c>
      <c r="AH309"/>
    </row>
    <row r="310" spans="1:34" x14ac:dyDescent="0.25">
      <c r="A310" t="s">
        <v>929</v>
      </c>
      <c r="B310" t="s">
        <v>454</v>
      </c>
      <c r="C310" t="s">
        <v>762</v>
      </c>
      <c r="D310" t="s">
        <v>897</v>
      </c>
      <c r="E310" s="32">
        <v>107.62222222222222</v>
      </c>
      <c r="F310" s="32">
        <v>3.0054738798265541</v>
      </c>
      <c r="G310" s="32">
        <v>2.6722351848028083</v>
      </c>
      <c r="H310" s="32">
        <v>0.50743340904398093</v>
      </c>
      <c r="I310" s="32">
        <v>0.26422155688622756</v>
      </c>
      <c r="J310" s="32">
        <v>323.45577777777783</v>
      </c>
      <c r="K310" s="32">
        <v>287.59188888888889</v>
      </c>
      <c r="L310" s="32">
        <v>54.611111111111107</v>
      </c>
      <c r="M310" s="32">
        <v>28.43611111111111</v>
      </c>
      <c r="N310" s="32">
        <v>21.552777777777777</v>
      </c>
      <c r="O310" s="32">
        <v>4.6222222222222218</v>
      </c>
      <c r="P310" s="32">
        <v>88.452777777777769</v>
      </c>
      <c r="Q310" s="32">
        <v>78.763888888888886</v>
      </c>
      <c r="R310" s="32">
        <v>9.6888888888888882</v>
      </c>
      <c r="S310" s="32">
        <v>180.3918888888889</v>
      </c>
      <c r="T310" s="32">
        <v>180.3918888888889</v>
      </c>
      <c r="U310" s="32">
        <v>0</v>
      </c>
      <c r="V310" s="32">
        <v>0</v>
      </c>
      <c r="W310" s="32">
        <v>3.4666666666666668</v>
      </c>
      <c r="X310" s="32">
        <v>3.4666666666666668</v>
      </c>
      <c r="Y310" s="32">
        <v>0</v>
      </c>
      <c r="Z310" s="32">
        <v>0</v>
      </c>
      <c r="AA310" s="32">
        <v>0</v>
      </c>
      <c r="AB310" s="32">
        <v>0</v>
      </c>
      <c r="AC310" s="32">
        <v>0</v>
      </c>
      <c r="AD310" s="32">
        <v>0</v>
      </c>
      <c r="AE310" s="32">
        <v>0</v>
      </c>
      <c r="AF310" t="s">
        <v>92</v>
      </c>
      <c r="AG310">
        <v>1</v>
      </c>
      <c r="AH310"/>
    </row>
    <row r="311" spans="1:34" x14ac:dyDescent="0.25">
      <c r="A311" t="s">
        <v>929</v>
      </c>
      <c r="B311" t="s">
        <v>535</v>
      </c>
      <c r="C311" t="s">
        <v>774</v>
      </c>
      <c r="D311" t="s">
        <v>895</v>
      </c>
      <c r="E311" s="32">
        <v>201.5</v>
      </c>
      <c r="F311" s="32">
        <v>3.8905293631100082</v>
      </c>
      <c r="G311" s="32">
        <v>3.6313206506754896</v>
      </c>
      <c r="H311" s="32">
        <v>0.67528260270195761</v>
      </c>
      <c r="I311" s="32">
        <v>0.48701406120760965</v>
      </c>
      <c r="J311" s="32">
        <v>783.94166666666661</v>
      </c>
      <c r="K311" s="32">
        <v>731.71111111111111</v>
      </c>
      <c r="L311" s="32">
        <v>136.06944444444446</v>
      </c>
      <c r="M311" s="32">
        <v>98.13333333333334</v>
      </c>
      <c r="N311" s="32">
        <v>32.602777777777774</v>
      </c>
      <c r="O311" s="32">
        <v>5.333333333333333</v>
      </c>
      <c r="P311" s="32">
        <v>204.43055555555557</v>
      </c>
      <c r="Q311" s="32">
        <v>190.13611111111112</v>
      </c>
      <c r="R311" s="32">
        <v>14.294444444444444</v>
      </c>
      <c r="S311" s="32">
        <v>443.44166666666666</v>
      </c>
      <c r="T311" s="32">
        <v>379.56666666666666</v>
      </c>
      <c r="U311" s="32">
        <v>63.875</v>
      </c>
      <c r="V311" s="32">
        <v>0</v>
      </c>
      <c r="W311" s="32">
        <v>153.44444444444446</v>
      </c>
      <c r="X311" s="32">
        <v>13.152777777777779</v>
      </c>
      <c r="Y311" s="32">
        <v>0</v>
      </c>
      <c r="Z311" s="32">
        <v>0</v>
      </c>
      <c r="AA311" s="32">
        <v>58.302777777777777</v>
      </c>
      <c r="AB311" s="32">
        <v>0</v>
      </c>
      <c r="AC311" s="32">
        <v>60.380555555555553</v>
      </c>
      <c r="AD311" s="32">
        <v>21.608333333333334</v>
      </c>
      <c r="AE311" s="32">
        <v>0</v>
      </c>
      <c r="AF311" t="s">
        <v>173</v>
      </c>
      <c r="AG311">
        <v>1</v>
      </c>
      <c r="AH311"/>
    </row>
    <row r="312" spans="1:34" x14ac:dyDescent="0.25">
      <c r="A312" t="s">
        <v>929</v>
      </c>
      <c r="B312" t="s">
        <v>359</v>
      </c>
      <c r="C312" t="s">
        <v>719</v>
      </c>
      <c r="D312" t="s">
        <v>897</v>
      </c>
      <c r="E312" s="32">
        <v>136.42222222222222</v>
      </c>
      <c r="F312" s="32">
        <v>3.6852093174784168</v>
      </c>
      <c r="G312" s="32">
        <v>3.2286406580876368</v>
      </c>
      <c r="H312" s="32">
        <v>0.57556198077862852</v>
      </c>
      <c r="I312" s="32">
        <v>0.34637155888581206</v>
      </c>
      <c r="J312" s="32">
        <v>502.74444444444447</v>
      </c>
      <c r="K312" s="32">
        <v>440.45833333333337</v>
      </c>
      <c r="L312" s="32">
        <v>78.519444444444446</v>
      </c>
      <c r="M312" s="32">
        <v>47.25277777777778</v>
      </c>
      <c r="N312" s="32">
        <v>26.377777777777776</v>
      </c>
      <c r="O312" s="32">
        <v>4.8888888888888893</v>
      </c>
      <c r="P312" s="32">
        <v>134.95555555555558</v>
      </c>
      <c r="Q312" s="32">
        <v>103.93611111111112</v>
      </c>
      <c r="R312" s="32">
        <v>31.019444444444446</v>
      </c>
      <c r="S312" s="32">
        <v>289.26944444444445</v>
      </c>
      <c r="T312" s="32">
        <v>289.26944444444445</v>
      </c>
      <c r="U312" s="32">
        <v>0</v>
      </c>
      <c r="V312" s="32">
        <v>0</v>
      </c>
      <c r="W312" s="32">
        <v>0.45</v>
      </c>
      <c r="X312" s="32">
        <v>0</v>
      </c>
      <c r="Y312" s="32">
        <v>0</v>
      </c>
      <c r="Z312" s="32">
        <v>0</v>
      </c>
      <c r="AA312" s="32">
        <v>0.45</v>
      </c>
      <c r="AB312" s="32">
        <v>0</v>
      </c>
      <c r="AC312" s="32">
        <v>0</v>
      </c>
      <c r="AD312" s="32">
        <v>0</v>
      </c>
      <c r="AE312" s="32">
        <v>0</v>
      </c>
      <c r="AF312" t="s">
        <v>189</v>
      </c>
      <c r="AG312">
        <v>1</v>
      </c>
      <c r="AH312"/>
    </row>
    <row r="313" spans="1:34" x14ac:dyDescent="0.25">
      <c r="A313" t="s">
        <v>929</v>
      </c>
      <c r="B313" t="s">
        <v>665</v>
      </c>
      <c r="C313" t="s">
        <v>880</v>
      </c>
      <c r="D313" t="s">
        <v>895</v>
      </c>
      <c r="E313" s="32">
        <v>72.344444444444449</v>
      </c>
      <c r="F313" s="32">
        <v>4.2255275687298424</v>
      </c>
      <c r="G313" s="32">
        <v>3.8335693441867611</v>
      </c>
      <c r="H313" s="32">
        <v>0.48952695438488714</v>
      </c>
      <c r="I313" s="32">
        <v>0.19709261250191981</v>
      </c>
      <c r="J313" s="32">
        <v>305.69344444444448</v>
      </c>
      <c r="K313" s="32">
        <v>277.33744444444449</v>
      </c>
      <c r="L313" s="32">
        <v>35.414555555555559</v>
      </c>
      <c r="M313" s="32">
        <v>14.258555555555555</v>
      </c>
      <c r="N313" s="32">
        <v>15.467111111111112</v>
      </c>
      <c r="O313" s="32">
        <v>5.6888888888888891</v>
      </c>
      <c r="P313" s="32">
        <v>80.587555555555554</v>
      </c>
      <c r="Q313" s="32">
        <v>73.387555555555551</v>
      </c>
      <c r="R313" s="32">
        <v>7.2</v>
      </c>
      <c r="S313" s="32">
        <v>189.69133333333338</v>
      </c>
      <c r="T313" s="32">
        <v>189.69133333333338</v>
      </c>
      <c r="U313" s="32">
        <v>0</v>
      </c>
      <c r="V313" s="32">
        <v>0</v>
      </c>
      <c r="W313" s="32">
        <v>82.344222222222243</v>
      </c>
      <c r="X313" s="32">
        <v>2.6102222222222222</v>
      </c>
      <c r="Y313" s="32">
        <v>0</v>
      </c>
      <c r="Z313" s="32">
        <v>0</v>
      </c>
      <c r="AA313" s="32">
        <v>20.064666666666671</v>
      </c>
      <c r="AB313" s="32">
        <v>0</v>
      </c>
      <c r="AC313" s="32">
        <v>59.669333333333341</v>
      </c>
      <c r="AD313" s="32">
        <v>0</v>
      </c>
      <c r="AE313" s="32">
        <v>0</v>
      </c>
      <c r="AF313" t="s">
        <v>307</v>
      </c>
      <c r="AG313">
        <v>1</v>
      </c>
      <c r="AH313"/>
    </row>
    <row r="314" spans="1:34" x14ac:dyDescent="0.25">
      <c r="A314" t="s">
        <v>929</v>
      </c>
      <c r="B314" t="s">
        <v>534</v>
      </c>
      <c r="C314" t="s">
        <v>837</v>
      </c>
      <c r="D314" t="s">
        <v>898</v>
      </c>
      <c r="E314" s="32">
        <v>7.8555555555555552</v>
      </c>
      <c r="F314" s="32">
        <v>6.5116690240452622</v>
      </c>
      <c r="G314" s="32">
        <v>5.9628712871287135</v>
      </c>
      <c r="H314" s="32">
        <v>0.73090523338048097</v>
      </c>
      <c r="I314" s="32">
        <v>0.34264497878359268</v>
      </c>
      <c r="J314" s="32">
        <v>51.152777777777779</v>
      </c>
      <c r="K314" s="32">
        <v>46.841666666666669</v>
      </c>
      <c r="L314" s="32">
        <v>5.7416666666666671</v>
      </c>
      <c r="M314" s="32">
        <v>2.6916666666666669</v>
      </c>
      <c r="N314" s="32">
        <v>3.05</v>
      </c>
      <c r="O314" s="32">
        <v>0</v>
      </c>
      <c r="P314" s="32">
        <v>7.2055555555555557</v>
      </c>
      <c r="Q314" s="32">
        <v>5.9444444444444446</v>
      </c>
      <c r="R314" s="32">
        <v>1.2611111111111111</v>
      </c>
      <c r="S314" s="32">
        <v>38.205555555555556</v>
      </c>
      <c r="T314" s="32">
        <v>38.205555555555556</v>
      </c>
      <c r="U314" s="32">
        <v>0</v>
      </c>
      <c r="V314" s="32">
        <v>0</v>
      </c>
      <c r="W314" s="32">
        <v>0</v>
      </c>
      <c r="X314" s="32">
        <v>0</v>
      </c>
      <c r="Y314" s="32">
        <v>0</v>
      </c>
      <c r="Z314" s="32">
        <v>0</v>
      </c>
      <c r="AA314" s="32">
        <v>0</v>
      </c>
      <c r="AB314" s="32">
        <v>0</v>
      </c>
      <c r="AC314" s="32">
        <v>0</v>
      </c>
      <c r="AD314" s="32">
        <v>0</v>
      </c>
      <c r="AE314" s="32">
        <v>0</v>
      </c>
      <c r="AF314" t="s">
        <v>172</v>
      </c>
      <c r="AG314">
        <v>1</v>
      </c>
      <c r="AH314"/>
    </row>
    <row r="315" spans="1:34" x14ac:dyDescent="0.25">
      <c r="A315" t="s">
        <v>929</v>
      </c>
      <c r="B315" t="s">
        <v>601</v>
      </c>
      <c r="C315" t="s">
        <v>858</v>
      </c>
      <c r="D315" t="s">
        <v>895</v>
      </c>
      <c r="E315" s="32">
        <v>82.722222222222229</v>
      </c>
      <c r="F315" s="32">
        <v>3.4790436534586977</v>
      </c>
      <c r="G315" s="32">
        <v>3.2821128274009408</v>
      </c>
      <c r="H315" s="32">
        <v>0.39065547347212903</v>
      </c>
      <c r="I315" s="32">
        <v>0.26353660174613841</v>
      </c>
      <c r="J315" s="32">
        <v>287.79422222222229</v>
      </c>
      <c r="K315" s="32">
        <v>271.50366666666673</v>
      </c>
      <c r="L315" s="32">
        <v>32.3158888888889</v>
      </c>
      <c r="M315" s="32">
        <v>21.800333333333342</v>
      </c>
      <c r="N315" s="32">
        <v>3.0222222222222221</v>
      </c>
      <c r="O315" s="32">
        <v>7.4933333333333341</v>
      </c>
      <c r="P315" s="32">
        <v>67.608333333333363</v>
      </c>
      <c r="Q315" s="32">
        <v>61.833333333333357</v>
      </c>
      <c r="R315" s="32">
        <v>5.7750000000000004</v>
      </c>
      <c r="S315" s="32">
        <v>187.87000000000003</v>
      </c>
      <c r="T315" s="32">
        <v>187.87000000000003</v>
      </c>
      <c r="U315" s="32">
        <v>0</v>
      </c>
      <c r="V315" s="32">
        <v>0</v>
      </c>
      <c r="W315" s="32">
        <v>3.0222222222222221</v>
      </c>
      <c r="X315" s="32">
        <v>0</v>
      </c>
      <c r="Y315" s="32">
        <v>3.0222222222222221</v>
      </c>
      <c r="Z315" s="32">
        <v>0</v>
      </c>
      <c r="AA315" s="32">
        <v>0</v>
      </c>
      <c r="AB315" s="32">
        <v>0</v>
      </c>
      <c r="AC315" s="32">
        <v>0</v>
      </c>
      <c r="AD315" s="32">
        <v>0</v>
      </c>
      <c r="AE315" s="32">
        <v>0</v>
      </c>
      <c r="AF315" t="s">
        <v>242</v>
      </c>
      <c r="AG315">
        <v>1</v>
      </c>
      <c r="AH315"/>
    </row>
    <row r="316" spans="1:34" x14ac:dyDescent="0.25">
      <c r="A316" t="s">
        <v>929</v>
      </c>
      <c r="B316" t="s">
        <v>357</v>
      </c>
      <c r="C316" t="s">
        <v>851</v>
      </c>
      <c r="D316" t="s">
        <v>895</v>
      </c>
      <c r="E316" s="32">
        <v>73.522222222222226</v>
      </c>
      <c r="F316" s="32">
        <v>4.5848194045640014</v>
      </c>
      <c r="G316" s="32">
        <v>4.1695254647121045</v>
      </c>
      <c r="H316" s="32">
        <v>0.35620371769684145</v>
      </c>
      <c r="I316" s="32">
        <v>0.12373432068913404</v>
      </c>
      <c r="J316" s="32">
        <v>337.08611111111111</v>
      </c>
      <c r="K316" s="32">
        <v>306.55277777777775</v>
      </c>
      <c r="L316" s="32">
        <v>26.18888888888889</v>
      </c>
      <c r="M316" s="32">
        <v>9.0972222222222214</v>
      </c>
      <c r="N316" s="32">
        <v>12.966666666666667</v>
      </c>
      <c r="O316" s="32">
        <v>4.125</v>
      </c>
      <c r="P316" s="32">
        <v>96.080555555555549</v>
      </c>
      <c r="Q316" s="32">
        <v>82.638888888888886</v>
      </c>
      <c r="R316" s="32">
        <v>13.441666666666666</v>
      </c>
      <c r="S316" s="32">
        <v>214.81666666666666</v>
      </c>
      <c r="T316" s="32">
        <v>194.71944444444443</v>
      </c>
      <c r="U316" s="32">
        <v>20.097222222222221</v>
      </c>
      <c r="V316" s="32">
        <v>0</v>
      </c>
      <c r="W316" s="32">
        <v>105.61944444444444</v>
      </c>
      <c r="X316" s="32">
        <v>0.98055555555555551</v>
      </c>
      <c r="Y316" s="32">
        <v>0</v>
      </c>
      <c r="Z316" s="32">
        <v>0</v>
      </c>
      <c r="AA316" s="32">
        <v>32.722222222222221</v>
      </c>
      <c r="AB316" s="32">
        <v>0</v>
      </c>
      <c r="AC316" s="32">
        <v>71.916666666666671</v>
      </c>
      <c r="AD316" s="32">
        <v>0</v>
      </c>
      <c r="AE316" s="32">
        <v>0</v>
      </c>
      <c r="AF316" t="s">
        <v>218</v>
      </c>
      <c r="AG316">
        <v>1</v>
      </c>
      <c r="AH316"/>
    </row>
    <row r="317" spans="1:34" x14ac:dyDescent="0.25">
      <c r="A317" t="s">
        <v>929</v>
      </c>
      <c r="B317" t="s">
        <v>600</v>
      </c>
      <c r="C317" t="s">
        <v>855</v>
      </c>
      <c r="D317" t="s">
        <v>900</v>
      </c>
      <c r="E317" s="32">
        <v>114.18888888888888</v>
      </c>
      <c r="F317" s="32">
        <v>3.360406733482534</v>
      </c>
      <c r="G317" s="32">
        <v>3.1851678505400405</v>
      </c>
      <c r="H317" s="32">
        <v>0.57322759560182912</v>
      </c>
      <c r="I317" s="32">
        <v>0.4922010314294053</v>
      </c>
      <c r="J317" s="32">
        <v>383.7211111111111</v>
      </c>
      <c r="K317" s="32">
        <v>363.71077777777771</v>
      </c>
      <c r="L317" s="32">
        <v>65.456222222222195</v>
      </c>
      <c r="M317" s="32">
        <v>56.203888888888869</v>
      </c>
      <c r="N317" s="32">
        <v>3.6523333333333339</v>
      </c>
      <c r="O317" s="32">
        <v>5.6</v>
      </c>
      <c r="P317" s="32">
        <v>112.66422222222219</v>
      </c>
      <c r="Q317" s="32">
        <v>101.9062222222222</v>
      </c>
      <c r="R317" s="32">
        <v>10.758000000000001</v>
      </c>
      <c r="S317" s="32">
        <v>205.60066666666668</v>
      </c>
      <c r="T317" s="32">
        <v>184.44900000000001</v>
      </c>
      <c r="U317" s="32">
        <v>21.151666666666664</v>
      </c>
      <c r="V317" s="32">
        <v>0</v>
      </c>
      <c r="W317" s="32">
        <v>25.832222222222228</v>
      </c>
      <c r="X317" s="32">
        <v>2.3506666666666671</v>
      </c>
      <c r="Y317" s="32">
        <v>0</v>
      </c>
      <c r="Z317" s="32">
        <v>0</v>
      </c>
      <c r="AA317" s="32">
        <v>17.934222222222228</v>
      </c>
      <c r="AB317" s="32">
        <v>0</v>
      </c>
      <c r="AC317" s="32">
        <v>5.5473333333333343</v>
      </c>
      <c r="AD317" s="32">
        <v>0</v>
      </c>
      <c r="AE317" s="32">
        <v>0</v>
      </c>
      <c r="AF317" t="s">
        <v>241</v>
      </c>
      <c r="AG317">
        <v>1</v>
      </c>
      <c r="AH317"/>
    </row>
    <row r="318" spans="1:34" x14ac:dyDescent="0.25">
      <c r="A318" t="s">
        <v>929</v>
      </c>
      <c r="B318" t="s">
        <v>646</v>
      </c>
      <c r="C318" t="s">
        <v>874</v>
      </c>
      <c r="D318" t="s">
        <v>901</v>
      </c>
      <c r="E318" s="32">
        <v>31.744444444444444</v>
      </c>
      <c r="F318" s="32">
        <v>4.8054777738886942</v>
      </c>
      <c r="G318" s="32">
        <v>4.5450647532376625</v>
      </c>
      <c r="H318" s="32">
        <v>0.90610780539026958</v>
      </c>
      <c r="I318" s="32">
        <v>0.64569478473923703</v>
      </c>
      <c r="J318" s="32">
        <v>152.54722222222222</v>
      </c>
      <c r="K318" s="32">
        <v>144.28055555555557</v>
      </c>
      <c r="L318" s="32">
        <v>28.763888888888889</v>
      </c>
      <c r="M318" s="32">
        <v>20.497222222222224</v>
      </c>
      <c r="N318" s="32">
        <v>4.3499999999999996</v>
      </c>
      <c r="O318" s="32">
        <v>3.9166666666666665</v>
      </c>
      <c r="P318" s="32">
        <v>26.763888888888889</v>
      </c>
      <c r="Q318" s="32">
        <v>26.763888888888889</v>
      </c>
      <c r="R318" s="32">
        <v>0</v>
      </c>
      <c r="S318" s="32">
        <v>97.019444444444446</v>
      </c>
      <c r="T318" s="32">
        <v>97.019444444444446</v>
      </c>
      <c r="U318" s="32">
        <v>0</v>
      </c>
      <c r="V318" s="32">
        <v>0</v>
      </c>
      <c r="W318" s="32">
        <v>2.8444444444444446</v>
      </c>
      <c r="X318" s="32">
        <v>0.80555555555555558</v>
      </c>
      <c r="Y318" s="32">
        <v>0</v>
      </c>
      <c r="Z318" s="32">
        <v>0</v>
      </c>
      <c r="AA318" s="32">
        <v>1.3722222222222222</v>
      </c>
      <c r="AB318" s="32">
        <v>0</v>
      </c>
      <c r="AC318" s="32">
        <v>0.66666666666666663</v>
      </c>
      <c r="AD318" s="32">
        <v>0</v>
      </c>
      <c r="AE318" s="32">
        <v>0</v>
      </c>
      <c r="AF318" t="s">
        <v>288</v>
      </c>
      <c r="AG318">
        <v>1</v>
      </c>
      <c r="AH318"/>
    </row>
    <row r="319" spans="1:34" x14ac:dyDescent="0.25">
      <c r="A319" t="s">
        <v>929</v>
      </c>
      <c r="B319" t="s">
        <v>579</v>
      </c>
      <c r="C319" t="s">
        <v>790</v>
      </c>
      <c r="D319" t="s">
        <v>903</v>
      </c>
      <c r="E319" s="32">
        <v>64.888888888888886</v>
      </c>
      <c r="F319" s="32">
        <v>3.4592893835616438</v>
      </c>
      <c r="G319" s="32">
        <v>3.0750856164383564</v>
      </c>
      <c r="H319" s="32">
        <v>0.94464897260273983</v>
      </c>
      <c r="I319" s="32">
        <v>0.56044520547945209</v>
      </c>
      <c r="J319" s="32">
        <v>224.46944444444443</v>
      </c>
      <c r="K319" s="32">
        <v>199.53888888888889</v>
      </c>
      <c r="L319" s="32">
        <v>61.297222222222224</v>
      </c>
      <c r="M319" s="32">
        <v>36.366666666666667</v>
      </c>
      <c r="N319" s="32">
        <v>19.68611111111111</v>
      </c>
      <c r="O319" s="32">
        <v>5.2444444444444445</v>
      </c>
      <c r="P319" s="32">
        <v>18.494444444444444</v>
      </c>
      <c r="Q319" s="32">
        <v>18.494444444444444</v>
      </c>
      <c r="R319" s="32">
        <v>0</v>
      </c>
      <c r="S319" s="32">
        <v>144.67777777777778</v>
      </c>
      <c r="T319" s="32">
        <v>144.67777777777778</v>
      </c>
      <c r="U319" s="32">
        <v>0</v>
      </c>
      <c r="V319" s="32">
        <v>0</v>
      </c>
      <c r="W319" s="32">
        <v>0</v>
      </c>
      <c r="X319" s="32">
        <v>0</v>
      </c>
      <c r="Y319" s="32">
        <v>0</v>
      </c>
      <c r="Z319" s="32">
        <v>0</v>
      </c>
      <c r="AA319" s="32">
        <v>0</v>
      </c>
      <c r="AB319" s="32">
        <v>0</v>
      </c>
      <c r="AC319" s="32">
        <v>0</v>
      </c>
      <c r="AD319" s="32">
        <v>0</v>
      </c>
      <c r="AE319" s="32">
        <v>0</v>
      </c>
      <c r="AF319" t="s">
        <v>219</v>
      </c>
      <c r="AG319">
        <v>1</v>
      </c>
      <c r="AH319"/>
    </row>
    <row r="320" spans="1:34" x14ac:dyDescent="0.25">
      <c r="A320" t="s">
        <v>929</v>
      </c>
      <c r="B320" t="s">
        <v>673</v>
      </c>
      <c r="C320" t="s">
        <v>884</v>
      </c>
      <c r="D320" t="s">
        <v>895</v>
      </c>
      <c r="E320" s="32">
        <v>25.611111111111111</v>
      </c>
      <c r="F320" s="32">
        <v>4.6597613882863342</v>
      </c>
      <c r="G320" s="32">
        <v>4.3734273318872017</v>
      </c>
      <c r="H320" s="32">
        <v>0.8240780911062906</v>
      </c>
      <c r="I320" s="32">
        <v>0.53774403470715837</v>
      </c>
      <c r="J320" s="32">
        <v>119.34166666666667</v>
      </c>
      <c r="K320" s="32">
        <v>112.00833333333333</v>
      </c>
      <c r="L320" s="32">
        <v>21.105555555555554</v>
      </c>
      <c r="M320" s="32">
        <v>13.772222222222222</v>
      </c>
      <c r="N320" s="32">
        <v>2.5833333333333335</v>
      </c>
      <c r="O320" s="32">
        <v>4.75</v>
      </c>
      <c r="P320" s="32">
        <v>22.56111111111111</v>
      </c>
      <c r="Q320" s="32">
        <v>22.56111111111111</v>
      </c>
      <c r="R320" s="32">
        <v>0</v>
      </c>
      <c r="S320" s="32">
        <v>75.674999999999997</v>
      </c>
      <c r="T320" s="32">
        <v>75.674999999999997</v>
      </c>
      <c r="U320" s="32">
        <v>0</v>
      </c>
      <c r="V320" s="32">
        <v>0</v>
      </c>
      <c r="W320" s="32">
        <v>4.4749999999999996</v>
      </c>
      <c r="X320" s="32">
        <v>8.8888888888888892E-2</v>
      </c>
      <c r="Y320" s="32">
        <v>0</v>
      </c>
      <c r="Z320" s="32">
        <v>0</v>
      </c>
      <c r="AA320" s="32">
        <v>2.0527777777777776</v>
      </c>
      <c r="AB320" s="32">
        <v>0</v>
      </c>
      <c r="AC320" s="32">
        <v>2.3333333333333335</v>
      </c>
      <c r="AD320" s="32">
        <v>0</v>
      </c>
      <c r="AE320" s="32">
        <v>0</v>
      </c>
      <c r="AF320" t="s">
        <v>315</v>
      </c>
      <c r="AG320">
        <v>1</v>
      </c>
      <c r="AH320"/>
    </row>
    <row r="321" spans="1:34" x14ac:dyDescent="0.25">
      <c r="A321" t="s">
        <v>929</v>
      </c>
      <c r="B321" t="s">
        <v>575</v>
      </c>
      <c r="C321" t="s">
        <v>849</v>
      </c>
      <c r="D321" t="s">
        <v>896</v>
      </c>
      <c r="E321" s="32">
        <v>88.288888888888891</v>
      </c>
      <c r="F321" s="32">
        <v>1.9952491819783538</v>
      </c>
      <c r="G321" s="32">
        <v>1.8930908633274603</v>
      </c>
      <c r="H321" s="32">
        <v>0.15356783287188522</v>
      </c>
      <c r="I321" s="32">
        <v>7.1513969292725896E-2</v>
      </c>
      <c r="J321" s="32">
        <v>176.15833333333333</v>
      </c>
      <c r="K321" s="32">
        <v>167.13888888888889</v>
      </c>
      <c r="L321" s="32">
        <v>13.558333333333334</v>
      </c>
      <c r="M321" s="32">
        <v>6.3138888888888891</v>
      </c>
      <c r="N321" s="32">
        <v>7.2444444444444445</v>
      </c>
      <c r="O321" s="32">
        <v>0</v>
      </c>
      <c r="P321" s="32">
        <v>46.583333333333329</v>
      </c>
      <c r="Q321" s="32">
        <v>44.80833333333333</v>
      </c>
      <c r="R321" s="32">
        <v>1.7749999999999999</v>
      </c>
      <c r="S321" s="32">
        <v>116.01666666666667</v>
      </c>
      <c r="T321" s="32">
        <v>116.01666666666667</v>
      </c>
      <c r="U321" s="32">
        <v>0</v>
      </c>
      <c r="V321" s="32">
        <v>0</v>
      </c>
      <c r="W321" s="32">
        <v>1.0416666666666665</v>
      </c>
      <c r="X321" s="32">
        <v>0.52500000000000002</v>
      </c>
      <c r="Y321" s="32">
        <v>0</v>
      </c>
      <c r="Z321" s="32">
        <v>0</v>
      </c>
      <c r="AA321" s="32">
        <v>5.5555555555555558E-3</v>
      </c>
      <c r="AB321" s="32">
        <v>0</v>
      </c>
      <c r="AC321" s="32">
        <v>0.51111111111111107</v>
      </c>
      <c r="AD321" s="32">
        <v>0</v>
      </c>
      <c r="AE321" s="32">
        <v>0</v>
      </c>
      <c r="AF321" t="s">
        <v>214</v>
      </c>
      <c r="AG321">
        <v>1</v>
      </c>
      <c r="AH321"/>
    </row>
    <row r="322" spans="1:34" x14ac:dyDescent="0.25">
      <c r="A322" t="s">
        <v>929</v>
      </c>
      <c r="B322" t="s">
        <v>390</v>
      </c>
      <c r="C322" t="s">
        <v>777</v>
      </c>
      <c r="D322" t="s">
        <v>900</v>
      </c>
      <c r="E322" s="32">
        <v>66.099999999999994</v>
      </c>
      <c r="F322" s="32">
        <v>3.0002101193477895</v>
      </c>
      <c r="G322" s="32">
        <v>2.7758026559085565</v>
      </c>
      <c r="H322" s="32">
        <v>0.21121196839805012</v>
      </c>
      <c r="I322" s="32">
        <v>0.11585980837115482</v>
      </c>
      <c r="J322" s="32">
        <v>198.31388888888887</v>
      </c>
      <c r="K322" s="32">
        <v>183.48055555555555</v>
      </c>
      <c r="L322" s="32">
        <v>13.961111111111112</v>
      </c>
      <c r="M322" s="32">
        <v>7.6583333333333332</v>
      </c>
      <c r="N322" s="32">
        <v>0</v>
      </c>
      <c r="O322" s="32">
        <v>6.302777777777778</v>
      </c>
      <c r="P322" s="32">
        <v>73.8</v>
      </c>
      <c r="Q322" s="32">
        <v>65.269444444444446</v>
      </c>
      <c r="R322" s="32">
        <v>8.530555555555555</v>
      </c>
      <c r="S322" s="32">
        <v>110.55277777777778</v>
      </c>
      <c r="T322" s="32">
        <v>100.98611111111111</v>
      </c>
      <c r="U322" s="32">
        <v>9.5666666666666664</v>
      </c>
      <c r="V322" s="32">
        <v>0</v>
      </c>
      <c r="W322" s="32">
        <v>30.141666666666666</v>
      </c>
      <c r="X322" s="32">
        <v>6.2861111111111114</v>
      </c>
      <c r="Y322" s="32">
        <v>0</v>
      </c>
      <c r="Z322" s="32">
        <v>2.9972222222222222</v>
      </c>
      <c r="AA322" s="32">
        <v>19.097222222222221</v>
      </c>
      <c r="AB322" s="32">
        <v>0</v>
      </c>
      <c r="AC322" s="32">
        <v>1.7611111111111111</v>
      </c>
      <c r="AD322" s="32">
        <v>0</v>
      </c>
      <c r="AE322" s="32">
        <v>0</v>
      </c>
      <c r="AF322" t="s">
        <v>28</v>
      </c>
      <c r="AG322">
        <v>1</v>
      </c>
      <c r="AH322"/>
    </row>
    <row r="323" spans="1:34" x14ac:dyDescent="0.25">
      <c r="A323" t="s">
        <v>929</v>
      </c>
      <c r="B323" t="s">
        <v>425</v>
      </c>
      <c r="C323" t="s">
        <v>795</v>
      </c>
      <c r="D323" t="s">
        <v>899</v>
      </c>
      <c r="E323" s="32">
        <v>93.24444444444444</v>
      </c>
      <c r="F323" s="32">
        <v>3.9735247855100098</v>
      </c>
      <c r="G323" s="32">
        <v>3.6342290276453766</v>
      </c>
      <c r="H323" s="32">
        <v>0.47596758817921819</v>
      </c>
      <c r="I323" s="32">
        <v>0.27795757864632975</v>
      </c>
      <c r="J323" s="32">
        <v>370.50911111111111</v>
      </c>
      <c r="K323" s="32">
        <v>338.87166666666667</v>
      </c>
      <c r="L323" s="32">
        <v>44.381333333333323</v>
      </c>
      <c r="M323" s="32">
        <v>25.917999999999989</v>
      </c>
      <c r="N323" s="32">
        <v>13.218888888888889</v>
      </c>
      <c r="O323" s="32">
        <v>5.2444444444444445</v>
      </c>
      <c r="P323" s="32">
        <v>108.89288888888888</v>
      </c>
      <c r="Q323" s="32">
        <v>95.71877777777776</v>
      </c>
      <c r="R323" s="32">
        <v>13.174111111111111</v>
      </c>
      <c r="S323" s="32">
        <v>217.23488888888892</v>
      </c>
      <c r="T323" s="32">
        <v>217.23488888888892</v>
      </c>
      <c r="U323" s="32">
        <v>0</v>
      </c>
      <c r="V323" s="32">
        <v>0</v>
      </c>
      <c r="W323" s="32">
        <v>63.900333333333336</v>
      </c>
      <c r="X323" s="32">
        <v>4.8486666666666665</v>
      </c>
      <c r="Y323" s="32">
        <v>0</v>
      </c>
      <c r="Z323" s="32">
        <v>0</v>
      </c>
      <c r="AA323" s="32">
        <v>13.56</v>
      </c>
      <c r="AB323" s="32">
        <v>0</v>
      </c>
      <c r="AC323" s="32">
        <v>45.491666666666667</v>
      </c>
      <c r="AD323" s="32">
        <v>0</v>
      </c>
      <c r="AE323" s="32">
        <v>0</v>
      </c>
      <c r="AF323" t="s">
        <v>63</v>
      </c>
      <c r="AG323">
        <v>1</v>
      </c>
      <c r="AH323"/>
    </row>
    <row r="324" spans="1:34" x14ac:dyDescent="0.25">
      <c r="A324" t="s">
        <v>929</v>
      </c>
      <c r="B324" t="s">
        <v>447</v>
      </c>
      <c r="C324" t="s">
        <v>804</v>
      </c>
      <c r="D324" t="s">
        <v>899</v>
      </c>
      <c r="E324" s="32">
        <v>123.03333333333333</v>
      </c>
      <c r="F324" s="32">
        <v>3.3736765104307778</v>
      </c>
      <c r="G324" s="32">
        <v>3.0727959902465458</v>
      </c>
      <c r="H324" s="32">
        <v>0.34546735302086162</v>
      </c>
      <c r="I324" s="32">
        <v>0.23390860652036485</v>
      </c>
      <c r="J324" s="32">
        <v>415.0746666666667</v>
      </c>
      <c r="K324" s="32">
        <v>378.05633333333333</v>
      </c>
      <c r="L324" s="32">
        <v>42.504000000000005</v>
      </c>
      <c r="M324" s="32">
        <v>28.778555555555556</v>
      </c>
      <c r="N324" s="32">
        <v>6.9333333333333336</v>
      </c>
      <c r="O324" s="32">
        <v>6.7921111111111108</v>
      </c>
      <c r="P324" s="32">
        <v>160.17944444444447</v>
      </c>
      <c r="Q324" s="32">
        <v>136.88655555555559</v>
      </c>
      <c r="R324" s="32">
        <v>23.292888888888896</v>
      </c>
      <c r="S324" s="32">
        <v>212.39122222222221</v>
      </c>
      <c r="T324" s="32">
        <v>209.73155555555553</v>
      </c>
      <c r="U324" s="32">
        <v>2.6596666666666668</v>
      </c>
      <c r="V324" s="32">
        <v>0</v>
      </c>
      <c r="W324" s="32">
        <v>56.11977777777777</v>
      </c>
      <c r="X324" s="32">
        <v>17.189222222222224</v>
      </c>
      <c r="Y324" s="32">
        <v>0</v>
      </c>
      <c r="Z324" s="32">
        <v>0</v>
      </c>
      <c r="AA324" s="32">
        <v>3.9746666666666668</v>
      </c>
      <c r="AB324" s="32">
        <v>0</v>
      </c>
      <c r="AC324" s="32">
        <v>34.955888888888879</v>
      </c>
      <c r="AD324" s="32">
        <v>0</v>
      </c>
      <c r="AE324" s="32">
        <v>0</v>
      </c>
      <c r="AF324" t="s">
        <v>85</v>
      </c>
      <c r="AG324">
        <v>1</v>
      </c>
      <c r="AH324"/>
    </row>
    <row r="325" spans="1:34" x14ac:dyDescent="0.25">
      <c r="A325" t="s">
        <v>929</v>
      </c>
      <c r="B325" t="s">
        <v>692</v>
      </c>
      <c r="C325" t="s">
        <v>888</v>
      </c>
      <c r="D325" t="s">
        <v>904</v>
      </c>
      <c r="E325" s="32">
        <v>116.23333333333333</v>
      </c>
      <c r="F325" s="32">
        <v>3.564469935952586</v>
      </c>
      <c r="G325" s="32">
        <v>3.3907886435331229</v>
      </c>
      <c r="H325" s="32">
        <v>0.59338112991109826</v>
      </c>
      <c r="I325" s="32">
        <v>0.49272153713794087</v>
      </c>
      <c r="J325" s="32">
        <v>414.31022222222225</v>
      </c>
      <c r="K325" s="32">
        <v>394.12266666666665</v>
      </c>
      <c r="L325" s="32">
        <v>68.970666666666659</v>
      </c>
      <c r="M325" s="32">
        <v>57.270666666666664</v>
      </c>
      <c r="N325" s="32">
        <v>6.676333333333333</v>
      </c>
      <c r="O325" s="32">
        <v>5.0236666666666663</v>
      </c>
      <c r="P325" s="32">
        <v>115.11999999999999</v>
      </c>
      <c r="Q325" s="32">
        <v>106.63244444444443</v>
      </c>
      <c r="R325" s="32">
        <v>8.4875555555555575</v>
      </c>
      <c r="S325" s="32">
        <v>230.21955555555559</v>
      </c>
      <c r="T325" s="32">
        <v>230.21955555555559</v>
      </c>
      <c r="U325" s="32">
        <v>0</v>
      </c>
      <c r="V325" s="32">
        <v>0</v>
      </c>
      <c r="W325" s="32">
        <v>60.422111111111136</v>
      </c>
      <c r="X325" s="32">
        <v>12.976444444444446</v>
      </c>
      <c r="Y325" s="32">
        <v>0</v>
      </c>
      <c r="Z325" s="32">
        <v>0</v>
      </c>
      <c r="AA325" s="32">
        <v>4.8602222222222222</v>
      </c>
      <c r="AB325" s="32">
        <v>0</v>
      </c>
      <c r="AC325" s="32">
        <v>42.585444444444462</v>
      </c>
      <c r="AD325" s="32">
        <v>0</v>
      </c>
      <c r="AE325" s="32">
        <v>0</v>
      </c>
      <c r="AF325" t="s">
        <v>335</v>
      </c>
      <c r="AG325">
        <v>1</v>
      </c>
      <c r="AH325"/>
    </row>
    <row r="326" spans="1:34" x14ac:dyDescent="0.25">
      <c r="A326" t="s">
        <v>929</v>
      </c>
      <c r="B326" t="s">
        <v>461</v>
      </c>
      <c r="C326" t="s">
        <v>784</v>
      </c>
      <c r="D326" t="s">
        <v>900</v>
      </c>
      <c r="E326" s="32">
        <v>70.277777777777771</v>
      </c>
      <c r="F326" s="32">
        <v>3.3516932806324116</v>
      </c>
      <c r="G326" s="32">
        <v>3.1644142292490121</v>
      </c>
      <c r="H326" s="32">
        <v>0.4551509881422926</v>
      </c>
      <c r="I326" s="32">
        <v>0.30904664031620566</v>
      </c>
      <c r="J326" s="32">
        <v>235.54955555555557</v>
      </c>
      <c r="K326" s="32">
        <v>222.38800000000001</v>
      </c>
      <c r="L326" s="32">
        <v>31.987000000000005</v>
      </c>
      <c r="M326" s="32">
        <v>21.719111111111118</v>
      </c>
      <c r="N326" s="32">
        <v>3.9222222222222221</v>
      </c>
      <c r="O326" s="32">
        <v>6.3456666666666672</v>
      </c>
      <c r="P326" s="32">
        <v>65.147999999999996</v>
      </c>
      <c r="Q326" s="32">
        <v>62.254333333333335</v>
      </c>
      <c r="R326" s="32">
        <v>2.8936666666666668</v>
      </c>
      <c r="S326" s="32">
        <v>138.41455555555555</v>
      </c>
      <c r="T326" s="32">
        <v>138.41455555555555</v>
      </c>
      <c r="U326" s="32">
        <v>0</v>
      </c>
      <c r="V326" s="32">
        <v>0</v>
      </c>
      <c r="W326" s="32">
        <v>61.847666666666669</v>
      </c>
      <c r="X326" s="32">
        <v>12.625111111111112</v>
      </c>
      <c r="Y326" s="32">
        <v>0</v>
      </c>
      <c r="Z326" s="32">
        <v>6.3456666666666672</v>
      </c>
      <c r="AA326" s="32">
        <v>13.406444444444446</v>
      </c>
      <c r="AB326" s="32">
        <v>0</v>
      </c>
      <c r="AC326" s="32">
        <v>29.470444444444436</v>
      </c>
      <c r="AD326" s="32">
        <v>0</v>
      </c>
      <c r="AE326" s="32">
        <v>0</v>
      </c>
      <c r="AF326" t="s">
        <v>99</v>
      </c>
      <c r="AG326">
        <v>1</v>
      </c>
      <c r="AH326"/>
    </row>
    <row r="327" spans="1:34" x14ac:dyDescent="0.25">
      <c r="A327" t="s">
        <v>929</v>
      </c>
      <c r="B327" t="s">
        <v>635</v>
      </c>
      <c r="C327" t="s">
        <v>778</v>
      </c>
      <c r="D327" t="s">
        <v>901</v>
      </c>
      <c r="E327" s="32">
        <v>19.888888888888889</v>
      </c>
      <c r="F327" s="32">
        <v>5.2515363128491623</v>
      </c>
      <c r="G327" s="32">
        <v>4.9349162011173178</v>
      </c>
      <c r="H327" s="32">
        <v>0.78631284916201116</v>
      </c>
      <c r="I327" s="32">
        <v>0.53910614525139655</v>
      </c>
      <c r="J327" s="32">
        <v>104.44722222222222</v>
      </c>
      <c r="K327" s="32">
        <v>98.149999999999991</v>
      </c>
      <c r="L327" s="32">
        <v>15.638888888888889</v>
      </c>
      <c r="M327" s="32">
        <v>10.722222222222221</v>
      </c>
      <c r="N327" s="32">
        <v>0</v>
      </c>
      <c r="O327" s="32">
        <v>4.916666666666667</v>
      </c>
      <c r="P327" s="32">
        <v>18.011111111111113</v>
      </c>
      <c r="Q327" s="32">
        <v>16.630555555555556</v>
      </c>
      <c r="R327" s="32">
        <v>1.3805555555555555</v>
      </c>
      <c r="S327" s="32">
        <v>70.797222222222217</v>
      </c>
      <c r="T327" s="32">
        <v>70.797222222222217</v>
      </c>
      <c r="U327" s="32">
        <v>0</v>
      </c>
      <c r="V327" s="32">
        <v>0</v>
      </c>
      <c r="W327" s="32">
        <v>12.105555555555556</v>
      </c>
      <c r="X327" s="32">
        <v>2.4777777777777779</v>
      </c>
      <c r="Y327" s="32">
        <v>0</v>
      </c>
      <c r="Z327" s="32">
        <v>0</v>
      </c>
      <c r="AA327" s="32">
        <v>7.6388888888888893</v>
      </c>
      <c r="AB327" s="32">
        <v>0</v>
      </c>
      <c r="AC327" s="32">
        <v>1.9888888888888889</v>
      </c>
      <c r="AD327" s="32">
        <v>0</v>
      </c>
      <c r="AE327" s="32">
        <v>0</v>
      </c>
      <c r="AF327" t="s">
        <v>277</v>
      </c>
      <c r="AG327">
        <v>1</v>
      </c>
      <c r="AH327"/>
    </row>
    <row r="328" spans="1:34" x14ac:dyDescent="0.25">
      <c r="A328" t="s">
        <v>929</v>
      </c>
      <c r="B328" t="s">
        <v>603</v>
      </c>
      <c r="C328" t="s">
        <v>750</v>
      </c>
      <c r="D328" t="s">
        <v>897</v>
      </c>
      <c r="E328" s="32">
        <v>89.433333333333337</v>
      </c>
      <c r="F328" s="32">
        <v>3.2845073922226358</v>
      </c>
      <c r="G328" s="32">
        <v>2.9318238290470866</v>
      </c>
      <c r="H328" s="32">
        <v>0.54836004472605282</v>
      </c>
      <c r="I328" s="32">
        <v>0.28894893775624297</v>
      </c>
      <c r="J328" s="32">
        <v>293.74444444444441</v>
      </c>
      <c r="K328" s="32">
        <v>262.20277777777778</v>
      </c>
      <c r="L328" s="32">
        <v>49.041666666666657</v>
      </c>
      <c r="M328" s="32">
        <v>25.841666666666665</v>
      </c>
      <c r="N328" s="32">
        <v>18.31111111111111</v>
      </c>
      <c r="O328" s="32">
        <v>4.8888888888888893</v>
      </c>
      <c r="P328" s="32">
        <v>81.338888888888889</v>
      </c>
      <c r="Q328" s="32">
        <v>72.99722222222222</v>
      </c>
      <c r="R328" s="32">
        <v>8.3416666666666668</v>
      </c>
      <c r="S328" s="32">
        <v>163.36388888888888</v>
      </c>
      <c r="T328" s="32">
        <v>158.44999999999999</v>
      </c>
      <c r="U328" s="32">
        <v>4.9138888888888888</v>
      </c>
      <c r="V328" s="32">
        <v>0</v>
      </c>
      <c r="W328" s="32">
        <v>50.894444444444446</v>
      </c>
      <c r="X328" s="32">
        <v>13.08611111111111</v>
      </c>
      <c r="Y328" s="32">
        <v>0</v>
      </c>
      <c r="Z328" s="32">
        <v>0</v>
      </c>
      <c r="AA328" s="32">
        <v>29.241666666666667</v>
      </c>
      <c r="AB328" s="32">
        <v>0</v>
      </c>
      <c r="AC328" s="32">
        <v>8.5666666666666664</v>
      </c>
      <c r="AD328" s="32">
        <v>0</v>
      </c>
      <c r="AE328" s="32">
        <v>0</v>
      </c>
      <c r="AF328" t="s">
        <v>244</v>
      </c>
      <c r="AG328">
        <v>1</v>
      </c>
      <c r="AH328"/>
    </row>
    <row r="329" spans="1:34" x14ac:dyDescent="0.25">
      <c r="A329" t="s">
        <v>929</v>
      </c>
      <c r="B329" t="s">
        <v>515</v>
      </c>
      <c r="C329" t="s">
        <v>753</v>
      </c>
      <c r="D329" t="s">
        <v>895</v>
      </c>
      <c r="E329" s="32">
        <v>107.48888888888889</v>
      </c>
      <c r="F329" s="32">
        <v>2.9527258631383084</v>
      </c>
      <c r="G329" s="32">
        <v>2.8194893529046929</v>
      </c>
      <c r="H329" s="32">
        <v>0.45268451519536912</v>
      </c>
      <c r="I329" s="32">
        <v>0.38525222245193308</v>
      </c>
      <c r="J329" s="32">
        <v>317.38522222222218</v>
      </c>
      <c r="K329" s="32">
        <v>303.06377777777777</v>
      </c>
      <c r="L329" s="32">
        <v>48.658555555555566</v>
      </c>
      <c r="M329" s="32">
        <v>41.410333333333341</v>
      </c>
      <c r="N329" s="32">
        <v>2.0037777777777777</v>
      </c>
      <c r="O329" s="32">
        <v>5.2444444444444445</v>
      </c>
      <c r="P329" s="32">
        <v>74.766000000000005</v>
      </c>
      <c r="Q329" s="32">
        <v>67.692777777777778</v>
      </c>
      <c r="R329" s="32">
        <v>7.0732222222222223</v>
      </c>
      <c r="S329" s="32">
        <v>193.96066666666664</v>
      </c>
      <c r="T329" s="32">
        <v>178.86544444444442</v>
      </c>
      <c r="U329" s="32">
        <v>15.095222222222224</v>
      </c>
      <c r="V329" s="32">
        <v>0</v>
      </c>
      <c r="W329" s="32">
        <v>5.1533333333333324</v>
      </c>
      <c r="X329" s="32">
        <v>1.4636666666666664</v>
      </c>
      <c r="Y329" s="32">
        <v>0</v>
      </c>
      <c r="Z329" s="32">
        <v>0</v>
      </c>
      <c r="AA329" s="32">
        <v>0.82299999999999995</v>
      </c>
      <c r="AB329" s="32">
        <v>0</v>
      </c>
      <c r="AC329" s="32">
        <v>2.8666666666666667</v>
      </c>
      <c r="AD329" s="32">
        <v>0</v>
      </c>
      <c r="AE329" s="32">
        <v>0</v>
      </c>
      <c r="AF329" t="s">
        <v>153</v>
      </c>
      <c r="AG329">
        <v>1</v>
      </c>
      <c r="AH329"/>
    </row>
    <row r="330" spans="1:34" x14ac:dyDescent="0.25">
      <c r="A330" t="s">
        <v>929</v>
      </c>
      <c r="B330" t="s">
        <v>605</v>
      </c>
      <c r="C330" t="s">
        <v>860</v>
      </c>
      <c r="D330" t="s">
        <v>901</v>
      </c>
      <c r="E330" s="32">
        <v>55.911111111111111</v>
      </c>
      <c r="F330" s="32">
        <v>3.4552662957074713</v>
      </c>
      <c r="G330" s="32">
        <v>3.0400635930047688</v>
      </c>
      <c r="H330" s="32">
        <v>0.84242845786963416</v>
      </c>
      <c r="I330" s="32">
        <v>0.6211844197138312</v>
      </c>
      <c r="J330" s="32">
        <v>193.18777777777774</v>
      </c>
      <c r="K330" s="32">
        <v>169.9733333333333</v>
      </c>
      <c r="L330" s="32">
        <v>47.101111111111102</v>
      </c>
      <c r="M330" s="32">
        <v>34.731111111111098</v>
      </c>
      <c r="N330" s="32">
        <v>6.681111111111111</v>
      </c>
      <c r="O330" s="32">
        <v>5.6888888888888891</v>
      </c>
      <c r="P330" s="32">
        <v>45.995555555555569</v>
      </c>
      <c r="Q330" s="32">
        <v>35.151111111111121</v>
      </c>
      <c r="R330" s="32">
        <v>10.844444444444445</v>
      </c>
      <c r="S330" s="32">
        <v>100.09111111111106</v>
      </c>
      <c r="T330" s="32">
        <v>100.09111111111106</v>
      </c>
      <c r="U330" s="32">
        <v>0</v>
      </c>
      <c r="V330" s="32">
        <v>0</v>
      </c>
      <c r="W330" s="32">
        <v>19.244444444444444</v>
      </c>
      <c r="X330" s="32">
        <v>7.18888888888889</v>
      </c>
      <c r="Y330" s="32">
        <v>0</v>
      </c>
      <c r="Z330" s="32">
        <v>0</v>
      </c>
      <c r="AA330" s="32">
        <v>12.055555555555554</v>
      </c>
      <c r="AB330" s="32">
        <v>0</v>
      </c>
      <c r="AC330" s="32">
        <v>0</v>
      </c>
      <c r="AD330" s="32">
        <v>0</v>
      </c>
      <c r="AE330" s="32">
        <v>0</v>
      </c>
      <c r="AF330" t="s">
        <v>246</v>
      </c>
      <c r="AG330">
        <v>1</v>
      </c>
      <c r="AH330"/>
    </row>
    <row r="331" spans="1:34" x14ac:dyDescent="0.25">
      <c r="A331" t="s">
        <v>929</v>
      </c>
      <c r="B331" t="s">
        <v>533</v>
      </c>
      <c r="C331" t="s">
        <v>725</v>
      </c>
      <c r="D331" t="s">
        <v>895</v>
      </c>
      <c r="E331" s="32">
        <v>122.47777777777777</v>
      </c>
      <c r="F331" s="32">
        <v>3.3118878708155672</v>
      </c>
      <c r="G331" s="32">
        <v>3.1587671232876713</v>
      </c>
      <c r="H331" s="32">
        <v>0.57017236686927342</v>
      </c>
      <c r="I331" s="32">
        <v>0.44943844688378853</v>
      </c>
      <c r="J331" s="32">
        <v>405.63266666666664</v>
      </c>
      <c r="K331" s="32">
        <v>386.87877777777777</v>
      </c>
      <c r="L331" s="32">
        <v>69.833444444444453</v>
      </c>
      <c r="M331" s="32">
        <v>55.046222222222234</v>
      </c>
      <c r="N331" s="32">
        <v>8.2205555555555527</v>
      </c>
      <c r="O331" s="32">
        <v>6.5666666666666664</v>
      </c>
      <c r="P331" s="32">
        <v>110.7312222222222</v>
      </c>
      <c r="Q331" s="32">
        <v>106.76455555555553</v>
      </c>
      <c r="R331" s="32">
        <v>3.9666666666666668</v>
      </c>
      <c r="S331" s="32">
        <v>225.06800000000001</v>
      </c>
      <c r="T331" s="32">
        <v>214.6118888888889</v>
      </c>
      <c r="U331" s="32">
        <v>10.45611111111111</v>
      </c>
      <c r="V331" s="32">
        <v>0</v>
      </c>
      <c r="W331" s="32">
        <v>15.122666666666664</v>
      </c>
      <c r="X331" s="32">
        <v>3.5375555555555556</v>
      </c>
      <c r="Y331" s="32">
        <v>0</v>
      </c>
      <c r="Z331" s="32">
        <v>0</v>
      </c>
      <c r="AA331" s="32">
        <v>2.2085555555555558</v>
      </c>
      <c r="AB331" s="32">
        <v>0</v>
      </c>
      <c r="AC331" s="32">
        <v>9.3765555555555533</v>
      </c>
      <c r="AD331" s="32">
        <v>0</v>
      </c>
      <c r="AE331" s="32">
        <v>0</v>
      </c>
      <c r="AF331" t="s">
        <v>171</v>
      </c>
      <c r="AG331">
        <v>1</v>
      </c>
      <c r="AH331"/>
    </row>
    <row r="332" spans="1:34" x14ac:dyDescent="0.25">
      <c r="A332" t="s">
        <v>929</v>
      </c>
      <c r="B332" t="s">
        <v>633</v>
      </c>
      <c r="C332" t="s">
        <v>714</v>
      </c>
      <c r="D332" t="s">
        <v>895</v>
      </c>
      <c r="E332" s="32">
        <v>96.455555555555549</v>
      </c>
      <c r="F332" s="32">
        <v>2.703559497753715</v>
      </c>
      <c r="G332" s="32">
        <v>2.544102061974427</v>
      </c>
      <c r="H332" s="32">
        <v>0.6013996083400529</v>
      </c>
      <c r="I332" s="32">
        <v>0.50647966824098611</v>
      </c>
      <c r="J332" s="32">
        <v>260.77333333333331</v>
      </c>
      <c r="K332" s="32">
        <v>245.39277777777778</v>
      </c>
      <c r="L332" s="32">
        <v>58.008333333333326</v>
      </c>
      <c r="M332" s="32">
        <v>48.852777777777774</v>
      </c>
      <c r="N332" s="32">
        <v>4.7111111111111112</v>
      </c>
      <c r="O332" s="32">
        <v>4.4444444444444446</v>
      </c>
      <c r="P332" s="32">
        <v>51.25555555555556</v>
      </c>
      <c r="Q332" s="32">
        <v>45.030555555555559</v>
      </c>
      <c r="R332" s="32">
        <v>6.2249999999999996</v>
      </c>
      <c r="S332" s="32">
        <v>151.50944444444445</v>
      </c>
      <c r="T332" s="32">
        <v>151.50944444444445</v>
      </c>
      <c r="U332" s="32">
        <v>0</v>
      </c>
      <c r="V332" s="32">
        <v>0</v>
      </c>
      <c r="W332" s="32">
        <v>0.33333333333333331</v>
      </c>
      <c r="X332" s="32">
        <v>0</v>
      </c>
      <c r="Y332" s="32">
        <v>0</v>
      </c>
      <c r="Z332" s="32">
        <v>0</v>
      </c>
      <c r="AA332" s="32">
        <v>0</v>
      </c>
      <c r="AB332" s="32">
        <v>0</v>
      </c>
      <c r="AC332" s="32">
        <v>0.33333333333333331</v>
      </c>
      <c r="AD332" s="32">
        <v>0</v>
      </c>
      <c r="AE332" s="32">
        <v>0</v>
      </c>
      <c r="AF332" t="s">
        <v>275</v>
      </c>
      <c r="AG332">
        <v>1</v>
      </c>
      <c r="AH332"/>
    </row>
    <row r="333" spans="1:34" x14ac:dyDescent="0.25">
      <c r="A333" t="s">
        <v>929</v>
      </c>
      <c r="B333" t="s">
        <v>439</v>
      </c>
      <c r="C333" t="s">
        <v>802</v>
      </c>
      <c r="D333" t="s">
        <v>897</v>
      </c>
      <c r="E333" s="32">
        <v>131.66666666666666</v>
      </c>
      <c r="F333" s="32">
        <v>3.0027004219409283</v>
      </c>
      <c r="G333" s="32">
        <v>2.5169198312236287</v>
      </c>
      <c r="H333" s="32">
        <v>0.56727848101265821</v>
      </c>
      <c r="I333" s="32">
        <v>0.21761603375527427</v>
      </c>
      <c r="J333" s="32">
        <v>395.35555555555555</v>
      </c>
      <c r="K333" s="32">
        <v>331.39444444444445</v>
      </c>
      <c r="L333" s="32">
        <v>74.691666666666663</v>
      </c>
      <c r="M333" s="32">
        <v>28.652777777777779</v>
      </c>
      <c r="N333" s="32">
        <v>38.961111111111109</v>
      </c>
      <c r="O333" s="32">
        <v>7.0777777777777775</v>
      </c>
      <c r="P333" s="32">
        <v>97.980555555555554</v>
      </c>
      <c r="Q333" s="32">
        <v>80.058333333333337</v>
      </c>
      <c r="R333" s="32">
        <v>17.922222222222221</v>
      </c>
      <c r="S333" s="32">
        <v>222.68333333333334</v>
      </c>
      <c r="T333" s="32">
        <v>222.68333333333334</v>
      </c>
      <c r="U333" s="32">
        <v>0</v>
      </c>
      <c r="V333" s="32">
        <v>0</v>
      </c>
      <c r="W333" s="32">
        <v>21.952777777777776</v>
      </c>
      <c r="X333" s="32">
        <v>0.11944444444444445</v>
      </c>
      <c r="Y333" s="32">
        <v>0</v>
      </c>
      <c r="Z333" s="32">
        <v>0</v>
      </c>
      <c r="AA333" s="32">
        <v>10.816666666666666</v>
      </c>
      <c r="AB333" s="32">
        <v>0</v>
      </c>
      <c r="AC333" s="32">
        <v>11.016666666666667</v>
      </c>
      <c r="AD333" s="32">
        <v>0</v>
      </c>
      <c r="AE333" s="32">
        <v>0</v>
      </c>
      <c r="AF333" t="s">
        <v>77</v>
      </c>
      <c r="AG333">
        <v>1</v>
      </c>
      <c r="AH333"/>
    </row>
    <row r="334" spans="1:34" x14ac:dyDescent="0.25">
      <c r="A334" t="s">
        <v>929</v>
      </c>
      <c r="B334" t="s">
        <v>385</v>
      </c>
      <c r="C334" t="s">
        <v>759</v>
      </c>
      <c r="D334" t="s">
        <v>896</v>
      </c>
      <c r="E334" s="32">
        <v>100.54444444444445</v>
      </c>
      <c r="F334" s="32">
        <v>3.8252746159796658</v>
      </c>
      <c r="G334" s="32">
        <v>3.3737993148414187</v>
      </c>
      <c r="H334" s="32">
        <v>0.83150624378384341</v>
      </c>
      <c r="I334" s="32">
        <v>0.40397281467565471</v>
      </c>
      <c r="J334" s="32">
        <v>384.61011111111111</v>
      </c>
      <c r="K334" s="32">
        <v>339.21677777777779</v>
      </c>
      <c r="L334" s="32">
        <v>83.603333333333325</v>
      </c>
      <c r="M334" s="32">
        <v>40.617222222222217</v>
      </c>
      <c r="N334" s="32">
        <v>37.919444444444444</v>
      </c>
      <c r="O334" s="32">
        <v>5.0666666666666664</v>
      </c>
      <c r="P334" s="32">
        <v>93.376222222222211</v>
      </c>
      <c r="Q334" s="32">
        <v>90.968999999999994</v>
      </c>
      <c r="R334" s="32">
        <v>2.4072222222222224</v>
      </c>
      <c r="S334" s="32">
        <v>207.63055555555556</v>
      </c>
      <c r="T334" s="32">
        <v>207.63055555555556</v>
      </c>
      <c r="U334" s="32">
        <v>0</v>
      </c>
      <c r="V334" s="32">
        <v>0</v>
      </c>
      <c r="W334" s="32">
        <v>36.452888888888893</v>
      </c>
      <c r="X334" s="32">
        <v>2.4950000000000001</v>
      </c>
      <c r="Y334" s="32">
        <v>17.911111111111111</v>
      </c>
      <c r="Z334" s="32">
        <v>0</v>
      </c>
      <c r="AA334" s="32">
        <v>15.910666666666668</v>
      </c>
      <c r="AB334" s="32">
        <v>0</v>
      </c>
      <c r="AC334" s="32">
        <v>0.1361111111111111</v>
      </c>
      <c r="AD334" s="32">
        <v>0</v>
      </c>
      <c r="AE334" s="32">
        <v>0</v>
      </c>
      <c r="AF334" t="s">
        <v>23</v>
      </c>
      <c r="AG334">
        <v>1</v>
      </c>
      <c r="AH334"/>
    </row>
    <row r="335" spans="1:34" x14ac:dyDescent="0.25">
      <c r="A335" t="s">
        <v>929</v>
      </c>
      <c r="B335" t="s">
        <v>373</v>
      </c>
      <c r="C335" t="s">
        <v>767</v>
      </c>
      <c r="D335" t="s">
        <v>902</v>
      </c>
      <c r="E335" s="32">
        <v>71.322222222222223</v>
      </c>
      <c r="F335" s="32">
        <v>2.8468608817572831</v>
      </c>
      <c r="G335" s="32">
        <v>2.6668639975074</v>
      </c>
      <c r="H335" s="32">
        <v>0.59308303474061375</v>
      </c>
      <c r="I335" s="32">
        <v>0.4401931765072441</v>
      </c>
      <c r="J335" s="32">
        <v>203.04444444444445</v>
      </c>
      <c r="K335" s="32">
        <v>190.20666666666668</v>
      </c>
      <c r="L335" s="32">
        <v>42.3</v>
      </c>
      <c r="M335" s="32">
        <v>31.395555555555553</v>
      </c>
      <c r="N335" s="32">
        <v>4.3488888888888884</v>
      </c>
      <c r="O335" s="32">
        <v>6.5555555555555554</v>
      </c>
      <c r="P335" s="32">
        <v>39.124444444444443</v>
      </c>
      <c r="Q335" s="32">
        <v>37.191111111111113</v>
      </c>
      <c r="R335" s="32">
        <v>1.9333333333333333</v>
      </c>
      <c r="S335" s="32">
        <v>121.62000000000002</v>
      </c>
      <c r="T335" s="32">
        <v>116.48666666666668</v>
      </c>
      <c r="U335" s="32">
        <v>5.1333333333333355</v>
      </c>
      <c r="V335" s="32">
        <v>0</v>
      </c>
      <c r="W335" s="32">
        <v>75.167777777777772</v>
      </c>
      <c r="X335" s="32">
        <v>22.282222222222213</v>
      </c>
      <c r="Y335" s="32">
        <v>0</v>
      </c>
      <c r="Z335" s="32">
        <v>3.9777777777777779</v>
      </c>
      <c r="AA335" s="32">
        <v>15.311111111111106</v>
      </c>
      <c r="AB335" s="32">
        <v>0.19444444444444445</v>
      </c>
      <c r="AC335" s="32">
        <v>33.402222222222235</v>
      </c>
      <c r="AD335" s="32">
        <v>0</v>
      </c>
      <c r="AE335" s="32">
        <v>0</v>
      </c>
      <c r="AF335" t="s">
        <v>11</v>
      </c>
      <c r="AG335">
        <v>1</v>
      </c>
      <c r="AH335"/>
    </row>
    <row r="336" spans="1:34" x14ac:dyDescent="0.25">
      <c r="A336" t="s">
        <v>929</v>
      </c>
      <c r="B336" t="s">
        <v>467</v>
      </c>
      <c r="C336" t="s">
        <v>809</v>
      </c>
      <c r="D336" t="s">
        <v>895</v>
      </c>
      <c r="E336" s="32">
        <v>61.677777777777777</v>
      </c>
      <c r="F336" s="32">
        <v>3.2072959827058192</v>
      </c>
      <c r="G336" s="32">
        <v>2.9546027742749064</v>
      </c>
      <c r="H336" s="32">
        <v>0.58389479373085917</v>
      </c>
      <c r="I336" s="32">
        <v>0.33120158529994587</v>
      </c>
      <c r="J336" s="32">
        <v>197.81888888888892</v>
      </c>
      <c r="K336" s="32">
        <v>182.23333333333338</v>
      </c>
      <c r="L336" s="32">
        <v>36.013333333333328</v>
      </c>
      <c r="M336" s="32">
        <v>20.427777777777774</v>
      </c>
      <c r="N336" s="32">
        <v>9.8966666666666683</v>
      </c>
      <c r="O336" s="32">
        <v>5.6888888888888891</v>
      </c>
      <c r="P336" s="32">
        <v>57.27222222222224</v>
      </c>
      <c r="Q336" s="32">
        <v>57.27222222222224</v>
      </c>
      <c r="R336" s="32">
        <v>0</v>
      </c>
      <c r="S336" s="32">
        <v>104.53333333333336</v>
      </c>
      <c r="T336" s="32">
        <v>104.53333333333336</v>
      </c>
      <c r="U336" s="32">
        <v>0</v>
      </c>
      <c r="V336" s="32">
        <v>0</v>
      </c>
      <c r="W336" s="32">
        <v>14.975555555555555</v>
      </c>
      <c r="X336" s="32">
        <v>6.5655555555555551</v>
      </c>
      <c r="Y336" s="32">
        <v>0</v>
      </c>
      <c r="Z336" s="32">
        <v>0</v>
      </c>
      <c r="AA336" s="32">
        <v>5.85</v>
      </c>
      <c r="AB336" s="32">
        <v>0</v>
      </c>
      <c r="AC336" s="32">
        <v>2.56</v>
      </c>
      <c r="AD336" s="32">
        <v>0</v>
      </c>
      <c r="AE336" s="32">
        <v>0</v>
      </c>
      <c r="AF336" t="s">
        <v>105</v>
      </c>
      <c r="AG336">
        <v>1</v>
      </c>
      <c r="AH336"/>
    </row>
    <row r="337" spans="1:34" x14ac:dyDescent="0.25">
      <c r="A337" t="s">
        <v>929</v>
      </c>
      <c r="B337" t="s">
        <v>581</v>
      </c>
      <c r="C337" t="s">
        <v>852</v>
      </c>
      <c r="D337" t="s">
        <v>898</v>
      </c>
      <c r="E337" s="32">
        <v>62.4</v>
      </c>
      <c r="F337" s="32">
        <v>3.0735398860398861</v>
      </c>
      <c r="G337" s="32">
        <v>2.8641826923076921</v>
      </c>
      <c r="H337" s="32">
        <v>0.78334223646723655</v>
      </c>
      <c r="I337" s="32">
        <v>0.71817129629629628</v>
      </c>
      <c r="J337" s="32">
        <v>191.78888888888889</v>
      </c>
      <c r="K337" s="32">
        <v>178.72499999999999</v>
      </c>
      <c r="L337" s="32">
        <v>48.88055555555556</v>
      </c>
      <c r="M337" s="32">
        <v>44.81388888888889</v>
      </c>
      <c r="N337" s="32">
        <v>1.7333333333333334</v>
      </c>
      <c r="O337" s="32">
        <v>2.3333333333333335</v>
      </c>
      <c r="P337" s="32">
        <v>39.625</v>
      </c>
      <c r="Q337" s="32">
        <v>30.627777777777776</v>
      </c>
      <c r="R337" s="32">
        <v>8.9972222222222218</v>
      </c>
      <c r="S337" s="32">
        <v>103.28333333333333</v>
      </c>
      <c r="T337" s="32">
        <v>103.28333333333333</v>
      </c>
      <c r="U337" s="32">
        <v>0</v>
      </c>
      <c r="V337" s="32">
        <v>0</v>
      </c>
      <c r="W337" s="32">
        <v>0</v>
      </c>
      <c r="X337" s="32">
        <v>0</v>
      </c>
      <c r="Y337" s="32">
        <v>0</v>
      </c>
      <c r="Z337" s="32">
        <v>0</v>
      </c>
      <c r="AA337" s="32">
        <v>0</v>
      </c>
      <c r="AB337" s="32">
        <v>0</v>
      </c>
      <c r="AC337" s="32">
        <v>0</v>
      </c>
      <c r="AD337" s="32">
        <v>0</v>
      </c>
      <c r="AE337" s="32">
        <v>0</v>
      </c>
      <c r="AF337" t="s">
        <v>221</v>
      </c>
      <c r="AG337">
        <v>1</v>
      </c>
      <c r="AH337"/>
    </row>
    <row r="338" spans="1:34" x14ac:dyDescent="0.25">
      <c r="A338" t="s">
        <v>929</v>
      </c>
      <c r="B338" t="s">
        <v>582</v>
      </c>
      <c r="C338" t="s">
        <v>762</v>
      </c>
      <c r="D338" t="s">
        <v>897</v>
      </c>
      <c r="E338" s="32">
        <v>45.777777777777779</v>
      </c>
      <c r="F338" s="32">
        <v>3.949597087378641</v>
      </c>
      <c r="G338" s="32">
        <v>3.7642330097087382</v>
      </c>
      <c r="H338" s="32">
        <v>0.33364563106796113</v>
      </c>
      <c r="I338" s="32">
        <v>0.14828155339805821</v>
      </c>
      <c r="J338" s="32">
        <v>180.80377777777778</v>
      </c>
      <c r="K338" s="32">
        <v>172.31822222222223</v>
      </c>
      <c r="L338" s="32">
        <v>15.273555555555554</v>
      </c>
      <c r="M338" s="32">
        <v>6.7879999999999985</v>
      </c>
      <c r="N338" s="32">
        <v>5.2575555555555553</v>
      </c>
      <c r="O338" s="32">
        <v>3.2279999999999998</v>
      </c>
      <c r="P338" s="32">
        <v>43.787888888888894</v>
      </c>
      <c r="Q338" s="32">
        <v>43.787888888888894</v>
      </c>
      <c r="R338" s="32">
        <v>0</v>
      </c>
      <c r="S338" s="32">
        <v>121.74233333333333</v>
      </c>
      <c r="T338" s="32">
        <v>121.74233333333333</v>
      </c>
      <c r="U338" s="32">
        <v>0</v>
      </c>
      <c r="V338" s="32">
        <v>0</v>
      </c>
      <c r="W338" s="32">
        <v>7.4044444444444446</v>
      </c>
      <c r="X338" s="32">
        <v>1.9167777777777779</v>
      </c>
      <c r="Y338" s="32">
        <v>0</v>
      </c>
      <c r="Z338" s="32">
        <v>0</v>
      </c>
      <c r="AA338" s="32">
        <v>4.761333333333333</v>
      </c>
      <c r="AB338" s="32">
        <v>0</v>
      </c>
      <c r="AC338" s="32">
        <v>0.72633333333333339</v>
      </c>
      <c r="AD338" s="32">
        <v>0</v>
      </c>
      <c r="AE338" s="32">
        <v>0</v>
      </c>
      <c r="AF338" t="s">
        <v>222</v>
      </c>
      <c r="AG338">
        <v>1</v>
      </c>
      <c r="AH338"/>
    </row>
    <row r="339" spans="1:34" x14ac:dyDescent="0.25">
      <c r="A339" t="s">
        <v>929</v>
      </c>
      <c r="B339" t="s">
        <v>412</v>
      </c>
      <c r="C339" t="s">
        <v>787</v>
      </c>
      <c r="D339" t="s">
        <v>897</v>
      </c>
      <c r="E339" s="32">
        <v>93.37777777777778</v>
      </c>
      <c r="F339" s="32">
        <v>2.9323417420276057</v>
      </c>
      <c r="G339" s="32">
        <v>2.6938838648262733</v>
      </c>
      <c r="H339" s="32">
        <v>0.37513089005235606</v>
      </c>
      <c r="I339" s="32">
        <v>0.26336268443598287</v>
      </c>
      <c r="J339" s="32">
        <v>273.81555555555553</v>
      </c>
      <c r="K339" s="32">
        <v>251.54888888888888</v>
      </c>
      <c r="L339" s="32">
        <v>35.028888888888893</v>
      </c>
      <c r="M339" s="32">
        <v>24.592222222222226</v>
      </c>
      <c r="N339" s="32">
        <v>5.2811111111111124</v>
      </c>
      <c r="O339" s="32">
        <v>5.1555555555555559</v>
      </c>
      <c r="P339" s="32">
        <v>108.68888888888888</v>
      </c>
      <c r="Q339" s="32">
        <v>96.858888888888885</v>
      </c>
      <c r="R339" s="32">
        <v>11.83</v>
      </c>
      <c r="S339" s="32">
        <v>130.09777777777776</v>
      </c>
      <c r="T339" s="32">
        <v>123.0622222222222</v>
      </c>
      <c r="U339" s="32">
        <v>7.0355555555555576</v>
      </c>
      <c r="V339" s="32">
        <v>0</v>
      </c>
      <c r="W339" s="32">
        <v>45.38</v>
      </c>
      <c r="X339" s="32">
        <v>8.0755555555555567</v>
      </c>
      <c r="Y339" s="32">
        <v>0</v>
      </c>
      <c r="Z339" s="32">
        <v>0</v>
      </c>
      <c r="AA339" s="32">
        <v>14.549999999999995</v>
      </c>
      <c r="AB339" s="32">
        <v>0</v>
      </c>
      <c r="AC339" s="32">
        <v>22.754444444444452</v>
      </c>
      <c r="AD339" s="32">
        <v>0</v>
      </c>
      <c r="AE339" s="32">
        <v>0</v>
      </c>
      <c r="AF339" t="s">
        <v>50</v>
      </c>
      <c r="AG339">
        <v>1</v>
      </c>
      <c r="AH339"/>
    </row>
    <row r="340" spans="1:34" x14ac:dyDescent="0.25">
      <c r="A340" t="s">
        <v>929</v>
      </c>
      <c r="B340" t="s">
        <v>502</v>
      </c>
      <c r="C340" t="s">
        <v>744</v>
      </c>
      <c r="D340" t="s">
        <v>899</v>
      </c>
      <c r="E340" s="32">
        <v>61.666666666666664</v>
      </c>
      <c r="F340" s="32">
        <v>3.2900054054054055</v>
      </c>
      <c r="G340" s="32">
        <v>2.9851873873873873</v>
      </c>
      <c r="H340" s="32">
        <v>0.82969009009008998</v>
      </c>
      <c r="I340" s="32">
        <v>0.60410450450450437</v>
      </c>
      <c r="J340" s="32">
        <v>202.88366666666667</v>
      </c>
      <c r="K340" s="32">
        <v>184.08655555555555</v>
      </c>
      <c r="L340" s="32">
        <v>51.164222222222214</v>
      </c>
      <c r="M340" s="32">
        <v>37.253111111111103</v>
      </c>
      <c r="N340" s="32">
        <v>8.7555555555555564</v>
      </c>
      <c r="O340" s="32">
        <v>5.1555555555555559</v>
      </c>
      <c r="P340" s="32">
        <v>38.192111111111103</v>
      </c>
      <c r="Q340" s="32">
        <v>33.3061111111111</v>
      </c>
      <c r="R340" s="32">
        <v>4.8859999999999992</v>
      </c>
      <c r="S340" s="32">
        <v>113.52733333333333</v>
      </c>
      <c r="T340" s="32">
        <v>111.68966666666667</v>
      </c>
      <c r="U340" s="32">
        <v>1.8376666666666672</v>
      </c>
      <c r="V340" s="32">
        <v>0</v>
      </c>
      <c r="W340" s="32">
        <v>5.9274444444444452</v>
      </c>
      <c r="X340" s="32">
        <v>0.39800000000000002</v>
      </c>
      <c r="Y340" s="32">
        <v>0</v>
      </c>
      <c r="Z340" s="32">
        <v>0</v>
      </c>
      <c r="AA340" s="32">
        <v>0.90900000000000003</v>
      </c>
      <c r="AB340" s="32">
        <v>0</v>
      </c>
      <c r="AC340" s="32">
        <v>4.6204444444444448</v>
      </c>
      <c r="AD340" s="32">
        <v>0</v>
      </c>
      <c r="AE340" s="32">
        <v>0</v>
      </c>
      <c r="AF340" t="s">
        <v>140</v>
      </c>
      <c r="AG340">
        <v>1</v>
      </c>
      <c r="AH340"/>
    </row>
    <row r="341" spans="1:34" x14ac:dyDescent="0.25">
      <c r="A341" t="s">
        <v>929</v>
      </c>
      <c r="B341" t="s">
        <v>504</v>
      </c>
      <c r="C341" t="s">
        <v>744</v>
      </c>
      <c r="D341" t="s">
        <v>899</v>
      </c>
      <c r="E341" s="32">
        <v>47</v>
      </c>
      <c r="F341" s="32">
        <v>3.4819976359338058</v>
      </c>
      <c r="G341" s="32">
        <v>3.1626713947990543</v>
      </c>
      <c r="H341" s="32">
        <v>0.57630023640661932</v>
      </c>
      <c r="I341" s="32">
        <v>0.41317966903073283</v>
      </c>
      <c r="J341" s="32">
        <v>163.65388888888887</v>
      </c>
      <c r="K341" s="32">
        <v>148.64555555555555</v>
      </c>
      <c r="L341" s="32">
        <v>27.086111111111109</v>
      </c>
      <c r="M341" s="32">
        <v>19.419444444444444</v>
      </c>
      <c r="N341" s="32">
        <v>2.3611111111111112</v>
      </c>
      <c r="O341" s="32">
        <v>5.3055555555555554</v>
      </c>
      <c r="P341" s="32">
        <v>48.612222222222222</v>
      </c>
      <c r="Q341" s="32">
        <v>41.270555555555553</v>
      </c>
      <c r="R341" s="32">
        <v>7.3416666666666668</v>
      </c>
      <c r="S341" s="32">
        <v>87.955555555555549</v>
      </c>
      <c r="T341" s="32">
        <v>87.955555555555549</v>
      </c>
      <c r="U341" s="32">
        <v>0</v>
      </c>
      <c r="V341" s="32">
        <v>0</v>
      </c>
      <c r="W341" s="32">
        <v>134.99</v>
      </c>
      <c r="X341" s="32">
        <v>9.3722222222222218</v>
      </c>
      <c r="Y341" s="32">
        <v>1.8527777777777779</v>
      </c>
      <c r="Z341" s="32">
        <v>0</v>
      </c>
      <c r="AA341" s="32">
        <v>38.684444444444445</v>
      </c>
      <c r="AB341" s="32">
        <v>2.1861111111111109</v>
      </c>
      <c r="AC341" s="32">
        <v>82.894444444444446</v>
      </c>
      <c r="AD341" s="32">
        <v>0</v>
      </c>
      <c r="AE341" s="32">
        <v>0</v>
      </c>
      <c r="AF341" t="s">
        <v>142</v>
      </c>
      <c r="AG341">
        <v>1</v>
      </c>
      <c r="AH341"/>
    </row>
    <row r="342" spans="1:34" x14ac:dyDescent="0.25">
      <c r="A342" t="s">
        <v>929</v>
      </c>
      <c r="B342" t="s">
        <v>629</v>
      </c>
      <c r="C342" t="s">
        <v>866</v>
      </c>
      <c r="D342" t="s">
        <v>895</v>
      </c>
      <c r="E342" s="32">
        <v>99</v>
      </c>
      <c r="F342" s="32">
        <v>3.2807519640852978</v>
      </c>
      <c r="G342" s="32">
        <v>3.1232884399551066</v>
      </c>
      <c r="H342" s="32">
        <v>0.52999438832772161</v>
      </c>
      <c r="I342" s="32">
        <v>0.37253086419753084</v>
      </c>
      <c r="J342" s="32">
        <v>324.79444444444448</v>
      </c>
      <c r="K342" s="32">
        <v>309.20555555555558</v>
      </c>
      <c r="L342" s="32">
        <v>52.469444444444441</v>
      </c>
      <c r="M342" s="32">
        <v>36.880555555555553</v>
      </c>
      <c r="N342" s="32">
        <v>11.055555555555555</v>
      </c>
      <c r="O342" s="32">
        <v>4.5333333333333332</v>
      </c>
      <c r="P342" s="32">
        <v>107.38055555555556</v>
      </c>
      <c r="Q342" s="32">
        <v>107.38055555555556</v>
      </c>
      <c r="R342" s="32">
        <v>0</v>
      </c>
      <c r="S342" s="32">
        <v>164.94444444444446</v>
      </c>
      <c r="T342" s="32">
        <v>164.94444444444446</v>
      </c>
      <c r="U342" s="32">
        <v>0</v>
      </c>
      <c r="V342" s="32">
        <v>0</v>
      </c>
      <c r="W342" s="32">
        <v>11.294444444444444</v>
      </c>
      <c r="X342" s="32">
        <v>0</v>
      </c>
      <c r="Y342" s="32">
        <v>0</v>
      </c>
      <c r="Z342" s="32">
        <v>0</v>
      </c>
      <c r="AA342" s="32">
        <v>0.17777777777777778</v>
      </c>
      <c r="AB342" s="32">
        <v>0</v>
      </c>
      <c r="AC342" s="32">
        <v>11.116666666666667</v>
      </c>
      <c r="AD342" s="32">
        <v>0</v>
      </c>
      <c r="AE342" s="32">
        <v>0</v>
      </c>
      <c r="AF342" t="s">
        <v>271</v>
      </c>
      <c r="AG342">
        <v>1</v>
      </c>
      <c r="AH342"/>
    </row>
    <row r="343" spans="1:34" x14ac:dyDescent="0.25">
      <c r="A343" t="s">
        <v>929</v>
      </c>
      <c r="B343" t="s">
        <v>710</v>
      </c>
      <c r="C343" t="s">
        <v>892</v>
      </c>
      <c r="D343" t="s">
        <v>900</v>
      </c>
      <c r="E343" s="32">
        <v>17.733333333333334</v>
      </c>
      <c r="F343" s="32">
        <v>7.3272556390977437</v>
      </c>
      <c r="G343" s="32">
        <v>6.1840852130325814</v>
      </c>
      <c r="H343" s="32">
        <v>3.9827694235588962</v>
      </c>
      <c r="I343" s="32">
        <v>3.2282268170426063</v>
      </c>
      <c r="J343" s="32">
        <v>129.93666666666667</v>
      </c>
      <c r="K343" s="32">
        <v>109.66444444444446</v>
      </c>
      <c r="L343" s="32">
        <v>70.627777777777766</v>
      </c>
      <c r="M343" s="32">
        <v>57.24722222222222</v>
      </c>
      <c r="N343" s="32">
        <v>8.3138888888888882</v>
      </c>
      <c r="O343" s="32">
        <v>5.0666666666666664</v>
      </c>
      <c r="P343" s="32">
        <v>24.486111111111111</v>
      </c>
      <c r="Q343" s="32">
        <v>17.594444444444445</v>
      </c>
      <c r="R343" s="32">
        <v>6.8916666666666666</v>
      </c>
      <c r="S343" s="32">
        <v>34.82277777777778</v>
      </c>
      <c r="T343" s="32">
        <v>34.82277777777778</v>
      </c>
      <c r="U343" s="32">
        <v>0</v>
      </c>
      <c r="V343" s="32">
        <v>0</v>
      </c>
      <c r="W343" s="32">
        <v>21.713888888888889</v>
      </c>
      <c r="X343" s="32">
        <v>15.91388888888889</v>
      </c>
      <c r="Y343" s="32">
        <v>0</v>
      </c>
      <c r="Z343" s="32">
        <v>0</v>
      </c>
      <c r="AA343" s="32">
        <v>4.8638888888888889</v>
      </c>
      <c r="AB343" s="32">
        <v>0</v>
      </c>
      <c r="AC343" s="32">
        <v>0.93611111111111112</v>
      </c>
      <c r="AD343" s="32">
        <v>0</v>
      </c>
      <c r="AE343" s="32">
        <v>0</v>
      </c>
      <c r="AF343" t="s">
        <v>353</v>
      </c>
      <c r="AG343">
        <v>1</v>
      </c>
      <c r="AH343"/>
    </row>
    <row r="344" spans="1:34" x14ac:dyDescent="0.25">
      <c r="A344" t="s">
        <v>929</v>
      </c>
      <c r="B344" t="s">
        <v>707</v>
      </c>
      <c r="C344" t="s">
        <v>787</v>
      </c>
      <c r="D344" t="s">
        <v>897</v>
      </c>
      <c r="E344" s="32">
        <v>15.133333333333333</v>
      </c>
      <c r="F344" s="32">
        <v>7.1683186490455215</v>
      </c>
      <c r="G344" s="32">
        <v>5.6820851688693095</v>
      </c>
      <c r="H344" s="32">
        <v>3.2982745961820856</v>
      </c>
      <c r="I344" s="32">
        <v>2.1651982378854626</v>
      </c>
      <c r="J344" s="32">
        <v>108.48055555555555</v>
      </c>
      <c r="K344" s="32">
        <v>85.98888888888888</v>
      </c>
      <c r="L344" s="32">
        <v>49.913888888888891</v>
      </c>
      <c r="M344" s="32">
        <v>32.766666666666666</v>
      </c>
      <c r="N344" s="32">
        <v>11.438888888888888</v>
      </c>
      <c r="O344" s="32">
        <v>5.708333333333333</v>
      </c>
      <c r="P344" s="32">
        <v>21.3</v>
      </c>
      <c r="Q344" s="32">
        <v>15.955555555555556</v>
      </c>
      <c r="R344" s="32">
        <v>5.3444444444444441</v>
      </c>
      <c r="S344" s="32">
        <v>37.266666666666666</v>
      </c>
      <c r="T344" s="32">
        <v>37.266666666666666</v>
      </c>
      <c r="U344" s="32">
        <v>0</v>
      </c>
      <c r="V344" s="32">
        <v>0</v>
      </c>
      <c r="W344" s="32">
        <v>0</v>
      </c>
      <c r="X344" s="32">
        <v>0</v>
      </c>
      <c r="Y344" s="32">
        <v>0</v>
      </c>
      <c r="Z344" s="32">
        <v>0</v>
      </c>
      <c r="AA344" s="32">
        <v>0</v>
      </c>
      <c r="AB344" s="32">
        <v>0</v>
      </c>
      <c r="AC344" s="32">
        <v>0</v>
      </c>
      <c r="AD344" s="32">
        <v>0</v>
      </c>
      <c r="AE344" s="32">
        <v>0</v>
      </c>
      <c r="AF344" t="s">
        <v>350</v>
      </c>
      <c r="AG344">
        <v>1</v>
      </c>
      <c r="AH344"/>
    </row>
    <row r="345" spans="1:34" x14ac:dyDescent="0.25">
      <c r="A345" t="s">
        <v>929</v>
      </c>
      <c r="B345" t="s">
        <v>480</v>
      </c>
      <c r="C345" t="s">
        <v>757</v>
      </c>
      <c r="D345" t="s">
        <v>903</v>
      </c>
      <c r="E345" s="32">
        <v>124.93333333333334</v>
      </c>
      <c r="F345" s="32">
        <v>3.4841186410530058</v>
      </c>
      <c r="G345" s="32">
        <v>3.2092609391675553</v>
      </c>
      <c r="H345" s="32">
        <v>0.25646122376378511</v>
      </c>
      <c r="I345" s="32">
        <v>0.16232212735681251</v>
      </c>
      <c r="J345" s="32">
        <v>435.28255555555552</v>
      </c>
      <c r="K345" s="32">
        <v>400.94366666666656</v>
      </c>
      <c r="L345" s="32">
        <v>32.040555555555557</v>
      </c>
      <c r="M345" s="32">
        <v>20.279444444444444</v>
      </c>
      <c r="N345" s="32">
        <v>6.0777777777777775</v>
      </c>
      <c r="O345" s="32">
        <v>5.6833333333333336</v>
      </c>
      <c r="P345" s="32">
        <v>154.60511111111111</v>
      </c>
      <c r="Q345" s="32">
        <v>132.02733333333333</v>
      </c>
      <c r="R345" s="32">
        <v>22.577777777777779</v>
      </c>
      <c r="S345" s="32">
        <v>248.63688888888885</v>
      </c>
      <c r="T345" s="32">
        <v>223.70633333333328</v>
      </c>
      <c r="U345" s="32">
        <v>24.930555555555557</v>
      </c>
      <c r="V345" s="32">
        <v>0</v>
      </c>
      <c r="W345" s="32">
        <v>71.638111111111101</v>
      </c>
      <c r="X345" s="32">
        <v>1.2377777777777779</v>
      </c>
      <c r="Y345" s="32">
        <v>0</v>
      </c>
      <c r="Z345" s="32">
        <v>0</v>
      </c>
      <c r="AA345" s="32">
        <v>9.6689999999999987</v>
      </c>
      <c r="AB345" s="32">
        <v>0</v>
      </c>
      <c r="AC345" s="32">
        <v>60.731333333333318</v>
      </c>
      <c r="AD345" s="32">
        <v>0</v>
      </c>
      <c r="AE345" s="32">
        <v>0</v>
      </c>
      <c r="AF345" t="s">
        <v>118</v>
      </c>
      <c r="AG345">
        <v>1</v>
      </c>
      <c r="AH345"/>
    </row>
    <row r="346" spans="1:34" x14ac:dyDescent="0.25">
      <c r="A346" t="s">
        <v>929</v>
      </c>
      <c r="B346" t="s">
        <v>414</v>
      </c>
      <c r="C346" t="s">
        <v>789</v>
      </c>
      <c r="D346" t="s">
        <v>899</v>
      </c>
      <c r="E346" s="32">
        <v>77.811111111111117</v>
      </c>
      <c r="F346" s="32">
        <v>3.2719191774953584</v>
      </c>
      <c r="G346" s="32">
        <v>2.8945094959303157</v>
      </c>
      <c r="H346" s="32">
        <v>0.53480651149507352</v>
      </c>
      <c r="I346" s="32">
        <v>0.37762387548193627</v>
      </c>
      <c r="J346" s="32">
        <v>254.59166666666664</v>
      </c>
      <c r="K346" s="32">
        <v>225.22500000000002</v>
      </c>
      <c r="L346" s="32">
        <v>41.613888888888887</v>
      </c>
      <c r="M346" s="32">
        <v>29.383333333333333</v>
      </c>
      <c r="N346" s="32">
        <v>3.5194444444444444</v>
      </c>
      <c r="O346" s="32">
        <v>8.7111111111111104</v>
      </c>
      <c r="P346" s="32">
        <v>58.355555555555554</v>
      </c>
      <c r="Q346" s="32">
        <v>41.219444444444441</v>
      </c>
      <c r="R346" s="32">
        <v>17.136111111111113</v>
      </c>
      <c r="S346" s="32">
        <v>154.62222222222221</v>
      </c>
      <c r="T346" s="32">
        <v>146.28333333333333</v>
      </c>
      <c r="U346" s="32">
        <v>8.3388888888888886</v>
      </c>
      <c r="V346" s="32">
        <v>0</v>
      </c>
      <c r="W346" s="32">
        <v>2.9555555555555557</v>
      </c>
      <c r="X346" s="32">
        <v>1.1111111111111112E-2</v>
      </c>
      <c r="Y346" s="32">
        <v>0</v>
      </c>
      <c r="Z346" s="32">
        <v>0</v>
      </c>
      <c r="AA346" s="32">
        <v>2.85</v>
      </c>
      <c r="AB346" s="32">
        <v>9.4444444444444442E-2</v>
      </c>
      <c r="AC346" s="32">
        <v>0</v>
      </c>
      <c r="AD346" s="32">
        <v>0</v>
      </c>
      <c r="AE346" s="32">
        <v>0</v>
      </c>
      <c r="AF346" t="s">
        <v>52</v>
      </c>
      <c r="AG346">
        <v>1</v>
      </c>
      <c r="AH346"/>
    </row>
    <row r="347" spans="1:34" x14ac:dyDescent="0.25">
      <c r="A347" t="s">
        <v>929</v>
      </c>
      <c r="B347" t="s">
        <v>418</v>
      </c>
      <c r="C347" t="s">
        <v>789</v>
      </c>
      <c r="D347" t="s">
        <v>899</v>
      </c>
      <c r="E347" s="32">
        <v>80.844444444444449</v>
      </c>
      <c r="F347" s="32">
        <v>3.2993059373282021</v>
      </c>
      <c r="G347" s="32">
        <v>3.013984332050577</v>
      </c>
      <c r="H347" s="32">
        <v>0.56844420010995045</v>
      </c>
      <c r="I347" s="32">
        <v>0.38702583837273224</v>
      </c>
      <c r="J347" s="32">
        <v>266.73055555555555</v>
      </c>
      <c r="K347" s="32">
        <v>243.66388888888889</v>
      </c>
      <c r="L347" s="32">
        <v>45.955555555555549</v>
      </c>
      <c r="M347" s="32">
        <v>31.288888888888888</v>
      </c>
      <c r="N347" s="32">
        <v>5.7777777777777777</v>
      </c>
      <c r="O347" s="32">
        <v>8.8888888888888893</v>
      </c>
      <c r="P347" s="32">
        <v>54.527777777777779</v>
      </c>
      <c r="Q347" s="32">
        <v>46.12777777777778</v>
      </c>
      <c r="R347" s="32">
        <v>8.4</v>
      </c>
      <c r="S347" s="32">
        <v>166.24722222222223</v>
      </c>
      <c r="T347" s="32">
        <v>160.57222222222222</v>
      </c>
      <c r="U347" s="32">
        <v>5.6749999999999998</v>
      </c>
      <c r="V347" s="32">
        <v>0</v>
      </c>
      <c r="W347" s="32">
        <v>8.35</v>
      </c>
      <c r="X347" s="32">
        <v>1.8694444444444445</v>
      </c>
      <c r="Y347" s="32">
        <v>0</v>
      </c>
      <c r="Z347" s="32">
        <v>0</v>
      </c>
      <c r="AA347" s="32">
        <v>6.3722222222222218</v>
      </c>
      <c r="AB347" s="32">
        <v>0.10833333333333334</v>
      </c>
      <c r="AC347" s="32">
        <v>0</v>
      </c>
      <c r="AD347" s="32">
        <v>0</v>
      </c>
      <c r="AE347" s="32">
        <v>0</v>
      </c>
      <c r="AF347" t="s">
        <v>56</v>
      </c>
      <c r="AG347">
        <v>1</v>
      </c>
      <c r="AH347"/>
    </row>
    <row r="348" spans="1:34" x14ac:dyDescent="0.25">
      <c r="A348" t="s">
        <v>929</v>
      </c>
      <c r="B348" t="s">
        <v>358</v>
      </c>
      <c r="C348" t="s">
        <v>746</v>
      </c>
      <c r="D348" t="s">
        <v>895</v>
      </c>
      <c r="E348" s="32">
        <v>68.666666666666671</v>
      </c>
      <c r="F348" s="32">
        <v>3.6139142394822001</v>
      </c>
      <c r="G348" s="32">
        <v>3.3617330097087375</v>
      </c>
      <c r="H348" s="32">
        <v>0.42563106796116512</v>
      </c>
      <c r="I348" s="32">
        <v>0.29294498381877032</v>
      </c>
      <c r="J348" s="32">
        <v>248.15544444444444</v>
      </c>
      <c r="K348" s="32">
        <v>230.839</v>
      </c>
      <c r="L348" s="32">
        <v>29.226666666666674</v>
      </c>
      <c r="M348" s="32">
        <v>20.115555555555563</v>
      </c>
      <c r="N348" s="32">
        <v>4.177777777777778</v>
      </c>
      <c r="O348" s="32">
        <v>4.9333333333333336</v>
      </c>
      <c r="P348" s="32">
        <v>83.868999999999957</v>
      </c>
      <c r="Q348" s="32">
        <v>75.663666666666629</v>
      </c>
      <c r="R348" s="32">
        <v>8.205333333333332</v>
      </c>
      <c r="S348" s="32">
        <v>135.05977777777781</v>
      </c>
      <c r="T348" s="32">
        <v>129.57522222222227</v>
      </c>
      <c r="U348" s="32">
        <v>5.4845555555555539</v>
      </c>
      <c r="V348" s="32">
        <v>0</v>
      </c>
      <c r="W348" s="32">
        <v>48.865111111111126</v>
      </c>
      <c r="X348" s="32">
        <v>3.4351111111111119</v>
      </c>
      <c r="Y348" s="32">
        <v>0</v>
      </c>
      <c r="Z348" s="32">
        <v>0</v>
      </c>
      <c r="AA348" s="32">
        <v>43.585777777777793</v>
      </c>
      <c r="AB348" s="32">
        <v>0</v>
      </c>
      <c r="AC348" s="32">
        <v>1.8442222222222222</v>
      </c>
      <c r="AD348" s="32">
        <v>0</v>
      </c>
      <c r="AE348" s="32">
        <v>0</v>
      </c>
      <c r="AF348" t="s">
        <v>230</v>
      </c>
      <c r="AG348">
        <v>1</v>
      </c>
      <c r="AH348"/>
    </row>
    <row r="349" spans="1:34" x14ac:dyDescent="0.25">
      <c r="A349" t="s">
        <v>929</v>
      </c>
      <c r="B349" t="s">
        <v>623</v>
      </c>
      <c r="C349" t="s">
        <v>730</v>
      </c>
      <c r="D349" t="s">
        <v>895</v>
      </c>
      <c r="E349" s="32">
        <v>91.066666666666663</v>
      </c>
      <c r="F349" s="32">
        <v>3.126098096632504</v>
      </c>
      <c r="G349" s="32">
        <v>2.8918374816983898</v>
      </c>
      <c r="H349" s="32">
        <v>0.42770863836017564</v>
      </c>
      <c r="I349" s="32">
        <v>0.31741093216203026</v>
      </c>
      <c r="J349" s="32">
        <v>284.68333333333334</v>
      </c>
      <c r="K349" s="32">
        <v>263.35000000000002</v>
      </c>
      <c r="L349" s="32">
        <v>38.949999999999996</v>
      </c>
      <c r="M349" s="32">
        <v>28.905555555555555</v>
      </c>
      <c r="N349" s="32">
        <v>5.6888888888888891</v>
      </c>
      <c r="O349" s="32">
        <v>4.3555555555555552</v>
      </c>
      <c r="P349" s="32">
        <v>103.325</v>
      </c>
      <c r="Q349" s="32">
        <v>92.036111111111111</v>
      </c>
      <c r="R349" s="32">
        <v>11.28888888888889</v>
      </c>
      <c r="S349" s="32">
        <v>142.40833333333333</v>
      </c>
      <c r="T349" s="32">
        <v>142.40833333333333</v>
      </c>
      <c r="U349" s="32">
        <v>0</v>
      </c>
      <c r="V349" s="32">
        <v>0</v>
      </c>
      <c r="W349" s="32">
        <v>25.147222222222226</v>
      </c>
      <c r="X349" s="32">
        <v>1.2638888888888888</v>
      </c>
      <c r="Y349" s="32">
        <v>0</v>
      </c>
      <c r="Z349" s="32">
        <v>0</v>
      </c>
      <c r="AA349" s="32">
        <v>15.55</v>
      </c>
      <c r="AB349" s="32">
        <v>0</v>
      </c>
      <c r="AC349" s="32">
        <v>8.3333333333333339</v>
      </c>
      <c r="AD349" s="32">
        <v>0</v>
      </c>
      <c r="AE349" s="32">
        <v>0</v>
      </c>
      <c r="AF349" t="s">
        <v>265</v>
      </c>
      <c r="AG349">
        <v>1</v>
      </c>
      <c r="AH349"/>
    </row>
    <row r="350" spans="1:34" x14ac:dyDescent="0.25">
      <c r="A350" t="s">
        <v>929</v>
      </c>
      <c r="B350" t="s">
        <v>489</v>
      </c>
      <c r="C350" t="s">
        <v>741</v>
      </c>
      <c r="D350" t="s">
        <v>895</v>
      </c>
      <c r="E350" s="32">
        <v>103.74444444444444</v>
      </c>
      <c r="F350" s="32">
        <v>3.913949876834101</v>
      </c>
      <c r="G350" s="32">
        <v>3.7767055799507334</v>
      </c>
      <c r="H350" s="32">
        <v>0.98827996144371844</v>
      </c>
      <c r="I350" s="32">
        <v>0.86083003105922673</v>
      </c>
      <c r="J350" s="32">
        <v>406.05055555555555</v>
      </c>
      <c r="K350" s="32">
        <v>391.8122222222222</v>
      </c>
      <c r="L350" s="32">
        <v>102.52855555555554</v>
      </c>
      <c r="M350" s="32">
        <v>89.306333333333328</v>
      </c>
      <c r="N350" s="32">
        <v>7.2444444444444445</v>
      </c>
      <c r="O350" s="32">
        <v>5.9777777777777779</v>
      </c>
      <c r="P350" s="32">
        <v>65.580333333333343</v>
      </c>
      <c r="Q350" s="32">
        <v>64.564222222222227</v>
      </c>
      <c r="R350" s="32">
        <v>1.0161111111111112</v>
      </c>
      <c r="S350" s="32">
        <v>237.94166666666663</v>
      </c>
      <c r="T350" s="32">
        <v>237.94166666666663</v>
      </c>
      <c r="U350" s="32">
        <v>0</v>
      </c>
      <c r="V350" s="32">
        <v>0</v>
      </c>
      <c r="W350" s="32">
        <v>0</v>
      </c>
      <c r="X350" s="32">
        <v>0</v>
      </c>
      <c r="Y350" s="32">
        <v>0</v>
      </c>
      <c r="Z350" s="32">
        <v>0</v>
      </c>
      <c r="AA350" s="32">
        <v>0</v>
      </c>
      <c r="AB350" s="32">
        <v>0</v>
      </c>
      <c r="AC350" s="32">
        <v>0</v>
      </c>
      <c r="AD350" s="32">
        <v>0</v>
      </c>
      <c r="AE350" s="32">
        <v>0</v>
      </c>
      <c r="AF350" t="s">
        <v>127</v>
      </c>
      <c r="AG350">
        <v>1</v>
      </c>
      <c r="AH350"/>
    </row>
    <row r="351" spans="1:34" x14ac:dyDescent="0.25">
      <c r="A351" t="s">
        <v>929</v>
      </c>
      <c r="B351" t="s">
        <v>641</v>
      </c>
      <c r="C351" t="s">
        <v>871</v>
      </c>
      <c r="D351" t="s">
        <v>906</v>
      </c>
      <c r="E351" s="32">
        <v>28.288888888888888</v>
      </c>
      <c r="F351" s="32">
        <v>5.3608012568735282</v>
      </c>
      <c r="G351" s="32">
        <v>4.689630793401415</v>
      </c>
      <c r="H351" s="32">
        <v>1.2075412411626079</v>
      </c>
      <c r="I351" s="32">
        <v>0.53637077769049479</v>
      </c>
      <c r="J351" s="32">
        <v>151.65111111111113</v>
      </c>
      <c r="K351" s="32">
        <v>132.66444444444446</v>
      </c>
      <c r="L351" s="32">
        <v>34.159999999999997</v>
      </c>
      <c r="M351" s="32">
        <v>15.17333333333333</v>
      </c>
      <c r="N351" s="32">
        <v>14.075555555555555</v>
      </c>
      <c r="O351" s="32">
        <v>4.9111111111111114</v>
      </c>
      <c r="P351" s="32">
        <v>24.473333333333333</v>
      </c>
      <c r="Q351" s="32">
        <v>24.473333333333333</v>
      </c>
      <c r="R351" s="32">
        <v>0</v>
      </c>
      <c r="S351" s="32">
        <v>93.017777777777781</v>
      </c>
      <c r="T351" s="32">
        <v>89.751111111111115</v>
      </c>
      <c r="U351" s="32">
        <v>3.2666666666666675</v>
      </c>
      <c r="V351" s="32">
        <v>0</v>
      </c>
      <c r="W351" s="32">
        <v>84.74111111111111</v>
      </c>
      <c r="X351" s="32">
        <v>6.4533333333333331</v>
      </c>
      <c r="Y351" s="32">
        <v>2.3444444444444446</v>
      </c>
      <c r="Z351" s="32">
        <v>1.5111111111111111</v>
      </c>
      <c r="AA351" s="32">
        <v>20.494444444444415</v>
      </c>
      <c r="AB351" s="32">
        <v>0</v>
      </c>
      <c r="AC351" s="32">
        <v>53.937777777777796</v>
      </c>
      <c r="AD351" s="32">
        <v>0</v>
      </c>
      <c r="AE351" s="32">
        <v>0</v>
      </c>
      <c r="AF351" t="s">
        <v>283</v>
      </c>
      <c r="AG351">
        <v>1</v>
      </c>
      <c r="AH351"/>
    </row>
    <row r="352" spans="1:34" x14ac:dyDescent="0.25">
      <c r="A352" t="s">
        <v>929</v>
      </c>
      <c r="B352" t="s">
        <v>485</v>
      </c>
      <c r="C352" t="s">
        <v>821</v>
      </c>
      <c r="D352" t="s">
        <v>905</v>
      </c>
      <c r="E352" s="32">
        <v>87.922222222222217</v>
      </c>
      <c r="F352" s="32">
        <v>3.5926829268292679</v>
      </c>
      <c r="G352" s="32">
        <v>3.1796916466573992</v>
      </c>
      <c r="H352" s="32">
        <v>0.60084670794894479</v>
      </c>
      <c r="I352" s="32">
        <v>0.28642739795273603</v>
      </c>
      <c r="J352" s="32">
        <v>315.87666666666661</v>
      </c>
      <c r="K352" s="32">
        <v>279.56555555555553</v>
      </c>
      <c r="L352" s="32">
        <v>52.827777777777776</v>
      </c>
      <c r="M352" s="32">
        <v>25.183333333333334</v>
      </c>
      <c r="N352" s="32">
        <v>22.044444444444444</v>
      </c>
      <c r="O352" s="32">
        <v>5.6</v>
      </c>
      <c r="P352" s="32">
        <v>82.043333333333322</v>
      </c>
      <c r="Q352" s="32">
        <v>73.376666666666651</v>
      </c>
      <c r="R352" s="32">
        <v>8.6666666666666661</v>
      </c>
      <c r="S352" s="32">
        <v>181.00555555555556</v>
      </c>
      <c r="T352" s="32">
        <v>179.54722222222222</v>
      </c>
      <c r="U352" s="32">
        <v>1.4583333333333333</v>
      </c>
      <c r="V352" s="32">
        <v>0</v>
      </c>
      <c r="W352" s="32">
        <v>73.319444444444443</v>
      </c>
      <c r="X352" s="32">
        <v>5.3</v>
      </c>
      <c r="Y352" s="32">
        <v>3.6444444444444444</v>
      </c>
      <c r="Z352" s="32">
        <v>0</v>
      </c>
      <c r="AA352" s="32">
        <v>14.722222222222221</v>
      </c>
      <c r="AB352" s="32">
        <v>0.62222222222222223</v>
      </c>
      <c r="AC352" s="32">
        <v>49.030555555555559</v>
      </c>
      <c r="AD352" s="32">
        <v>0</v>
      </c>
      <c r="AE352" s="32">
        <v>0</v>
      </c>
      <c r="AF352" t="s">
        <v>123</v>
      </c>
      <c r="AG352">
        <v>1</v>
      </c>
      <c r="AH352"/>
    </row>
    <row r="353" spans="1:34" x14ac:dyDescent="0.25">
      <c r="A353" t="s">
        <v>929</v>
      </c>
      <c r="B353" t="s">
        <v>519</v>
      </c>
      <c r="C353" t="s">
        <v>780</v>
      </c>
      <c r="D353" t="s">
        <v>900</v>
      </c>
      <c r="E353" s="32">
        <v>82.555555555555557</v>
      </c>
      <c r="F353" s="32">
        <v>2.4768775235531626</v>
      </c>
      <c r="G353" s="32">
        <v>2.0843135935397039</v>
      </c>
      <c r="H353" s="32">
        <v>0.23833647375504713</v>
      </c>
      <c r="I353" s="32">
        <v>6.8619111709286681E-2</v>
      </c>
      <c r="J353" s="32">
        <v>204.48</v>
      </c>
      <c r="K353" s="32">
        <v>172.07166666666666</v>
      </c>
      <c r="L353" s="32">
        <v>19.676000000000002</v>
      </c>
      <c r="M353" s="32">
        <v>5.6648888888888891</v>
      </c>
      <c r="N353" s="32">
        <v>8.9444444444444446</v>
      </c>
      <c r="O353" s="32">
        <v>5.0666666666666664</v>
      </c>
      <c r="P353" s="32">
        <v>87.795777777777786</v>
      </c>
      <c r="Q353" s="32">
        <v>69.398555555555561</v>
      </c>
      <c r="R353" s="32">
        <v>18.397222222222222</v>
      </c>
      <c r="S353" s="32">
        <v>97.008222222222201</v>
      </c>
      <c r="T353" s="32">
        <v>97.008222222222201</v>
      </c>
      <c r="U353" s="32">
        <v>0</v>
      </c>
      <c r="V353" s="32">
        <v>0</v>
      </c>
      <c r="W353" s="32">
        <v>10.264222222222221</v>
      </c>
      <c r="X353" s="32">
        <v>0.25933333333333336</v>
      </c>
      <c r="Y353" s="32">
        <v>0</v>
      </c>
      <c r="Z353" s="32">
        <v>0</v>
      </c>
      <c r="AA353" s="32">
        <v>3.5265555555555559</v>
      </c>
      <c r="AB353" s="32">
        <v>0</v>
      </c>
      <c r="AC353" s="32">
        <v>6.4783333333333317</v>
      </c>
      <c r="AD353" s="32">
        <v>0</v>
      </c>
      <c r="AE353" s="32">
        <v>0</v>
      </c>
      <c r="AF353" t="s">
        <v>157</v>
      </c>
      <c r="AG353">
        <v>1</v>
      </c>
      <c r="AH353"/>
    </row>
    <row r="354" spans="1:34" x14ac:dyDescent="0.25">
      <c r="A354" t="s">
        <v>929</v>
      </c>
      <c r="B354" t="s">
        <v>670</v>
      </c>
      <c r="C354" t="s">
        <v>800</v>
      </c>
      <c r="D354" t="s">
        <v>901</v>
      </c>
      <c r="E354" s="32">
        <v>75.777777777777771</v>
      </c>
      <c r="F354" s="32">
        <v>3.0731143695014667</v>
      </c>
      <c r="G354" s="32">
        <v>2.5153005865102642</v>
      </c>
      <c r="H354" s="32">
        <v>0.51381964809384162</v>
      </c>
      <c r="I354" s="32">
        <v>0.24431818181818185</v>
      </c>
      <c r="J354" s="32">
        <v>232.87377777777778</v>
      </c>
      <c r="K354" s="32">
        <v>190.60388888888889</v>
      </c>
      <c r="L354" s="32">
        <v>38.93611111111111</v>
      </c>
      <c r="M354" s="32">
        <v>18.513888888888889</v>
      </c>
      <c r="N354" s="32">
        <v>15.8</v>
      </c>
      <c r="O354" s="32">
        <v>4.6222222222222218</v>
      </c>
      <c r="P354" s="32">
        <v>60.058555555555557</v>
      </c>
      <c r="Q354" s="32">
        <v>38.210888888888888</v>
      </c>
      <c r="R354" s="32">
        <v>21.847666666666665</v>
      </c>
      <c r="S354" s="32">
        <v>133.87911111111111</v>
      </c>
      <c r="T354" s="32">
        <v>133.87911111111111</v>
      </c>
      <c r="U354" s="32">
        <v>0</v>
      </c>
      <c r="V354" s="32">
        <v>0</v>
      </c>
      <c r="W354" s="32">
        <v>0</v>
      </c>
      <c r="X354" s="32">
        <v>0</v>
      </c>
      <c r="Y354" s="32">
        <v>0</v>
      </c>
      <c r="Z354" s="32">
        <v>0</v>
      </c>
      <c r="AA354" s="32">
        <v>0</v>
      </c>
      <c r="AB354" s="32">
        <v>0</v>
      </c>
      <c r="AC354" s="32">
        <v>0</v>
      </c>
      <c r="AD354" s="32">
        <v>0</v>
      </c>
      <c r="AE354" s="32">
        <v>0</v>
      </c>
      <c r="AF354" t="s">
        <v>312</v>
      </c>
      <c r="AG354">
        <v>1</v>
      </c>
      <c r="AH354"/>
    </row>
    <row r="355" spans="1:34" x14ac:dyDescent="0.25">
      <c r="A355" t="s">
        <v>929</v>
      </c>
      <c r="B355" t="s">
        <v>611</v>
      </c>
      <c r="C355" t="s">
        <v>862</v>
      </c>
      <c r="D355" t="s">
        <v>896</v>
      </c>
      <c r="E355" s="32">
        <v>141.17777777777778</v>
      </c>
      <c r="F355" s="32">
        <v>3.1254966157720765</v>
      </c>
      <c r="G355" s="32">
        <v>2.7906343459782774</v>
      </c>
      <c r="H355" s="32">
        <v>0.7545458838344089</v>
      </c>
      <c r="I355" s="32">
        <v>0.60926019203525894</v>
      </c>
      <c r="J355" s="32">
        <v>441.25066666666669</v>
      </c>
      <c r="K355" s="32">
        <v>393.9755555555555</v>
      </c>
      <c r="L355" s="32">
        <v>106.5251111111111</v>
      </c>
      <c r="M355" s="32">
        <v>86.013999999999996</v>
      </c>
      <c r="N355" s="32">
        <v>15.622222222222222</v>
      </c>
      <c r="O355" s="32">
        <v>4.8888888888888893</v>
      </c>
      <c r="P355" s="32">
        <v>116.71733333333333</v>
      </c>
      <c r="Q355" s="32">
        <v>89.953333333333333</v>
      </c>
      <c r="R355" s="32">
        <v>26.764000000000003</v>
      </c>
      <c r="S355" s="32">
        <v>218.0082222222222</v>
      </c>
      <c r="T355" s="32">
        <v>218.0082222222222</v>
      </c>
      <c r="U355" s="32">
        <v>0</v>
      </c>
      <c r="V355" s="32">
        <v>0</v>
      </c>
      <c r="W355" s="32">
        <v>130.39777777777778</v>
      </c>
      <c r="X355" s="32">
        <v>39.439</v>
      </c>
      <c r="Y355" s="32">
        <v>0</v>
      </c>
      <c r="Z355" s="32">
        <v>0</v>
      </c>
      <c r="AA355" s="32">
        <v>32.642222222222223</v>
      </c>
      <c r="AB355" s="32">
        <v>0</v>
      </c>
      <c r="AC355" s="32">
        <v>58.31655555555556</v>
      </c>
      <c r="AD355" s="32">
        <v>0</v>
      </c>
      <c r="AE355" s="32">
        <v>0</v>
      </c>
      <c r="AF355" t="s">
        <v>252</v>
      </c>
      <c r="AG355">
        <v>1</v>
      </c>
      <c r="AH355"/>
    </row>
    <row r="356" spans="1:34" x14ac:dyDescent="0.25">
      <c r="A356" t="s">
        <v>929</v>
      </c>
      <c r="B356" t="s">
        <v>512</v>
      </c>
      <c r="C356" t="s">
        <v>828</v>
      </c>
      <c r="D356" t="s">
        <v>895</v>
      </c>
      <c r="E356" s="32">
        <v>89.422222222222217</v>
      </c>
      <c r="F356" s="32">
        <v>4.7823782306163025</v>
      </c>
      <c r="G356" s="32">
        <v>4.4875757952286275</v>
      </c>
      <c r="H356" s="32">
        <v>0.73653081510934404</v>
      </c>
      <c r="I356" s="32">
        <v>0.59140159045725649</v>
      </c>
      <c r="J356" s="32">
        <v>427.65088888888886</v>
      </c>
      <c r="K356" s="32">
        <v>401.28899999999993</v>
      </c>
      <c r="L356" s="32">
        <v>65.862222222222229</v>
      </c>
      <c r="M356" s="32">
        <v>52.884444444444448</v>
      </c>
      <c r="N356" s="32">
        <v>7.3777777777777782</v>
      </c>
      <c r="O356" s="32">
        <v>5.6</v>
      </c>
      <c r="P356" s="32">
        <v>115.34011111111109</v>
      </c>
      <c r="Q356" s="32">
        <v>101.95599999999997</v>
      </c>
      <c r="R356" s="32">
        <v>13.38411111111111</v>
      </c>
      <c r="S356" s="32">
        <v>246.44855555555552</v>
      </c>
      <c r="T356" s="32">
        <v>246.44855555555552</v>
      </c>
      <c r="U356" s="32">
        <v>0</v>
      </c>
      <c r="V356" s="32">
        <v>0</v>
      </c>
      <c r="W356" s="32">
        <v>0</v>
      </c>
      <c r="X356" s="32">
        <v>0</v>
      </c>
      <c r="Y356" s="32">
        <v>0</v>
      </c>
      <c r="Z356" s="32">
        <v>0</v>
      </c>
      <c r="AA356" s="32">
        <v>0</v>
      </c>
      <c r="AB356" s="32">
        <v>0</v>
      </c>
      <c r="AC356" s="32">
        <v>0</v>
      </c>
      <c r="AD356" s="32">
        <v>0</v>
      </c>
      <c r="AE356" s="32">
        <v>0</v>
      </c>
      <c r="AF356" t="s">
        <v>150</v>
      </c>
      <c r="AG356">
        <v>1</v>
      </c>
      <c r="AH356"/>
    </row>
    <row r="357" spans="1:34" x14ac:dyDescent="0.25">
      <c r="A357" t="s">
        <v>929</v>
      </c>
      <c r="B357" t="s">
        <v>391</v>
      </c>
      <c r="C357" t="s">
        <v>762</v>
      </c>
      <c r="D357" t="s">
        <v>897</v>
      </c>
      <c r="E357" s="32">
        <v>133.53333333333333</v>
      </c>
      <c r="F357" s="32">
        <v>2.5902604426693294</v>
      </c>
      <c r="G357" s="32">
        <v>2.2342735896155768</v>
      </c>
      <c r="H357" s="32">
        <v>0.36129139623897488</v>
      </c>
      <c r="I357" s="32">
        <v>0.13654518222666001</v>
      </c>
      <c r="J357" s="32">
        <v>345.88611111111112</v>
      </c>
      <c r="K357" s="32">
        <v>298.35000000000002</v>
      </c>
      <c r="L357" s="32">
        <v>48.244444444444447</v>
      </c>
      <c r="M357" s="32">
        <v>18.233333333333334</v>
      </c>
      <c r="N357" s="32">
        <v>26.56388888888889</v>
      </c>
      <c r="O357" s="32">
        <v>3.4472222222222224</v>
      </c>
      <c r="P357" s="32">
        <v>127.01944444444445</v>
      </c>
      <c r="Q357" s="32">
        <v>109.49444444444444</v>
      </c>
      <c r="R357" s="32">
        <v>17.524999999999999</v>
      </c>
      <c r="S357" s="32">
        <v>170.62222222222223</v>
      </c>
      <c r="T357" s="32">
        <v>170.62222222222223</v>
      </c>
      <c r="U357" s="32">
        <v>0</v>
      </c>
      <c r="V357" s="32">
        <v>0</v>
      </c>
      <c r="W357" s="32">
        <v>7.0027777777777782</v>
      </c>
      <c r="X357" s="32">
        <v>0</v>
      </c>
      <c r="Y357" s="32">
        <v>0</v>
      </c>
      <c r="Z357" s="32">
        <v>0</v>
      </c>
      <c r="AA357" s="32">
        <v>0</v>
      </c>
      <c r="AB357" s="32">
        <v>0</v>
      </c>
      <c r="AC357" s="32">
        <v>7.0027777777777782</v>
      </c>
      <c r="AD357" s="32">
        <v>0</v>
      </c>
      <c r="AE357" s="32">
        <v>0</v>
      </c>
      <c r="AF357" t="s">
        <v>29</v>
      </c>
      <c r="AG357">
        <v>1</v>
      </c>
      <c r="AH357"/>
    </row>
    <row r="358" spans="1:34" x14ac:dyDescent="0.25">
      <c r="AH358"/>
    </row>
    <row r="359" spans="1:34" x14ac:dyDescent="0.25">
      <c r="AH359"/>
    </row>
    <row r="360" spans="1:34" x14ac:dyDescent="0.25">
      <c r="AH360"/>
    </row>
    <row r="361" spans="1:34" x14ac:dyDescent="0.25">
      <c r="AH361"/>
    </row>
    <row r="362" spans="1:34" x14ac:dyDescent="0.25">
      <c r="AH362"/>
    </row>
    <row r="363" spans="1:34" x14ac:dyDescent="0.25">
      <c r="AH363"/>
    </row>
    <row r="364" spans="1:34" x14ac:dyDescent="0.25">
      <c r="AH364"/>
    </row>
    <row r="365" spans="1:34" x14ac:dyDescent="0.25">
      <c r="AH365"/>
    </row>
    <row r="366" spans="1:34" x14ac:dyDescent="0.25">
      <c r="AH366"/>
    </row>
    <row r="367" spans="1:34" x14ac:dyDescent="0.25">
      <c r="AH367"/>
    </row>
    <row r="368" spans="1:34" x14ac:dyDescent="0.25">
      <c r="AH368"/>
    </row>
    <row r="369" spans="34:34" x14ac:dyDescent="0.25">
      <c r="AH369"/>
    </row>
    <row r="370" spans="34:34" x14ac:dyDescent="0.25">
      <c r="AH370"/>
    </row>
    <row r="371" spans="34:34" x14ac:dyDescent="0.25">
      <c r="AH371"/>
    </row>
    <row r="372" spans="34:34" x14ac:dyDescent="0.25">
      <c r="AH372"/>
    </row>
    <row r="373" spans="34:34" x14ac:dyDescent="0.25">
      <c r="AH373"/>
    </row>
    <row r="374" spans="34:34" x14ac:dyDescent="0.25">
      <c r="AH374"/>
    </row>
    <row r="375" spans="34:34" x14ac:dyDescent="0.25">
      <c r="AH375"/>
    </row>
    <row r="376" spans="34:34" x14ac:dyDescent="0.25">
      <c r="AH376"/>
    </row>
    <row r="377" spans="34:34" x14ac:dyDescent="0.25">
      <c r="AH377"/>
    </row>
    <row r="378" spans="34:34" x14ac:dyDescent="0.25">
      <c r="AH378"/>
    </row>
    <row r="379" spans="34:34" x14ac:dyDescent="0.25">
      <c r="AH379"/>
    </row>
    <row r="380" spans="34:34" x14ac:dyDescent="0.25">
      <c r="AH380"/>
    </row>
    <row r="381" spans="34:34" x14ac:dyDescent="0.25">
      <c r="AH381"/>
    </row>
    <row r="382" spans="34:34" x14ac:dyDescent="0.25">
      <c r="AH382"/>
    </row>
    <row r="383" spans="34:34" x14ac:dyDescent="0.25">
      <c r="AH383"/>
    </row>
    <row r="384" spans="34:34" x14ac:dyDescent="0.25">
      <c r="AH384"/>
    </row>
    <row r="385" spans="34:34" x14ac:dyDescent="0.25">
      <c r="AH385"/>
    </row>
    <row r="386" spans="34:34" x14ac:dyDescent="0.25">
      <c r="AH386"/>
    </row>
    <row r="387" spans="34:34" x14ac:dyDescent="0.25">
      <c r="AH387"/>
    </row>
    <row r="388" spans="34:34" x14ac:dyDescent="0.25">
      <c r="AH388"/>
    </row>
    <row r="389" spans="34:34" x14ac:dyDescent="0.25">
      <c r="AH389"/>
    </row>
    <row r="390" spans="34:34" x14ac:dyDescent="0.25">
      <c r="AH390"/>
    </row>
    <row r="391" spans="34:34" x14ac:dyDescent="0.25">
      <c r="AH391"/>
    </row>
    <row r="392" spans="34:34" x14ac:dyDescent="0.25">
      <c r="AH392"/>
    </row>
    <row r="393" spans="34:34" x14ac:dyDescent="0.25">
      <c r="AH393"/>
    </row>
    <row r="394" spans="34:34" x14ac:dyDescent="0.25">
      <c r="AH394"/>
    </row>
    <row r="395" spans="34:34" x14ac:dyDescent="0.25">
      <c r="AH395"/>
    </row>
    <row r="396" spans="34:34" x14ac:dyDescent="0.25">
      <c r="AH396"/>
    </row>
    <row r="397" spans="34:34" x14ac:dyDescent="0.25">
      <c r="AH397"/>
    </row>
    <row r="398" spans="34:34" x14ac:dyDescent="0.25">
      <c r="AH398"/>
    </row>
    <row r="399" spans="34:34" x14ac:dyDescent="0.25">
      <c r="AH399"/>
    </row>
    <row r="400" spans="34:34" x14ac:dyDescent="0.25">
      <c r="AH400"/>
    </row>
    <row r="401" spans="34:34" x14ac:dyDescent="0.25">
      <c r="AH401"/>
    </row>
    <row r="402" spans="34:34" x14ac:dyDescent="0.25">
      <c r="AH402"/>
    </row>
    <row r="403" spans="34:34" x14ac:dyDescent="0.25">
      <c r="AH403"/>
    </row>
    <row r="404" spans="34:34" x14ac:dyDescent="0.25">
      <c r="AH404"/>
    </row>
    <row r="405" spans="34:34" x14ac:dyDescent="0.25">
      <c r="AH405"/>
    </row>
    <row r="406" spans="34:34" x14ac:dyDescent="0.25">
      <c r="AH406"/>
    </row>
    <row r="407" spans="34:34" x14ac:dyDescent="0.25">
      <c r="AH407"/>
    </row>
    <row r="408" spans="34:34" x14ac:dyDescent="0.25">
      <c r="AH408"/>
    </row>
    <row r="409" spans="34:34" x14ac:dyDescent="0.25">
      <c r="AH409"/>
    </row>
    <row r="410" spans="34:34" x14ac:dyDescent="0.25">
      <c r="AH410"/>
    </row>
    <row r="411" spans="34:34" x14ac:dyDescent="0.25">
      <c r="AH411"/>
    </row>
    <row r="412" spans="34:34" x14ac:dyDescent="0.25">
      <c r="AH412"/>
    </row>
    <row r="413" spans="34:34" x14ac:dyDescent="0.25">
      <c r="AH413"/>
    </row>
    <row r="414" spans="34:34" x14ac:dyDescent="0.25">
      <c r="AH414"/>
    </row>
    <row r="415" spans="34:34" x14ac:dyDescent="0.25">
      <c r="AH415"/>
    </row>
    <row r="416" spans="34:34" x14ac:dyDescent="0.25">
      <c r="AH416"/>
    </row>
    <row r="417" spans="34:34" x14ac:dyDescent="0.25">
      <c r="AH417"/>
    </row>
    <row r="418" spans="34:34" x14ac:dyDescent="0.25">
      <c r="AH418"/>
    </row>
    <row r="419" spans="34:34" x14ac:dyDescent="0.25">
      <c r="AH419"/>
    </row>
    <row r="420" spans="34:34" x14ac:dyDescent="0.25">
      <c r="AH420"/>
    </row>
    <row r="421" spans="34:34" x14ac:dyDescent="0.25">
      <c r="AH421"/>
    </row>
    <row r="422" spans="34:34" x14ac:dyDescent="0.25">
      <c r="AH422"/>
    </row>
    <row r="423" spans="34:34" x14ac:dyDescent="0.25">
      <c r="AH423"/>
    </row>
    <row r="424" spans="34:34" x14ac:dyDescent="0.25">
      <c r="AH424"/>
    </row>
    <row r="425" spans="34:34" x14ac:dyDescent="0.25">
      <c r="AH425"/>
    </row>
    <row r="426" spans="34:34" x14ac:dyDescent="0.25">
      <c r="AH426"/>
    </row>
    <row r="427" spans="34:34" x14ac:dyDescent="0.25">
      <c r="AH427"/>
    </row>
    <row r="428" spans="34:34" x14ac:dyDescent="0.25">
      <c r="AH428"/>
    </row>
    <row r="429" spans="34:34" x14ac:dyDescent="0.25">
      <c r="AH429"/>
    </row>
    <row r="430" spans="34:34" x14ac:dyDescent="0.25">
      <c r="AH430"/>
    </row>
    <row r="431" spans="34:34" x14ac:dyDescent="0.25">
      <c r="AH431"/>
    </row>
    <row r="432" spans="34:34" x14ac:dyDescent="0.25">
      <c r="AH432"/>
    </row>
    <row r="433" spans="34:34" x14ac:dyDescent="0.25">
      <c r="AH433"/>
    </row>
    <row r="434" spans="34:34" x14ac:dyDescent="0.25">
      <c r="AH434"/>
    </row>
    <row r="435" spans="34:34" x14ac:dyDescent="0.25">
      <c r="AH435"/>
    </row>
    <row r="436" spans="34:34" x14ac:dyDescent="0.25">
      <c r="AH436"/>
    </row>
    <row r="437" spans="34:34" x14ac:dyDescent="0.25">
      <c r="AH437"/>
    </row>
    <row r="438" spans="34:34" x14ac:dyDescent="0.25">
      <c r="AH438"/>
    </row>
    <row r="439" spans="34:34" x14ac:dyDescent="0.25">
      <c r="AH439"/>
    </row>
    <row r="440" spans="34:34" x14ac:dyDescent="0.25">
      <c r="AH440"/>
    </row>
    <row r="441" spans="34:34" x14ac:dyDescent="0.25">
      <c r="AH441"/>
    </row>
    <row r="442" spans="34:34" x14ac:dyDescent="0.25">
      <c r="AH442"/>
    </row>
    <row r="443" spans="34:34" x14ac:dyDescent="0.25">
      <c r="AH443"/>
    </row>
    <row r="444" spans="34:34" x14ac:dyDescent="0.25">
      <c r="AH444"/>
    </row>
    <row r="445" spans="34:34" x14ac:dyDescent="0.25">
      <c r="AH445"/>
    </row>
    <row r="446" spans="34:34" x14ac:dyDescent="0.25">
      <c r="AH446"/>
    </row>
    <row r="447" spans="34:34" x14ac:dyDescent="0.25">
      <c r="AH447"/>
    </row>
    <row r="448" spans="34:34" x14ac:dyDescent="0.25">
      <c r="AH448"/>
    </row>
    <row r="449" spans="34:34" x14ac:dyDescent="0.25">
      <c r="AH449"/>
    </row>
    <row r="450" spans="34:34" x14ac:dyDescent="0.25">
      <c r="AH450"/>
    </row>
    <row r="451" spans="34:34" x14ac:dyDescent="0.25">
      <c r="AH451"/>
    </row>
    <row r="452" spans="34:34" x14ac:dyDescent="0.25">
      <c r="AH452"/>
    </row>
    <row r="453" spans="34:34" x14ac:dyDescent="0.25">
      <c r="AH453"/>
    </row>
    <row r="454" spans="34:34" x14ac:dyDescent="0.25">
      <c r="AH454"/>
    </row>
    <row r="455" spans="34:34" x14ac:dyDescent="0.25">
      <c r="AH455"/>
    </row>
    <row r="456" spans="34:34" x14ac:dyDescent="0.25">
      <c r="AH456"/>
    </row>
    <row r="457" spans="34:34" x14ac:dyDescent="0.25">
      <c r="AH457"/>
    </row>
    <row r="458" spans="34:34" x14ac:dyDescent="0.25">
      <c r="AH458"/>
    </row>
    <row r="459" spans="34:34" x14ac:dyDescent="0.25">
      <c r="AH459"/>
    </row>
    <row r="460" spans="34:34" x14ac:dyDescent="0.25">
      <c r="AH460"/>
    </row>
    <row r="461" spans="34:34" x14ac:dyDescent="0.25">
      <c r="AH461"/>
    </row>
    <row r="462" spans="34:34" x14ac:dyDescent="0.25">
      <c r="AH462"/>
    </row>
    <row r="463" spans="34:34" x14ac:dyDescent="0.25">
      <c r="AH463"/>
    </row>
    <row r="464" spans="34:34" x14ac:dyDescent="0.25">
      <c r="AH464"/>
    </row>
    <row r="465" spans="34:34" x14ac:dyDescent="0.25">
      <c r="AH465"/>
    </row>
    <row r="466" spans="34:34" x14ac:dyDescent="0.25">
      <c r="AH466"/>
    </row>
    <row r="467" spans="34:34" x14ac:dyDescent="0.25">
      <c r="AH467"/>
    </row>
    <row r="468" spans="34:34" x14ac:dyDescent="0.25">
      <c r="AH468"/>
    </row>
    <row r="469" spans="34:34" x14ac:dyDescent="0.25">
      <c r="AH469"/>
    </row>
    <row r="470" spans="34:34" x14ac:dyDescent="0.25">
      <c r="AH470"/>
    </row>
    <row r="471" spans="34:34" x14ac:dyDescent="0.25">
      <c r="AH471"/>
    </row>
    <row r="472" spans="34:34" x14ac:dyDescent="0.25">
      <c r="AH472"/>
    </row>
    <row r="473" spans="34:34" x14ac:dyDescent="0.25">
      <c r="AH473"/>
    </row>
    <row r="474" spans="34:34" x14ac:dyDescent="0.25">
      <c r="AH474"/>
    </row>
    <row r="475" spans="34:34" x14ac:dyDescent="0.25">
      <c r="AH475"/>
    </row>
    <row r="476" spans="34:34" x14ac:dyDescent="0.25">
      <c r="AH476"/>
    </row>
    <row r="477" spans="34:34" x14ac:dyDescent="0.25">
      <c r="AH477"/>
    </row>
    <row r="478" spans="34:34" x14ac:dyDescent="0.25">
      <c r="AH478"/>
    </row>
    <row r="479" spans="34:34" x14ac:dyDescent="0.25">
      <c r="AH479"/>
    </row>
    <row r="480" spans="34:34" x14ac:dyDescent="0.25">
      <c r="AH480"/>
    </row>
    <row r="481" spans="34:34" x14ac:dyDescent="0.25">
      <c r="AH481"/>
    </row>
    <row r="482" spans="34:34" x14ac:dyDescent="0.25">
      <c r="AH482"/>
    </row>
    <row r="483" spans="34:34" x14ac:dyDescent="0.25">
      <c r="AH483"/>
    </row>
    <row r="484" spans="34:34" x14ac:dyDescent="0.25">
      <c r="AH484"/>
    </row>
    <row r="485" spans="34:34" x14ac:dyDescent="0.25">
      <c r="AH485"/>
    </row>
    <row r="486" spans="34:34" x14ac:dyDescent="0.25">
      <c r="AH486"/>
    </row>
    <row r="487" spans="34:34" x14ac:dyDescent="0.25">
      <c r="AH487"/>
    </row>
    <row r="488" spans="34:34" x14ac:dyDescent="0.25">
      <c r="AH488"/>
    </row>
    <row r="489" spans="34:34" x14ac:dyDescent="0.25">
      <c r="AH489"/>
    </row>
    <row r="490" spans="34:34" x14ac:dyDescent="0.25">
      <c r="AH490"/>
    </row>
    <row r="491" spans="34:34" x14ac:dyDescent="0.25">
      <c r="AH491"/>
    </row>
    <row r="492" spans="34:34" x14ac:dyDescent="0.25">
      <c r="AH492"/>
    </row>
    <row r="493" spans="34:34" x14ac:dyDescent="0.25">
      <c r="AH493"/>
    </row>
    <row r="494" spans="34:34" x14ac:dyDescent="0.25">
      <c r="AH494"/>
    </row>
    <row r="495" spans="34:34" x14ac:dyDescent="0.25">
      <c r="AH495"/>
    </row>
    <row r="496" spans="34:34" x14ac:dyDescent="0.25">
      <c r="AH496"/>
    </row>
    <row r="497" spans="34:34" x14ac:dyDescent="0.25">
      <c r="AH497"/>
    </row>
    <row r="498" spans="34:34" x14ac:dyDescent="0.25">
      <c r="AH498"/>
    </row>
    <row r="499" spans="34:34" x14ac:dyDescent="0.25">
      <c r="AH499"/>
    </row>
    <row r="500" spans="34:34" x14ac:dyDescent="0.25">
      <c r="AH500"/>
    </row>
    <row r="501" spans="34:34" x14ac:dyDescent="0.25">
      <c r="AH501"/>
    </row>
    <row r="502" spans="34:34" x14ac:dyDescent="0.25">
      <c r="AH502"/>
    </row>
    <row r="503" spans="34:34" x14ac:dyDescent="0.25">
      <c r="AH503"/>
    </row>
    <row r="504" spans="34:34" x14ac:dyDescent="0.25">
      <c r="AH504"/>
    </row>
    <row r="505" spans="34:34" x14ac:dyDescent="0.25">
      <c r="AH505"/>
    </row>
    <row r="506" spans="34:34" x14ac:dyDescent="0.25">
      <c r="AH506"/>
    </row>
    <row r="507" spans="34:34" x14ac:dyDescent="0.25">
      <c r="AH507"/>
    </row>
    <row r="508" spans="34:34" x14ac:dyDescent="0.25">
      <c r="AH508"/>
    </row>
    <row r="509" spans="34:34" x14ac:dyDescent="0.25">
      <c r="AH509"/>
    </row>
    <row r="510" spans="34:34" x14ac:dyDescent="0.25">
      <c r="AH510"/>
    </row>
    <row r="511" spans="34:34" x14ac:dyDescent="0.25">
      <c r="AH511"/>
    </row>
    <row r="512" spans="34:34" x14ac:dyDescent="0.25">
      <c r="AH512"/>
    </row>
    <row r="513" spans="34:34" x14ac:dyDescent="0.25">
      <c r="AH513"/>
    </row>
    <row r="514" spans="34:34" x14ac:dyDescent="0.25">
      <c r="AH514"/>
    </row>
    <row r="515" spans="34:34" x14ac:dyDescent="0.25">
      <c r="AH515"/>
    </row>
    <row r="516" spans="34:34" x14ac:dyDescent="0.25">
      <c r="AH516"/>
    </row>
    <row r="517" spans="34:34" x14ac:dyDescent="0.25">
      <c r="AH517"/>
    </row>
    <row r="518" spans="34:34" x14ac:dyDescent="0.25">
      <c r="AH518"/>
    </row>
    <row r="519" spans="34:34" x14ac:dyDescent="0.25">
      <c r="AH519"/>
    </row>
    <row r="520" spans="34:34" x14ac:dyDescent="0.25">
      <c r="AH520"/>
    </row>
    <row r="521" spans="34:34" x14ac:dyDescent="0.25">
      <c r="AH521"/>
    </row>
    <row r="522" spans="34:34" x14ac:dyDescent="0.25">
      <c r="AH522"/>
    </row>
    <row r="523" spans="34:34" x14ac:dyDescent="0.25">
      <c r="AH523"/>
    </row>
    <row r="524" spans="34:34" x14ac:dyDescent="0.25">
      <c r="AH524"/>
    </row>
    <row r="525" spans="34:34" x14ac:dyDescent="0.25">
      <c r="AH525"/>
    </row>
    <row r="526" spans="34:34" x14ac:dyDescent="0.25">
      <c r="AH526"/>
    </row>
    <row r="527" spans="34:34" x14ac:dyDescent="0.25">
      <c r="AH527"/>
    </row>
    <row r="528" spans="34:34" x14ac:dyDescent="0.25">
      <c r="AH528"/>
    </row>
    <row r="529" spans="34:34" x14ac:dyDescent="0.25">
      <c r="AH529"/>
    </row>
    <row r="530" spans="34:34" x14ac:dyDescent="0.25">
      <c r="AH530"/>
    </row>
    <row r="531" spans="34:34" x14ac:dyDescent="0.25">
      <c r="AH531"/>
    </row>
    <row r="532" spans="34:34" x14ac:dyDescent="0.25">
      <c r="AH532"/>
    </row>
    <row r="533" spans="34:34" x14ac:dyDescent="0.25">
      <c r="AH533"/>
    </row>
    <row r="534" spans="34:34" x14ac:dyDescent="0.25">
      <c r="AH534"/>
    </row>
    <row r="535" spans="34:34" x14ac:dyDescent="0.25">
      <c r="AH535"/>
    </row>
    <row r="536" spans="34:34" x14ac:dyDescent="0.25">
      <c r="AH536"/>
    </row>
    <row r="537" spans="34:34" x14ac:dyDescent="0.25">
      <c r="AH537"/>
    </row>
    <row r="538" spans="34:34" x14ac:dyDescent="0.25">
      <c r="AH538"/>
    </row>
    <row r="539" spans="34:34" x14ac:dyDescent="0.25">
      <c r="AH539"/>
    </row>
    <row r="540" spans="34:34" x14ac:dyDescent="0.25">
      <c r="AH540"/>
    </row>
    <row r="541" spans="34:34" x14ac:dyDescent="0.25">
      <c r="AH541"/>
    </row>
    <row r="542" spans="34:34" x14ac:dyDescent="0.25">
      <c r="AH542"/>
    </row>
    <row r="543" spans="34:34" x14ac:dyDescent="0.25">
      <c r="AH543"/>
    </row>
    <row r="544" spans="34:34" x14ac:dyDescent="0.25">
      <c r="AH544"/>
    </row>
    <row r="545" spans="34:34" x14ac:dyDescent="0.25">
      <c r="AH545"/>
    </row>
    <row r="546" spans="34:34" x14ac:dyDescent="0.25">
      <c r="AH546"/>
    </row>
    <row r="547" spans="34:34" x14ac:dyDescent="0.25">
      <c r="AH547"/>
    </row>
    <row r="548" spans="34:34" x14ac:dyDescent="0.25">
      <c r="AH548"/>
    </row>
    <row r="549" spans="34:34" x14ac:dyDescent="0.25">
      <c r="AH549"/>
    </row>
    <row r="550" spans="34:34" x14ac:dyDescent="0.25">
      <c r="AH550"/>
    </row>
    <row r="551" spans="34:34" x14ac:dyDescent="0.25">
      <c r="AH551"/>
    </row>
    <row r="552" spans="34:34" x14ac:dyDescent="0.25">
      <c r="AH552"/>
    </row>
    <row r="553" spans="34:34" x14ac:dyDescent="0.25">
      <c r="AH553"/>
    </row>
    <row r="554" spans="34:34" x14ac:dyDescent="0.25">
      <c r="AH554"/>
    </row>
    <row r="555" spans="34:34" x14ac:dyDescent="0.25">
      <c r="AH555"/>
    </row>
    <row r="556" spans="34:34" x14ac:dyDescent="0.25">
      <c r="AH556"/>
    </row>
    <row r="557" spans="34:34" x14ac:dyDescent="0.25">
      <c r="AH557"/>
    </row>
    <row r="558" spans="34:34" x14ac:dyDescent="0.25">
      <c r="AH558"/>
    </row>
    <row r="559" spans="34:34" x14ac:dyDescent="0.25">
      <c r="AH559"/>
    </row>
    <row r="560" spans="34:34" x14ac:dyDescent="0.25">
      <c r="AH560"/>
    </row>
    <row r="561" spans="34:34" x14ac:dyDescent="0.25">
      <c r="AH561"/>
    </row>
    <row r="562" spans="34:34" x14ac:dyDescent="0.25">
      <c r="AH562"/>
    </row>
    <row r="563" spans="34:34" x14ac:dyDescent="0.25">
      <c r="AH563"/>
    </row>
    <row r="564" spans="34:34" x14ac:dyDescent="0.25">
      <c r="AH564"/>
    </row>
    <row r="565" spans="34:34" x14ac:dyDescent="0.25">
      <c r="AH565"/>
    </row>
    <row r="566" spans="34:34" x14ac:dyDescent="0.25">
      <c r="AH566"/>
    </row>
    <row r="567" spans="34:34" x14ac:dyDescent="0.25">
      <c r="AH567"/>
    </row>
    <row r="568" spans="34:34" x14ac:dyDescent="0.25">
      <c r="AH568"/>
    </row>
    <row r="569" spans="34:34" x14ac:dyDescent="0.25">
      <c r="AH569"/>
    </row>
    <row r="570" spans="34:34" x14ac:dyDescent="0.25">
      <c r="AH570"/>
    </row>
    <row r="571" spans="34:34" x14ac:dyDescent="0.25">
      <c r="AH571"/>
    </row>
    <row r="572" spans="34:34" x14ac:dyDescent="0.25">
      <c r="AH572"/>
    </row>
    <row r="573" spans="34:34" x14ac:dyDescent="0.25">
      <c r="AH573"/>
    </row>
    <row r="574" spans="34:34" x14ac:dyDescent="0.25">
      <c r="AH574"/>
    </row>
    <row r="575" spans="34:34" x14ac:dyDescent="0.25">
      <c r="AH575"/>
    </row>
    <row r="576" spans="34:34" x14ac:dyDescent="0.25">
      <c r="AH576"/>
    </row>
    <row r="577" spans="34:34" x14ac:dyDescent="0.25">
      <c r="AH577"/>
    </row>
    <row r="578" spans="34:34" x14ac:dyDescent="0.25">
      <c r="AH578"/>
    </row>
    <row r="579" spans="34:34" x14ac:dyDescent="0.25">
      <c r="AH579"/>
    </row>
    <row r="580" spans="34:34" x14ac:dyDescent="0.25">
      <c r="AH580"/>
    </row>
    <row r="581" spans="34:34" x14ac:dyDescent="0.25">
      <c r="AH581"/>
    </row>
    <row r="582" spans="34:34" x14ac:dyDescent="0.25">
      <c r="AH582"/>
    </row>
    <row r="583" spans="34:34" x14ac:dyDescent="0.25">
      <c r="AH583"/>
    </row>
    <row r="584" spans="34:34" x14ac:dyDescent="0.25">
      <c r="AH584"/>
    </row>
    <row r="585" spans="34:34" x14ac:dyDescent="0.25">
      <c r="AH585"/>
    </row>
    <row r="586" spans="34:34" x14ac:dyDescent="0.25">
      <c r="AH586"/>
    </row>
    <row r="587" spans="34:34" x14ac:dyDescent="0.25">
      <c r="AH587"/>
    </row>
    <row r="588" spans="34:34" x14ac:dyDescent="0.25">
      <c r="AH588"/>
    </row>
    <row r="589" spans="34:34" x14ac:dyDescent="0.25">
      <c r="AH589"/>
    </row>
    <row r="590" spans="34:34" x14ac:dyDescent="0.25">
      <c r="AH590"/>
    </row>
    <row r="591" spans="34:34" x14ac:dyDescent="0.25">
      <c r="AH591"/>
    </row>
    <row r="592" spans="34:34" x14ac:dyDescent="0.25">
      <c r="AH592"/>
    </row>
    <row r="593" spans="34:34" x14ac:dyDescent="0.25">
      <c r="AH593"/>
    </row>
    <row r="594" spans="34:34" x14ac:dyDescent="0.25">
      <c r="AH594"/>
    </row>
    <row r="595" spans="34:34" x14ac:dyDescent="0.25">
      <c r="AH595"/>
    </row>
    <row r="596" spans="34:34" x14ac:dyDescent="0.25">
      <c r="AH596"/>
    </row>
    <row r="597" spans="34:34" x14ac:dyDescent="0.25">
      <c r="AH597"/>
    </row>
    <row r="598" spans="34:34" x14ac:dyDescent="0.25">
      <c r="AH598"/>
    </row>
    <row r="599" spans="34:34" x14ac:dyDescent="0.25">
      <c r="AH599"/>
    </row>
    <row r="600" spans="34:34" x14ac:dyDescent="0.25">
      <c r="AH600"/>
    </row>
    <row r="601" spans="34:34" x14ac:dyDescent="0.25">
      <c r="AH601"/>
    </row>
    <row r="602" spans="34:34" x14ac:dyDescent="0.25">
      <c r="AH602"/>
    </row>
    <row r="603" spans="34:34" x14ac:dyDescent="0.25">
      <c r="AH603"/>
    </row>
    <row r="604" spans="34:34" x14ac:dyDescent="0.25">
      <c r="AH604"/>
    </row>
    <row r="605" spans="34:34" x14ac:dyDescent="0.25">
      <c r="AH605"/>
    </row>
    <row r="606" spans="34:34" x14ac:dyDescent="0.25">
      <c r="AH606"/>
    </row>
    <row r="607" spans="34:34" x14ac:dyDescent="0.25">
      <c r="AH607"/>
    </row>
    <row r="608" spans="34:34" x14ac:dyDescent="0.25">
      <c r="AH608"/>
    </row>
    <row r="609" spans="34:34" x14ac:dyDescent="0.25">
      <c r="AH609"/>
    </row>
    <row r="610" spans="34:34" x14ac:dyDescent="0.25">
      <c r="AH610"/>
    </row>
    <row r="611" spans="34:34" x14ac:dyDescent="0.25">
      <c r="AH611"/>
    </row>
    <row r="612" spans="34:34" x14ac:dyDescent="0.25">
      <c r="AH612"/>
    </row>
    <row r="613" spans="34:34" x14ac:dyDescent="0.25">
      <c r="AH613"/>
    </row>
    <row r="614" spans="34:34" x14ac:dyDescent="0.25">
      <c r="AH614"/>
    </row>
    <row r="615" spans="34:34" x14ac:dyDescent="0.25">
      <c r="AH615"/>
    </row>
    <row r="616" spans="34:34" x14ac:dyDescent="0.25">
      <c r="AH616"/>
    </row>
    <row r="617" spans="34:34" x14ac:dyDescent="0.25">
      <c r="AH617"/>
    </row>
    <row r="618" spans="34:34" x14ac:dyDescent="0.25">
      <c r="AH618"/>
    </row>
    <row r="619" spans="34:34" x14ac:dyDescent="0.25">
      <c r="AH619"/>
    </row>
    <row r="620" spans="34:34" x14ac:dyDescent="0.25">
      <c r="AH620"/>
    </row>
    <row r="621" spans="34:34" x14ac:dyDescent="0.25">
      <c r="AH621"/>
    </row>
    <row r="622" spans="34:34" x14ac:dyDescent="0.25">
      <c r="AH622"/>
    </row>
    <row r="623" spans="34:34" x14ac:dyDescent="0.25">
      <c r="AH623"/>
    </row>
    <row r="624" spans="34:34" x14ac:dyDescent="0.25">
      <c r="AH624"/>
    </row>
    <row r="625" spans="34:34" x14ac:dyDescent="0.25">
      <c r="AH625"/>
    </row>
    <row r="626" spans="34:34" x14ac:dyDescent="0.25">
      <c r="AH626"/>
    </row>
    <row r="627" spans="34:34" x14ac:dyDescent="0.25">
      <c r="AH627"/>
    </row>
    <row r="628" spans="34:34" x14ac:dyDescent="0.25">
      <c r="AH628"/>
    </row>
    <row r="629" spans="34:34" x14ac:dyDescent="0.25">
      <c r="AH629"/>
    </row>
    <row r="630" spans="34:34" x14ac:dyDescent="0.25">
      <c r="AH630"/>
    </row>
    <row r="631" spans="34:34" x14ac:dyDescent="0.25">
      <c r="AH631"/>
    </row>
    <row r="632" spans="34:34" x14ac:dyDescent="0.25">
      <c r="AH632"/>
    </row>
    <row r="633" spans="34:34" x14ac:dyDescent="0.25">
      <c r="AH633"/>
    </row>
    <row r="634" spans="34:34" x14ac:dyDescent="0.25">
      <c r="AH634"/>
    </row>
    <row r="635" spans="34:34" x14ac:dyDescent="0.25">
      <c r="AH635"/>
    </row>
    <row r="636" spans="34:34" x14ac:dyDescent="0.25">
      <c r="AH636"/>
    </row>
    <row r="637" spans="34:34" x14ac:dyDescent="0.25">
      <c r="AH637"/>
    </row>
    <row r="638" spans="34:34" x14ac:dyDescent="0.25">
      <c r="AH638"/>
    </row>
    <row r="639" spans="34:34" x14ac:dyDescent="0.25">
      <c r="AH639"/>
    </row>
    <row r="640" spans="34:34" x14ac:dyDescent="0.25">
      <c r="AH640"/>
    </row>
    <row r="641" spans="34:34" x14ac:dyDescent="0.25">
      <c r="AH641"/>
    </row>
    <row r="642" spans="34:34" x14ac:dyDescent="0.25">
      <c r="AH642"/>
    </row>
    <row r="643" spans="34:34" x14ac:dyDescent="0.25">
      <c r="AH643"/>
    </row>
    <row r="644" spans="34:34" x14ac:dyDescent="0.25">
      <c r="AH644"/>
    </row>
    <row r="645" spans="34:34" x14ac:dyDescent="0.25">
      <c r="AH645"/>
    </row>
    <row r="646" spans="34:34" x14ac:dyDescent="0.25">
      <c r="AH646"/>
    </row>
    <row r="647" spans="34:34" x14ac:dyDescent="0.25">
      <c r="AH647"/>
    </row>
    <row r="648" spans="34:34" x14ac:dyDescent="0.25">
      <c r="AH648"/>
    </row>
    <row r="649" spans="34:34" x14ac:dyDescent="0.25">
      <c r="AH649"/>
    </row>
    <row r="650" spans="34:34" x14ac:dyDescent="0.25">
      <c r="AH650"/>
    </row>
    <row r="651" spans="34:34" x14ac:dyDescent="0.25">
      <c r="AH651"/>
    </row>
    <row r="652" spans="34:34" x14ac:dyDescent="0.25">
      <c r="AH652"/>
    </row>
    <row r="653" spans="34:34" x14ac:dyDescent="0.25">
      <c r="AH653"/>
    </row>
    <row r="654" spans="34:34" x14ac:dyDescent="0.25">
      <c r="AH654"/>
    </row>
    <row r="655" spans="34:34" x14ac:dyDescent="0.25">
      <c r="AH655"/>
    </row>
    <row r="656" spans="34:34" x14ac:dyDescent="0.25">
      <c r="AH656"/>
    </row>
    <row r="657" spans="34:34" x14ac:dyDescent="0.25">
      <c r="AH657"/>
    </row>
    <row r="658" spans="34:34" x14ac:dyDescent="0.25">
      <c r="AH658"/>
    </row>
    <row r="659" spans="34:34" x14ac:dyDescent="0.25">
      <c r="AH659"/>
    </row>
    <row r="660" spans="34:34" x14ac:dyDescent="0.25">
      <c r="AH660"/>
    </row>
    <row r="661" spans="34:34" x14ac:dyDescent="0.25">
      <c r="AH661"/>
    </row>
    <row r="662" spans="34:34" x14ac:dyDescent="0.25">
      <c r="AH662"/>
    </row>
    <row r="663" spans="34:34" x14ac:dyDescent="0.25">
      <c r="AH663"/>
    </row>
    <row r="664" spans="34:34" x14ac:dyDescent="0.25">
      <c r="AH664"/>
    </row>
    <row r="665" spans="34:34" x14ac:dyDescent="0.25">
      <c r="AH665"/>
    </row>
    <row r="666" spans="34:34" x14ac:dyDescent="0.25">
      <c r="AH666"/>
    </row>
    <row r="667" spans="34:34" x14ac:dyDescent="0.25">
      <c r="AH667"/>
    </row>
    <row r="668" spans="34:34" x14ac:dyDescent="0.25">
      <c r="AH668"/>
    </row>
    <row r="669" spans="34:34" x14ac:dyDescent="0.25">
      <c r="AH669"/>
    </row>
    <row r="670" spans="34:34" x14ac:dyDescent="0.25">
      <c r="AH670"/>
    </row>
    <row r="671" spans="34:34" x14ac:dyDescent="0.25">
      <c r="AH671"/>
    </row>
    <row r="672" spans="34:34" x14ac:dyDescent="0.25">
      <c r="AH672"/>
    </row>
    <row r="673" spans="34:34" x14ac:dyDescent="0.25">
      <c r="AH673"/>
    </row>
    <row r="674" spans="34:34" x14ac:dyDescent="0.25">
      <c r="AH674"/>
    </row>
    <row r="675" spans="34:34" x14ac:dyDescent="0.25">
      <c r="AH675"/>
    </row>
    <row r="676" spans="34:34" x14ac:dyDescent="0.25">
      <c r="AH676"/>
    </row>
    <row r="677" spans="34:34" x14ac:dyDescent="0.25">
      <c r="AH677"/>
    </row>
    <row r="678" spans="34:34" x14ac:dyDescent="0.25">
      <c r="AH678"/>
    </row>
    <row r="679" spans="34:34" x14ac:dyDescent="0.25">
      <c r="AH679"/>
    </row>
    <row r="680" spans="34:34" x14ac:dyDescent="0.25">
      <c r="AH680"/>
    </row>
    <row r="681" spans="34:34" x14ac:dyDescent="0.25">
      <c r="AH681"/>
    </row>
    <row r="682" spans="34:34" x14ac:dyDescent="0.25">
      <c r="AH682"/>
    </row>
    <row r="683" spans="34:34" x14ac:dyDescent="0.25">
      <c r="AH683"/>
    </row>
    <row r="684" spans="34:34" x14ac:dyDescent="0.25">
      <c r="AH684"/>
    </row>
    <row r="685" spans="34:34" x14ac:dyDescent="0.25">
      <c r="AH685"/>
    </row>
    <row r="686" spans="34:34" x14ac:dyDescent="0.25">
      <c r="AH686"/>
    </row>
    <row r="687" spans="34:34" x14ac:dyDescent="0.25">
      <c r="AH687"/>
    </row>
    <row r="688" spans="34:34" x14ac:dyDescent="0.25">
      <c r="AH688"/>
    </row>
    <row r="689" spans="34:34" x14ac:dyDescent="0.25">
      <c r="AH689"/>
    </row>
    <row r="690" spans="34:34" x14ac:dyDescent="0.25">
      <c r="AH690"/>
    </row>
    <row r="691" spans="34:34" x14ac:dyDescent="0.25">
      <c r="AH691"/>
    </row>
    <row r="692" spans="34:34" x14ac:dyDescent="0.25">
      <c r="AH692"/>
    </row>
    <row r="693" spans="34:34" x14ac:dyDescent="0.25">
      <c r="AH693"/>
    </row>
    <row r="694" spans="34:34" x14ac:dyDescent="0.25">
      <c r="AH694"/>
    </row>
    <row r="695" spans="34:34" x14ac:dyDescent="0.25">
      <c r="AH695"/>
    </row>
    <row r="696" spans="34:34" x14ac:dyDescent="0.25">
      <c r="AH696"/>
    </row>
    <row r="697" spans="34:34" x14ac:dyDescent="0.25">
      <c r="AH697"/>
    </row>
    <row r="698" spans="34:34" x14ac:dyDescent="0.25">
      <c r="AH698"/>
    </row>
    <row r="699" spans="34:34" x14ac:dyDescent="0.25">
      <c r="AH699"/>
    </row>
    <row r="700" spans="34:34" x14ac:dyDescent="0.25">
      <c r="AH700"/>
    </row>
    <row r="701" spans="34:34" x14ac:dyDescent="0.25">
      <c r="AH701"/>
    </row>
    <row r="702" spans="34:34" x14ac:dyDescent="0.25">
      <c r="AH702"/>
    </row>
    <row r="703" spans="34:34" x14ac:dyDescent="0.25">
      <c r="AH703"/>
    </row>
    <row r="704" spans="34:34" x14ac:dyDescent="0.25">
      <c r="AH704"/>
    </row>
    <row r="705" spans="34:34" x14ac:dyDescent="0.25">
      <c r="AH705"/>
    </row>
    <row r="706" spans="34:34" x14ac:dyDescent="0.25">
      <c r="AH706"/>
    </row>
    <row r="707" spans="34:34" x14ac:dyDescent="0.25">
      <c r="AH707"/>
    </row>
    <row r="708" spans="34:34" x14ac:dyDescent="0.25">
      <c r="AH708"/>
    </row>
    <row r="709" spans="34:34" x14ac:dyDescent="0.25">
      <c r="AH709"/>
    </row>
    <row r="710" spans="34:34" x14ac:dyDescent="0.25">
      <c r="AH710"/>
    </row>
    <row r="711" spans="34:34" x14ac:dyDescent="0.25">
      <c r="AH711"/>
    </row>
    <row r="712" spans="34:34" x14ac:dyDescent="0.25">
      <c r="AH712"/>
    </row>
    <row r="713" spans="34:34" x14ac:dyDescent="0.25">
      <c r="AH713"/>
    </row>
    <row r="714" spans="34:34" x14ac:dyDescent="0.25">
      <c r="AH714"/>
    </row>
    <row r="715" spans="34:34" x14ac:dyDescent="0.25">
      <c r="AH715"/>
    </row>
    <row r="716" spans="34:34" x14ac:dyDescent="0.25">
      <c r="AH716"/>
    </row>
    <row r="717" spans="34:34" x14ac:dyDescent="0.25">
      <c r="AH717"/>
    </row>
    <row r="718" spans="34:34" x14ac:dyDescent="0.25">
      <c r="AH718"/>
    </row>
    <row r="719" spans="34:34" x14ac:dyDescent="0.25">
      <c r="AH719"/>
    </row>
    <row r="720" spans="34:34" x14ac:dyDescent="0.25">
      <c r="AH720"/>
    </row>
    <row r="721" spans="34:34" x14ac:dyDescent="0.25">
      <c r="AH721"/>
    </row>
    <row r="722" spans="34:34" x14ac:dyDescent="0.25">
      <c r="AH722"/>
    </row>
    <row r="723" spans="34:34" x14ac:dyDescent="0.25">
      <c r="AH723"/>
    </row>
    <row r="724" spans="34:34" x14ac:dyDescent="0.25">
      <c r="AH724"/>
    </row>
    <row r="725" spans="34:34" x14ac:dyDescent="0.25">
      <c r="AH725"/>
    </row>
    <row r="726" spans="34:34" x14ac:dyDescent="0.25">
      <c r="AH726"/>
    </row>
    <row r="727" spans="34:34" x14ac:dyDescent="0.25">
      <c r="AH727"/>
    </row>
    <row r="728" spans="34:34" x14ac:dyDescent="0.25">
      <c r="AH728"/>
    </row>
    <row r="729" spans="34:34" x14ac:dyDescent="0.25">
      <c r="AH729"/>
    </row>
    <row r="730" spans="34:34" x14ac:dyDescent="0.25">
      <c r="AH730"/>
    </row>
    <row r="731" spans="34:34" x14ac:dyDescent="0.25">
      <c r="AH731"/>
    </row>
    <row r="732" spans="34:34" x14ac:dyDescent="0.25">
      <c r="AH732"/>
    </row>
    <row r="733" spans="34:34" x14ac:dyDescent="0.25">
      <c r="AH733"/>
    </row>
    <row r="734" spans="34:34" x14ac:dyDescent="0.25">
      <c r="AH734"/>
    </row>
    <row r="735" spans="34:34" x14ac:dyDescent="0.25">
      <c r="AH735"/>
    </row>
    <row r="736" spans="34:34" x14ac:dyDescent="0.25">
      <c r="AH736"/>
    </row>
    <row r="737" spans="34:34" x14ac:dyDescent="0.25">
      <c r="AH737"/>
    </row>
    <row r="738" spans="34:34" x14ac:dyDescent="0.25">
      <c r="AH738"/>
    </row>
    <row r="739" spans="34:34" x14ac:dyDescent="0.25">
      <c r="AH739"/>
    </row>
    <row r="740" spans="34:34" x14ac:dyDescent="0.25">
      <c r="AH740"/>
    </row>
    <row r="741" spans="34:34" x14ac:dyDescent="0.25">
      <c r="AH741"/>
    </row>
    <row r="742" spans="34:34" x14ac:dyDescent="0.25">
      <c r="AH742"/>
    </row>
    <row r="743" spans="34:34" x14ac:dyDescent="0.25">
      <c r="AH743"/>
    </row>
    <row r="744" spans="34:34" x14ac:dyDescent="0.25">
      <c r="AH744"/>
    </row>
    <row r="745" spans="34:34" x14ac:dyDescent="0.25">
      <c r="AH745"/>
    </row>
    <row r="746" spans="34:34" x14ac:dyDescent="0.25">
      <c r="AH746"/>
    </row>
    <row r="747" spans="34:34" x14ac:dyDescent="0.25">
      <c r="AH747"/>
    </row>
    <row r="748" spans="34:34" x14ac:dyDescent="0.25">
      <c r="AH748"/>
    </row>
    <row r="749" spans="34:34" x14ac:dyDescent="0.25">
      <c r="AH749"/>
    </row>
    <row r="750" spans="34:34" x14ac:dyDescent="0.25">
      <c r="AH750"/>
    </row>
    <row r="751" spans="34:34" x14ac:dyDescent="0.25">
      <c r="AH751"/>
    </row>
    <row r="752" spans="34:34" x14ac:dyDescent="0.25">
      <c r="AH752"/>
    </row>
    <row r="753" spans="34:34" x14ac:dyDescent="0.25">
      <c r="AH753"/>
    </row>
    <row r="754" spans="34:34" x14ac:dyDescent="0.25">
      <c r="AH754"/>
    </row>
    <row r="755" spans="34:34" x14ac:dyDescent="0.25">
      <c r="AH755"/>
    </row>
    <row r="756" spans="34:34" x14ac:dyDescent="0.25">
      <c r="AH756"/>
    </row>
    <row r="757" spans="34:34" x14ac:dyDescent="0.25">
      <c r="AH757"/>
    </row>
    <row r="758" spans="34:34" x14ac:dyDescent="0.25">
      <c r="AH758"/>
    </row>
    <row r="759" spans="34:34" x14ac:dyDescent="0.25">
      <c r="AH759"/>
    </row>
    <row r="760" spans="34:34" x14ac:dyDescent="0.25">
      <c r="AH760"/>
    </row>
    <row r="761" spans="34:34" x14ac:dyDescent="0.25">
      <c r="AH761"/>
    </row>
    <row r="762" spans="34:34" x14ac:dyDescent="0.25">
      <c r="AH762"/>
    </row>
    <row r="763" spans="34:34" x14ac:dyDescent="0.25">
      <c r="AH763"/>
    </row>
    <row r="764" spans="34:34" x14ac:dyDescent="0.25">
      <c r="AH764"/>
    </row>
    <row r="765" spans="34:34" x14ac:dyDescent="0.25">
      <c r="AH765"/>
    </row>
    <row r="766" spans="34:34" x14ac:dyDescent="0.25">
      <c r="AH766"/>
    </row>
    <row r="767" spans="34:34" x14ac:dyDescent="0.25">
      <c r="AH767"/>
    </row>
    <row r="768" spans="34:34" x14ac:dyDescent="0.25">
      <c r="AH768"/>
    </row>
    <row r="769" spans="34:34" x14ac:dyDescent="0.25">
      <c r="AH769"/>
    </row>
    <row r="770" spans="34:34" x14ac:dyDescent="0.25">
      <c r="AH770"/>
    </row>
    <row r="771" spans="34:34" x14ac:dyDescent="0.25">
      <c r="AH771"/>
    </row>
    <row r="772" spans="34:34" x14ac:dyDescent="0.25">
      <c r="AH772"/>
    </row>
    <row r="773" spans="34:34" x14ac:dyDescent="0.25">
      <c r="AH773"/>
    </row>
    <row r="774" spans="34:34" x14ac:dyDescent="0.25">
      <c r="AH774"/>
    </row>
    <row r="775" spans="34:34" x14ac:dyDescent="0.25">
      <c r="AH775"/>
    </row>
    <row r="776" spans="34:34" x14ac:dyDescent="0.25">
      <c r="AH776"/>
    </row>
    <row r="777" spans="34:34" x14ac:dyDescent="0.25">
      <c r="AH777"/>
    </row>
    <row r="778" spans="34:34" x14ac:dyDescent="0.25">
      <c r="AH778"/>
    </row>
    <row r="779" spans="34:34" x14ac:dyDescent="0.25">
      <c r="AH779"/>
    </row>
    <row r="780" spans="34:34" x14ac:dyDescent="0.25">
      <c r="AH780"/>
    </row>
    <row r="781" spans="34:34" x14ac:dyDescent="0.25">
      <c r="AH781"/>
    </row>
    <row r="782" spans="34:34" x14ac:dyDescent="0.25">
      <c r="AH782"/>
    </row>
    <row r="783" spans="34:34" x14ac:dyDescent="0.25">
      <c r="AH783"/>
    </row>
    <row r="784" spans="34:34" x14ac:dyDescent="0.25">
      <c r="AH784"/>
    </row>
    <row r="785" spans="34:34" x14ac:dyDescent="0.25">
      <c r="AH785"/>
    </row>
    <row r="786" spans="34:34" x14ac:dyDescent="0.25">
      <c r="AH786"/>
    </row>
    <row r="787" spans="34:34" x14ac:dyDescent="0.25">
      <c r="AH787"/>
    </row>
    <row r="788" spans="34:34" x14ac:dyDescent="0.25">
      <c r="AH788"/>
    </row>
    <row r="789" spans="34:34" x14ac:dyDescent="0.25">
      <c r="AH789"/>
    </row>
    <row r="790" spans="34:34" x14ac:dyDescent="0.25">
      <c r="AH790"/>
    </row>
    <row r="791" spans="34:34" x14ac:dyDescent="0.25">
      <c r="AH791"/>
    </row>
    <row r="792" spans="34:34" x14ac:dyDescent="0.25">
      <c r="AH792"/>
    </row>
    <row r="793" spans="34:34" x14ac:dyDescent="0.25">
      <c r="AH793"/>
    </row>
    <row r="794" spans="34:34" x14ac:dyDescent="0.25">
      <c r="AH794"/>
    </row>
    <row r="795" spans="34:34" x14ac:dyDescent="0.25">
      <c r="AH795"/>
    </row>
    <row r="796" spans="34:34" x14ac:dyDescent="0.25">
      <c r="AH796"/>
    </row>
    <row r="797" spans="34:34" x14ac:dyDescent="0.25">
      <c r="AH797"/>
    </row>
    <row r="798" spans="34:34" x14ac:dyDescent="0.25">
      <c r="AH798"/>
    </row>
    <row r="799" spans="34:34" x14ac:dyDescent="0.25">
      <c r="AH799"/>
    </row>
    <row r="800" spans="34:34" x14ac:dyDescent="0.25">
      <c r="AH800"/>
    </row>
    <row r="801" spans="34:34" x14ac:dyDescent="0.25">
      <c r="AH801"/>
    </row>
    <row r="802" spans="34:34" x14ac:dyDescent="0.25">
      <c r="AH802"/>
    </row>
    <row r="803" spans="34:34" x14ac:dyDescent="0.25">
      <c r="AH803"/>
    </row>
    <row r="804" spans="34:34" x14ac:dyDescent="0.25">
      <c r="AH804"/>
    </row>
    <row r="805" spans="34:34" x14ac:dyDescent="0.25">
      <c r="AH805"/>
    </row>
    <row r="806" spans="34:34" x14ac:dyDescent="0.25">
      <c r="AH806"/>
    </row>
    <row r="807" spans="34:34" x14ac:dyDescent="0.25">
      <c r="AH807"/>
    </row>
    <row r="808" spans="34:34" x14ac:dyDescent="0.25">
      <c r="AH808"/>
    </row>
    <row r="809" spans="34:34" x14ac:dyDescent="0.25">
      <c r="AH809"/>
    </row>
    <row r="810" spans="34:34" x14ac:dyDescent="0.25">
      <c r="AH810"/>
    </row>
    <row r="811" spans="34:34" x14ac:dyDescent="0.25">
      <c r="AH811"/>
    </row>
    <row r="812" spans="34:34" x14ac:dyDescent="0.25">
      <c r="AH812"/>
    </row>
    <row r="813" spans="34:34" x14ac:dyDescent="0.25">
      <c r="AH813"/>
    </row>
    <row r="814" spans="34:34" x14ac:dyDescent="0.25">
      <c r="AH814"/>
    </row>
    <row r="815" spans="34:34" x14ac:dyDescent="0.25">
      <c r="AH815"/>
    </row>
    <row r="816" spans="34:34" x14ac:dyDescent="0.25">
      <c r="AH816"/>
    </row>
    <row r="817" spans="34:34" x14ac:dyDescent="0.25">
      <c r="AH817"/>
    </row>
    <row r="818" spans="34:34" x14ac:dyDescent="0.25">
      <c r="AH818"/>
    </row>
    <row r="819" spans="34:34" x14ac:dyDescent="0.25">
      <c r="AH819"/>
    </row>
    <row r="820" spans="34:34" x14ac:dyDescent="0.25">
      <c r="AH820"/>
    </row>
    <row r="821" spans="34:34" x14ac:dyDescent="0.25">
      <c r="AH821"/>
    </row>
    <row r="822" spans="34:34" x14ac:dyDescent="0.25">
      <c r="AH822"/>
    </row>
    <row r="823" spans="34:34" x14ac:dyDescent="0.25">
      <c r="AH823"/>
    </row>
    <row r="824" spans="34:34" x14ac:dyDescent="0.25">
      <c r="AH824"/>
    </row>
    <row r="825" spans="34:34" x14ac:dyDescent="0.25">
      <c r="AH825"/>
    </row>
    <row r="826" spans="34:34" x14ac:dyDescent="0.25">
      <c r="AH826"/>
    </row>
    <row r="827" spans="34:34" x14ac:dyDescent="0.25">
      <c r="AH827"/>
    </row>
    <row r="828" spans="34:34" x14ac:dyDescent="0.25">
      <c r="AH828"/>
    </row>
    <row r="829" spans="34:34" x14ac:dyDescent="0.25">
      <c r="AH829"/>
    </row>
    <row r="830" spans="34:34" x14ac:dyDescent="0.25">
      <c r="AH830"/>
    </row>
    <row r="831" spans="34:34" x14ac:dyDescent="0.25">
      <c r="AH831"/>
    </row>
    <row r="832" spans="34:34" x14ac:dyDescent="0.25">
      <c r="AH832"/>
    </row>
    <row r="833" spans="34:34" x14ac:dyDescent="0.25">
      <c r="AH833"/>
    </row>
    <row r="834" spans="34:34" x14ac:dyDescent="0.25">
      <c r="AH834"/>
    </row>
    <row r="835" spans="34:34" x14ac:dyDescent="0.25">
      <c r="AH835"/>
    </row>
    <row r="836" spans="34:34" x14ac:dyDescent="0.25">
      <c r="AH836"/>
    </row>
    <row r="837" spans="34:34" x14ac:dyDescent="0.25">
      <c r="AH837"/>
    </row>
    <row r="838" spans="34:34" x14ac:dyDescent="0.25">
      <c r="AH838"/>
    </row>
    <row r="839" spans="34:34" x14ac:dyDescent="0.25">
      <c r="AH839"/>
    </row>
    <row r="840" spans="34:34" x14ac:dyDescent="0.25">
      <c r="AH840"/>
    </row>
    <row r="841" spans="34:34" x14ac:dyDescent="0.25">
      <c r="AH841"/>
    </row>
    <row r="842" spans="34:34" x14ac:dyDescent="0.25">
      <c r="AH842"/>
    </row>
    <row r="843" spans="34:34" x14ac:dyDescent="0.25">
      <c r="AH843"/>
    </row>
    <row r="844" spans="34:34" x14ac:dyDescent="0.25">
      <c r="AH844"/>
    </row>
    <row r="845" spans="34:34" x14ac:dyDescent="0.25">
      <c r="AH845"/>
    </row>
    <row r="846" spans="34:34" x14ac:dyDescent="0.25">
      <c r="AH846"/>
    </row>
    <row r="847" spans="34:34" x14ac:dyDescent="0.25">
      <c r="AH847"/>
    </row>
    <row r="848" spans="34:34" x14ac:dyDescent="0.25">
      <c r="AH848"/>
    </row>
    <row r="849" spans="34:34" x14ac:dyDescent="0.25">
      <c r="AH849"/>
    </row>
    <row r="850" spans="34:34" x14ac:dyDescent="0.25">
      <c r="AH850"/>
    </row>
    <row r="851" spans="34:34" x14ac:dyDescent="0.25">
      <c r="AH851"/>
    </row>
    <row r="852" spans="34:34" x14ac:dyDescent="0.25">
      <c r="AH852"/>
    </row>
    <row r="853" spans="34:34" x14ac:dyDescent="0.25">
      <c r="AH853"/>
    </row>
    <row r="854" spans="34:34" x14ac:dyDescent="0.25">
      <c r="AH854"/>
    </row>
    <row r="855" spans="34:34" x14ac:dyDescent="0.25">
      <c r="AH855"/>
    </row>
    <row r="856" spans="34:34" x14ac:dyDescent="0.25">
      <c r="AH856"/>
    </row>
    <row r="857" spans="34:34" x14ac:dyDescent="0.25">
      <c r="AH857"/>
    </row>
    <row r="858" spans="34:34" x14ac:dyDescent="0.25">
      <c r="AH858"/>
    </row>
    <row r="859" spans="34:34" x14ac:dyDescent="0.25">
      <c r="AH859"/>
    </row>
    <row r="860" spans="34:34" x14ac:dyDescent="0.25">
      <c r="AH860"/>
    </row>
    <row r="861" spans="34:34" x14ac:dyDescent="0.25">
      <c r="AH861"/>
    </row>
    <row r="862" spans="34:34" x14ac:dyDescent="0.25">
      <c r="AH862"/>
    </row>
    <row r="863" spans="34:34" x14ac:dyDescent="0.25">
      <c r="AH863"/>
    </row>
    <row r="864" spans="34:34" x14ac:dyDescent="0.25">
      <c r="AH864"/>
    </row>
    <row r="865" spans="34:34" x14ac:dyDescent="0.25">
      <c r="AH865"/>
    </row>
    <row r="866" spans="34:34" x14ac:dyDescent="0.25">
      <c r="AH866"/>
    </row>
    <row r="867" spans="34:34" x14ac:dyDescent="0.25">
      <c r="AH867"/>
    </row>
    <row r="868" spans="34:34" x14ac:dyDescent="0.25">
      <c r="AH868"/>
    </row>
    <row r="869" spans="34:34" x14ac:dyDescent="0.25">
      <c r="AH869"/>
    </row>
    <row r="870" spans="34:34" x14ac:dyDescent="0.25">
      <c r="AH870"/>
    </row>
    <row r="871" spans="34:34" x14ac:dyDescent="0.25">
      <c r="AH871"/>
    </row>
    <row r="872" spans="34:34" x14ac:dyDescent="0.25">
      <c r="AH872"/>
    </row>
    <row r="873" spans="34:34" x14ac:dyDescent="0.25">
      <c r="AH873"/>
    </row>
    <row r="874" spans="34:34" x14ac:dyDescent="0.25">
      <c r="AH874"/>
    </row>
    <row r="875" spans="34:34" x14ac:dyDescent="0.25">
      <c r="AH875"/>
    </row>
    <row r="876" spans="34:34" x14ac:dyDescent="0.25">
      <c r="AH876"/>
    </row>
    <row r="877" spans="34:34" x14ac:dyDescent="0.25">
      <c r="AH877"/>
    </row>
    <row r="878" spans="34:34" x14ac:dyDescent="0.25">
      <c r="AH878"/>
    </row>
    <row r="879" spans="34:34" x14ac:dyDescent="0.25">
      <c r="AH879"/>
    </row>
    <row r="880" spans="34:34" x14ac:dyDescent="0.25">
      <c r="AH880"/>
    </row>
    <row r="881" spans="34:34" x14ac:dyDescent="0.25">
      <c r="AH881"/>
    </row>
    <row r="882" spans="34:34" x14ac:dyDescent="0.25">
      <c r="AH882"/>
    </row>
    <row r="883" spans="34:34" x14ac:dyDescent="0.25">
      <c r="AH883"/>
    </row>
    <row r="884" spans="34:34" x14ac:dyDescent="0.25">
      <c r="AH884"/>
    </row>
    <row r="885" spans="34:34" x14ac:dyDescent="0.25">
      <c r="AH885"/>
    </row>
    <row r="886" spans="34:34" x14ac:dyDescent="0.25">
      <c r="AH886"/>
    </row>
    <row r="887" spans="34:34" x14ac:dyDescent="0.25">
      <c r="AH887"/>
    </row>
    <row r="888" spans="34:34" x14ac:dyDescent="0.25">
      <c r="AH888"/>
    </row>
    <row r="889" spans="34:34" x14ac:dyDescent="0.25">
      <c r="AH889"/>
    </row>
    <row r="890" spans="34:34" x14ac:dyDescent="0.25">
      <c r="AH890"/>
    </row>
    <row r="891" spans="34:34" x14ac:dyDescent="0.25">
      <c r="AH891"/>
    </row>
    <row r="892" spans="34:34" x14ac:dyDescent="0.25">
      <c r="AH892"/>
    </row>
    <row r="893" spans="34:34" x14ac:dyDescent="0.25">
      <c r="AH893"/>
    </row>
    <row r="894" spans="34:34" x14ac:dyDescent="0.25">
      <c r="AH894"/>
    </row>
    <row r="895" spans="34:34" x14ac:dyDescent="0.25">
      <c r="AH895"/>
    </row>
    <row r="896" spans="34:34" x14ac:dyDescent="0.25">
      <c r="AH896"/>
    </row>
    <row r="897" spans="34:34" x14ac:dyDescent="0.25">
      <c r="AH897"/>
    </row>
    <row r="898" spans="34:34" x14ac:dyDescent="0.25">
      <c r="AH898"/>
    </row>
    <row r="899" spans="34:34" x14ac:dyDescent="0.25">
      <c r="AH899"/>
    </row>
    <row r="900" spans="34:34" x14ac:dyDescent="0.25">
      <c r="AH900"/>
    </row>
    <row r="901" spans="34:34" x14ac:dyDescent="0.25">
      <c r="AH901"/>
    </row>
    <row r="902" spans="34:34" x14ac:dyDescent="0.25">
      <c r="AH902"/>
    </row>
    <row r="903" spans="34:34" x14ac:dyDescent="0.25">
      <c r="AH903"/>
    </row>
    <row r="904" spans="34:34" x14ac:dyDescent="0.25">
      <c r="AH904"/>
    </row>
    <row r="905" spans="34:34" x14ac:dyDescent="0.25">
      <c r="AH905"/>
    </row>
    <row r="906" spans="34:34" x14ac:dyDescent="0.25">
      <c r="AH906"/>
    </row>
    <row r="907" spans="34:34" x14ac:dyDescent="0.25">
      <c r="AH907"/>
    </row>
    <row r="908" spans="34:34" x14ac:dyDescent="0.25">
      <c r="AH908"/>
    </row>
    <row r="909" spans="34:34" x14ac:dyDescent="0.25">
      <c r="AH909"/>
    </row>
    <row r="910" spans="34:34" x14ac:dyDescent="0.25">
      <c r="AH910"/>
    </row>
    <row r="911" spans="34:34" x14ac:dyDescent="0.25">
      <c r="AH911"/>
    </row>
    <row r="912" spans="34:34" x14ac:dyDescent="0.25">
      <c r="AH912"/>
    </row>
    <row r="913" spans="34:34" x14ac:dyDescent="0.25">
      <c r="AH913"/>
    </row>
    <row r="914" spans="34:34" x14ac:dyDescent="0.25">
      <c r="AH914"/>
    </row>
    <row r="915" spans="34:34" x14ac:dyDescent="0.25">
      <c r="AH915"/>
    </row>
    <row r="916" spans="34:34" x14ac:dyDescent="0.25">
      <c r="AH916"/>
    </row>
    <row r="917" spans="34:34" x14ac:dyDescent="0.25">
      <c r="AH917"/>
    </row>
    <row r="918" spans="34:34" x14ac:dyDescent="0.25">
      <c r="AH918"/>
    </row>
    <row r="919" spans="34:34" x14ac:dyDescent="0.25">
      <c r="AH919"/>
    </row>
    <row r="920" spans="34:34" x14ac:dyDescent="0.25">
      <c r="AH920"/>
    </row>
    <row r="921" spans="34:34" x14ac:dyDescent="0.25">
      <c r="AH921"/>
    </row>
    <row r="922" spans="34:34" x14ac:dyDescent="0.25">
      <c r="AH922"/>
    </row>
    <row r="923" spans="34:34" x14ac:dyDescent="0.25">
      <c r="AH923"/>
    </row>
    <row r="924" spans="34:34" x14ac:dyDescent="0.25">
      <c r="AH924"/>
    </row>
    <row r="925" spans="34:34" x14ac:dyDescent="0.25">
      <c r="AH925"/>
    </row>
    <row r="926" spans="34:34" x14ac:dyDescent="0.25">
      <c r="AH926"/>
    </row>
    <row r="927" spans="34:34" x14ac:dyDescent="0.25">
      <c r="AH927"/>
    </row>
    <row r="928" spans="34:34" x14ac:dyDescent="0.25">
      <c r="AH928"/>
    </row>
    <row r="929" spans="34:34" x14ac:dyDescent="0.25">
      <c r="AH929"/>
    </row>
    <row r="930" spans="34:34" x14ac:dyDescent="0.25">
      <c r="AH930"/>
    </row>
    <row r="931" spans="34:34" x14ac:dyDescent="0.25">
      <c r="AH931"/>
    </row>
    <row r="932" spans="34:34" x14ac:dyDescent="0.25">
      <c r="AH932"/>
    </row>
    <row r="933" spans="34:34" x14ac:dyDescent="0.25">
      <c r="AH933"/>
    </row>
    <row r="934" spans="34:34" x14ac:dyDescent="0.25">
      <c r="AH934"/>
    </row>
    <row r="935" spans="34:34" x14ac:dyDescent="0.25">
      <c r="AH935"/>
    </row>
    <row r="936" spans="34:34" x14ac:dyDescent="0.25">
      <c r="AH936"/>
    </row>
    <row r="937" spans="34:34" x14ac:dyDescent="0.25">
      <c r="AH937"/>
    </row>
    <row r="938" spans="34:34" x14ac:dyDescent="0.25">
      <c r="AH938"/>
    </row>
    <row r="939" spans="34:34" x14ac:dyDescent="0.25">
      <c r="AH939"/>
    </row>
    <row r="940" spans="34:34" x14ac:dyDescent="0.25">
      <c r="AH940"/>
    </row>
    <row r="941" spans="34:34" x14ac:dyDescent="0.25">
      <c r="AH941"/>
    </row>
    <row r="942" spans="34:34" x14ac:dyDescent="0.25">
      <c r="AH942"/>
    </row>
    <row r="943" spans="34:34" x14ac:dyDescent="0.25">
      <c r="AH943"/>
    </row>
    <row r="944" spans="34:34" x14ac:dyDescent="0.25">
      <c r="AH944"/>
    </row>
    <row r="945" spans="34:34" x14ac:dyDescent="0.25">
      <c r="AH945"/>
    </row>
    <row r="946" spans="34:34" x14ac:dyDescent="0.25">
      <c r="AH946"/>
    </row>
    <row r="947" spans="34:34" x14ac:dyDescent="0.25">
      <c r="AH947"/>
    </row>
    <row r="948" spans="34:34" x14ac:dyDescent="0.25">
      <c r="AH948"/>
    </row>
    <row r="949" spans="34:34" x14ac:dyDescent="0.25">
      <c r="AH949"/>
    </row>
    <row r="950" spans="34:34" x14ac:dyDescent="0.25">
      <c r="AH950"/>
    </row>
    <row r="951" spans="34:34" x14ac:dyDescent="0.25">
      <c r="AH951"/>
    </row>
    <row r="952" spans="34:34" x14ac:dyDescent="0.25">
      <c r="AH952"/>
    </row>
    <row r="953" spans="34:34" x14ac:dyDescent="0.25">
      <c r="AH953"/>
    </row>
    <row r="954" spans="34:34" x14ac:dyDescent="0.25">
      <c r="AH954"/>
    </row>
    <row r="955" spans="34:34" x14ac:dyDescent="0.25">
      <c r="AH955"/>
    </row>
    <row r="956" spans="34:34" x14ac:dyDescent="0.25">
      <c r="AH956"/>
    </row>
    <row r="957" spans="34:34" x14ac:dyDescent="0.25">
      <c r="AH957"/>
    </row>
    <row r="958" spans="34:34" x14ac:dyDescent="0.25">
      <c r="AH958"/>
    </row>
    <row r="959" spans="34:34" x14ac:dyDescent="0.25">
      <c r="AH959"/>
    </row>
    <row r="960" spans="34:34" x14ac:dyDescent="0.25">
      <c r="AH960"/>
    </row>
    <row r="961" spans="34:34" x14ac:dyDescent="0.25">
      <c r="AH961"/>
    </row>
    <row r="962" spans="34:34" x14ac:dyDescent="0.25">
      <c r="AH962"/>
    </row>
    <row r="963" spans="34:34" x14ac:dyDescent="0.25">
      <c r="AH963"/>
    </row>
    <row r="964" spans="34:34" x14ac:dyDescent="0.25">
      <c r="AH964"/>
    </row>
    <row r="965" spans="34:34" x14ac:dyDescent="0.25">
      <c r="AH965"/>
    </row>
    <row r="966" spans="34:34" x14ac:dyDescent="0.25">
      <c r="AH966"/>
    </row>
    <row r="967" spans="34:34" x14ac:dyDescent="0.25">
      <c r="AH967"/>
    </row>
    <row r="968" spans="34:34" x14ac:dyDescent="0.25">
      <c r="AH968"/>
    </row>
    <row r="969" spans="34:34" x14ac:dyDescent="0.25">
      <c r="AH969"/>
    </row>
    <row r="970" spans="34:34" x14ac:dyDescent="0.25">
      <c r="AH970"/>
    </row>
    <row r="971" spans="34:34" x14ac:dyDescent="0.25">
      <c r="AH971"/>
    </row>
    <row r="972" spans="34:34" x14ac:dyDescent="0.25">
      <c r="AH972"/>
    </row>
    <row r="973" spans="34:34" x14ac:dyDescent="0.25">
      <c r="AH973"/>
    </row>
    <row r="974" spans="34:34" x14ac:dyDescent="0.25">
      <c r="AH974"/>
    </row>
    <row r="975" spans="34:34" x14ac:dyDescent="0.25">
      <c r="AH975"/>
    </row>
    <row r="976" spans="34:34" x14ac:dyDescent="0.25">
      <c r="AH976"/>
    </row>
    <row r="977" spans="34:34" x14ac:dyDescent="0.25">
      <c r="AH977"/>
    </row>
    <row r="978" spans="34:34" x14ac:dyDescent="0.25">
      <c r="AH978"/>
    </row>
    <row r="979" spans="34:34" x14ac:dyDescent="0.25">
      <c r="AH979"/>
    </row>
    <row r="980" spans="34:34" x14ac:dyDescent="0.25">
      <c r="AH980"/>
    </row>
    <row r="981" spans="34:34" x14ac:dyDescent="0.25">
      <c r="AH981"/>
    </row>
    <row r="982" spans="34:34" x14ac:dyDescent="0.25">
      <c r="AH982"/>
    </row>
    <row r="983" spans="34:34" x14ac:dyDescent="0.25">
      <c r="AH983"/>
    </row>
    <row r="984" spans="34:34" x14ac:dyDescent="0.25">
      <c r="AH984"/>
    </row>
    <row r="985" spans="34:34" x14ac:dyDescent="0.25">
      <c r="AH985"/>
    </row>
    <row r="986" spans="34:34" x14ac:dyDescent="0.25">
      <c r="AH986"/>
    </row>
    <row r="987" spans="34:34" x14ac:dyDescent="0.25">
      <c r="AH987"/>
    </row>
    <row r="988" spans="34:34" x14ac:dyDescent="0.25">
      <c r="AH988"/>
    </row>
    <row r="989" spans="34:34" x14ac:dyDescent="0.25">
      <c r="AH989"/>
    </row>
    <row r="990" spans="34:34" x14ac:dyDescent="0.25">
      <c r="AH990"/>
    </row>
    <row r="991" spans="34:34" x14ac:dyDescent="0.25">
      <c r="AH991"/>
    </row>
    <row r="992" spans="34:34" x14ac:dyDescent="0.25">
      <c r="AH992"/>
    </row>
    <row r="993" spans="34:34" x14ac:dyDescent="0.25">
      <c r="AH993"/>
    </row>
    <row r="994" spans="34:34" x14ac:dyDescent="0.25">
      <c r="AH994"/>
    </row>
    <row r="995" spans="34:34" x14ac:dyDescent="0.25">
      <c r="AH995"/>
    </row>
    <row r="996" spans="34:34" x14ac:dyDescent="0.25">
      <c r="AH996"/>
    </row>
    <row r="997" spans="34:34" x14ac:dyDescent="0.25">
      <c r="AH997"/>
    </row>
    <row r="998" spans="34:34" x14ac:dyDescent="0.25">
      <c r="AH998"/>
    </row>
    <row r="999" spans="34:34" x14ac:dyDescent="0.25">
      <c r="AH999"/>
    </row>
    <row r="1000" spans="34:34" x14ac:dyDescent="0.25">
      <c r="AH1000"/>
    </row>
    <row r="1001" spans="34:34" x14ac:dyDescent="0.25">
      <c r="AH1001"/>
    </row>
    <row r="1002" spans="34:34" x14ac:dyDescent="0.25">
      <c r="AH1002"/>
    </row>
    <row r="1003" spans="34:34" x14ac:dyDescent="0.25">
      <c r="AH1003"/>
    </row>
    <row r="1004" spans="34:34" x14ac:dyDescent="0.25">
      <c r="AH1004"/>
    </row>
    <row r="1005" spans="34:34" x14ac:dyDescent="0.25">
      <c r="AH1005"/>
    </row>
    <row r="1006" spans="34:34" x14ac:dyDescent="0.25">
      <c r="AH1006"/>
    </row>
    <row r="1007" spans="34:34" x14ac:dyDescent="0.25">
      <c r="AH1007"/>
    </row>
    <row r="1008" spans="34:34" x14ac:dyDescent="0.25">
      <c r="AH1008"/>
    </row>
    <row r="1009" spans="34:34" x14ac:dyDescent="0.25">
      <c r="AH1009"/>
    </row>
    <row r="1010" spans="34:34" x14ac:dyDescent="0.25">
      <c r="AH1010"/>
    </row>
    <row r="1011" spans="34:34" x14ac:dyDescent="0.25">
      <c r="AH1011"/>
    </row>
    <row r="1012" spans="34:34" x14ac:dyDescent="0.25">
      <c r="AH1012"/>
    </row>
    <row r="1013" spans="34:34" x14ac:dyDescent="0.25">
      <c r="AH1013"/>
    </row>
    <row r="1014" spans="34:34" x14ac:dyDescent="0.25">
      <c r="AH1014"/>
    </row>
    <row r="1015" spans="34:34" x14ac:dyDescent="0.25">
      <c r="AH1015"/>
    </row>
    <row r="1016" spans="34:34" x14ac:dyDescent="0.25">
      <c r="AH1016"/>
    </row>
    <row r="1017" spans="34:34" x14ac:dyDescent="0.25">
      <c r="AH1017"/>
    </row>
    <row r="1018" spans="34:34" x14ac:dyDescent="0.25">
      <c r="AH1018"/>
    </row>
    <row r="1019" spans="34:34" x14ac:dyDescent="0.25">
      <c r="AH1019"/>
    </row>
    <row r="1020" spans="34:34" x14ac:dyDescent="0.25">
      <c r="AH1020"/>
    </row>
    <row r="1021" spans="34:34" x14ac:dyDescent="0.25">
      <c r="AH1021"/>
    </row>
    <row r="1022" spans="34:34" x14ac:dyDescent="0.25">
      <c r="AH1022"/>
    </row>
    <row r="1023" spans="34:34" x14ac:dyDescent="0.25">
      <c r="AH1023"/>
    </row>
    <row r="1024" spans="34:34" x14ac:dyDescent="0.25">
      <c r="AH1024"/>
    </row>
    <row r="1025" spans="34:34" x14ac:dyDescent="0.25">
      <c r="AH1025"/>
    </row>
    <row r="1026" spans="34:34" x14ac:dyDescent="0.25">
      <c r="AH1026"/>
    </row>
    <row r="1027" spans="34:34" x14ac:dyDescent="0.25">
      <c r="AH1027"/>
    </row>
    <row r="1028" spans="34:34" x14ac:dyDescent="0.25">
      <c r="AH1028"/>
    </row>
    <row r="1029" spans="34:34" x14ac:dyDescent="0.25">
      <c r="AH1029"/>
    </row>
    <row r="1030" spans="34:34" x14ac:dyDescent="0.25">
      <c r="AH1030"/>
    </row>
    <row r="1031" spans="34:34" x14ac:dyDescent="0.25">
      <c r="AH1031"/>
    </row>
    <row r="1032" spans="34:34" x14ac:dyDescent="0.25">
      <c r="AH1032"/>
    </row>
    <row r="1033" spans="34:34" x14ac:dyDescent="0.25">
      <c r="AH1033"/>
    </row>
    <row r="1034" spans="34:34" x14ac:dyDescent="0.25">
      <c r="AH1034"/>
    </row>
    <row r="1035" spans="34:34" x14ac:dyDescent="0.25">
      <c r="AH1035"/>
    </row>
    <row r="1036" spans="34:34" x14ac:dyDescent="0.25">
      <c r="AH1036"/>
    </row>
    <row r="1037" spans="34:34" x14ac:dyDescent="0.25">
      <c r="AH1037"/>
    </row>
    <row r="1038" spans="34:34" x14ac:dyDescent="0.25">
      <c r="AH1038"/>
    </row>
    <row r="1039" spans="34:34" x14ac:dyDescent="0.25">
      <c r="AH1039"/>
    </row>
    <row r="1040" spans="34:34" x14ac:dyDescent="0.25">
      <c r="AH1040"/>
    </row>
    <row r="1041" spans="34:34" x14ac:dyDescent="0.25">
      <c r="AH1041"/>
    </row>
    <row r="1042" spans="34:34" x14ac:dyDescent="0.25">
      <c r="AH1042"/>
    </row>
    <row r="1043" spans="34:34" x14ac:dyDescent="0.25">
      <c r="AH1043"/>
    </row>
    <row r="1044" spans="34:34" x14ac:dyDescent="0.25">
      <c r="AH1044"/>
    </row>
    <row r="1045" spans="34:34" x14ac:dyDescent="0.25">
      <c r="AH1045"/>
    </row>
    <row r="1046" spans="34:34" x14ac:dyDescent="0.25">
      <c r="AH1046"/>
    </row>
    <row r="1047" spans="34:34" x14ac:dyDescent="0.25">
      <c r="AH1047"/>
    </row>
    <row r="1048" spans="34:34" x14ac:dyDescent="0.25">
      <c r="AH1048"/>
    </row>
    <row r="1049" spans="34:34" x14ac:dyDescent="0.25">
      <c r="AH1049"/>
    </row>
    <row r="1050" spans="34:34" x14ac:dyDescent="0.25">
      <c r="AH1050"/>
    </row>
    <row r="1051" spans="34:34" x14ac:dyDescent="0.25">
      <c r="AH1051"/>
    </row>
    <row r="1052" spans="34:34" x14ac:dyDescent="0.25">
      <c r="AH1052"/>
    </row>
    <row r="1053" spans="34:34" x14ac:dyDescent="0.25">
      <c r="AH1053"/>
    </row>
    <row r="1054" spans="34:34" x14ac:dyDescent="0.25">
      <c r="AH1054"/>
    </row>
    <row r="1055" spans="34:34" x14ac:dyDescent="0.25">
      <c r="AH1055"/>
    </row>
    <row r="1056" spans="34:34" x14ac:dyDescent="0.25">
      <c r="AH1056"/>
    </row>
    <row r="1057" spans="34:34" x14ac:dyDescent="0.25">
      <c r="AH1057"/>
    </row>
    <row r="1058" spans="34:34" x14ac:dyDescent="0.25">
      <c r="AH1058"/>
    </row>
    <row r="1059" spans="34:34" x14ac:dyDescent="0.25">
      <c r="AH1059"/>
    </row>
    <row r="1060" spans="34:34" x14ac:dyDescent="0.25">
      <c r="AH1060"/>
    </row>
    <row r="1061" spans="34:34" x14ac:dyDescent="0.25">
      <c r="AH1061"/>
    </row>
    <row r="1062" spans="34:34" x14ac:dyDescent="0.25">
      <c r="AH1062"/>
    </row>
    <row r="1063" spans="34:34" x14ac:dyDescent="0.25">
      <c r="AH1063"/>
    </row>
    <row r="1064" spans="34:34" x14ac:dyDescent="0.25">
      <c r="AH1064"/>
    </row>
    <row r="1065" spans="34:34" x14ac:dyDescent="0.25">
      <c r="AH1065"/>
    </row>
    <row r="1066" spans="34:34" x14ac:dyDescent="0.25">
      <c r="AH1066"/>
    </row>
    <row r="1067" spans="34:34" x14ac:dyDescent="0.25">
      <c r="AH1067"/>
    </row>
    <row r="1068" spans="34:34" x14ac:dyDescent="0.25">
      <c r="AH1068"/>
    </row>
    <row r="1069" spans="34:34" x14ac:dyDescent="0.25">
      <c r="AH1069"/>
    </row>
    <row r="1070" spans="34:34" x14ac:dyDescent="0.25">
      <c r="AH1070"/>
    </row>
    <row r="1071" spans="34:34" x14ac:dyDescent="0.25">
      <c r="AH1071"/>
    </row>
    <row r="1072" spans="34:34" x14ac:dyDescent="0.25">
      <c r="AH1072"/>
    </row>
    <row r="1073" spans="34:34" x14ac:dyDescent="0.25">
      <c r="AH1073"/>
    </row>
    <row r="1074" spans="34:34" x14ac:dyDescent="0.25">
      <c r="AH1074"/>
    </row>
    <row r="1075" spans="34:34" x14ac:dyDescent="0.25">
      <c r="AH1075"/>
    </row>
    <row r="1076" spans="34:34" x14ac:dyDescent="0.25">
      <c r="AH1076"/>
    </row>
    <row r="1077" spans="34:34" x14ac:dyDescent="0.25">
      <c r="AH1077"/>
    </row>
    <row r="1078" spans="34:34" x14ac:dyDescent="0.25">
      <c r="AH1078"/>
    </row>
    <row r="1079" spans="34:34" x14ac:dyDescent="0.25">
      <c r="AH1079"/>
    </row>
    <row r="1080" spans="34:34" x14ac:dyDescent="0.25">
      <c r="AH1080"/>
    </row>
    <row r="1081" spans="34:34" x14ac:dyDescent="0.25">
      <c r="AH1081"/>
    </row>
    <row r="1082" spans="34:34" x14ac:dyDescent="0.25">
      <c r="AH1082"/>
    </row>
    <row r="1083" spans="34:34" x14ac:dyDescent="0.25">
      <c r="AH1083"/>
    </row>
    <row r="1084" spans="34:34" x14ac:dyDescent="0.25">
      <c r="AH1084"/>
    </row>
    <row r="1085" spans="34:34" x14ac:dyDescent="0.25">
      <c r="AH1085"/>
    </row>
    <row r="1086" spans="34:34" x14ac:dyDescent="0.25">
      <c r="AH1086"/>
    </row>
    <row r="1087" spans="34:34" x14ac:dyDescent="0.25">
      <c r="AH1087"/>
    </row>
    <row r="1088" spans="34:34" x14ac:dyDescent="0.25">
      <c r="AH1088"/>
    </row>
    <row r="1089" spans="34:34" x14ac:dyDescent="0.25">
      <c r="AH1089"/>
    </row>
    <row r="1090" spans="34:34" x14ac:dyDescent="0.25">
      <c r="AH1090"/>
    </row>
    <row r="1091" spans="34:34" x14ac:dyDescent="0.25">
      <c r="AH1091"/>
    </row>
    <row r="1092" spans="34:34" x14ac:dyDescent="0.25">
      <c r="AH1092"/>
    </row>
    <row r="1093" spans="34:34" x14ac:dyDescent="0.25">
      <c r="AH1093"/>
    </row>
    <row r="1094" spans="34:34" x14ac:dyDescent="0.25">
      <c r="AH1094"/>
    </row>
    <row r="1095" spans="34:34" x14ac:dyDescent="0.25">
      <c r="AH1095"/>
    </row>
    <row r="1096" spans="34:34" x14ac:dyDescent="0.25">
      <c r="AH1096"/>
    </row>
    <row r="1097" spans="34:34" x14ac:dyDescent="0.25">
      <c r="AH1097"/>
    </row>
    <row r="1098" spans="34:34" x14ac:dyDescent="0.25">
      <c r="AH1098"/>
    </row>
    <row r="1099" spans="34:34" x14ac:dyDescent="0.25">
      <c r="AH1099"/>
    </row>
    <row r="1100" spans="34:34" x14ac:dyDescent="0.25">
      <c r="AH1100"/>
    </row>
    <row r="1101" spans="34:34" x14ac:dyDescent="0.25">
      <c r="AH1101"/>
    </row>
    <row r="1102" spans="34:34" x14ac:dyDescent="0.25">
      <c r="AH1102"/>
    </row>
    <row r="1103" spans="34:34" x14ac:dyDescent="0.25">
      <c r="AH1103"/>
    </row>
    <row r="1104" spans="34:34" x14ac:dyDescent="0.25">
      <c r="AH1104"/>
    </row>
    <row r="1105" spans="34:34" x14ac:dyDescent="0.25">
      <c r="AH1105"/>
    </row>
    <row r="1106" spans="34:34" x14ac:dyDescent="0.25">
      <c r="AH1106"/>
    </row>
    <row r="1107" spans="34:34" x14ac:dyDescent="0.25">
      <c r="AH1107"/>
    </row>
    <row r="1108" spans="34:34" x14ac:dyDescent="0.25">
      <c r="AH1108"/>
    </row>
    <row r="1109" spans="34:34" x14ac:dyDescent="0.25">
      <c r="AH1109"/>
    </row>
    <row r="1110" spans="34:34" x14ac:dyDescent="0.25">
      <c r="AH1110"/>
    </row>
    <row r="1111" spans="34:34" x14ac:dyDescent="0.25">
      <c r="AH1111"/>
    </row>
    <row r="1112" spans="34:34" x14ac:dyDescent="0.25">
      <c r="AH1112"/>
    </row>
    <row r="1113" spans="34:34" x14ac:dyDescent="0.25">
      <c r="AH1113"/>
    </row>
    <row r="1114" spans="34:34" x14ac:dyDescent="0.25">
      <c r="AH1114"/>
    </row>
    <row r="1115" spans="34:34" x14ac:dyDescent="0.25">
      <c r="AH1115"/>
    </row>
    <row r="1116" spans="34:34" x14ac:dyDescent="0.25">
      <c r="AH1116"/>
    </row>
    <row r="1117" spans="34:34" x14ac:dyDescent="0.25">
      <c r="AH1117"/>
    </row>
    <row r="1118" spans="34:34" x14ac:dyDescent="0.25">
      <c r="AH1118"/>
    </row>
    <row r="1119" spans="34:34" x14ac:dyDescent="0.25">
      <c r="AH1119"/>
    </row>
    <row r="1120" spans="34:34" x14ac:dyDescent="0.25">
      <c r="AH1120"/>
    </row>
    <row r="1121" spans="34:34" x14ac:dyDescent="0.25">
      <c r="AH1121"/>
    </row>
    <row r="1122" spans="34:34" x14ac:dyDescent="0.25">
      <c r="AH1122"/>
    </row>
    <row r="1123" spans="34:34" x14ac:dyDescent="0.25">
      <c r="AH1123"/>
    </row>
    <row r="1124" spans="34:34" x14ac:dyDescent="0.25">
      <c r="AH1124"/>
    </row>
    <row r="1125" spans="34:34" x14ac:dyDescent="0.25">
      <c r="AH1125"/>
    </row>
    <row r="1126" spans="34:34" x14ac:dyDescent="0.25">
      <c r="AH1126"/>
    </row>
    <row r="1127" spans="34:34" x14ac:dyDescent="0.25">
      <c r="AH1127"/>
    </row>
    <row r="1128" spans="34:34" x14ac:dyDescent="0.25">
      <c r="AH1128"/>
    </row>
    <row r="1129" spans="34:34" x14ac:dyDescent="0.25">
      <c r="AH1129"/>
    </row>
    <row r="1130" spans="34:34" x14ac:dyDescent="0.25">
      <c r="AH1130"/>
    </row>
    <row r="1131" spans="34:34" x14ac:dyDescent="0.25">
      <c r="AH1131"/>
    </row>
    <row r="1132" spans="34:34" x14ac:dyDescent="0.25">
      <c r="AH1132"/>
    </row>
    <row r="1133" spans="34:34" x14ac:dyDescent="0.25">
      <c r="AH1133"/>
    </row>
    <row r="1134" spans="34:34" x14ac:dyDescent="0.25">
      <c r="AH1134"/>
    </row>
    <row r="1135" spans="34:34" x14ac:dyDescent="0.25">
      <c r="AH1135"/>
    </row>
    <row r="1136" spans="34:34" x14ac:dyDescent="0.25">
      <c r="AH1136"/>
    </row>
    <row r="1137" spans="34:34" x14ac:dyDescent="0.25">
      <c r="AH1137"/>
    </row>
    <row r="1138" spans="34:34" x14ac:dyDescent="0.25">
      <c r="AH1138"/>
    </row>
    <row r="1139" spans="34:34" x14ac:dyDescent="0.25">
      <c r="AH1139"/>
    </row>
    <row r="1140" spans="34:34" x14ac:dyDescent="0.25">
      <c r="AH1140"/>
    </row>
    <row r="1141" spans="34:34" x14ac:dyDescent="0.25">
      <c r="AH1141"/>
    </row>
    <row r="1142" spans="34:34" x14ac:dyDescent="0.25">
      <c r="AH1142"/>
    </row>
    <row r="1143" spans="34:34" x14ac:dyDescent="0.25">
      <c r="AH1143"/>
    </row>
    <row r="1144" spans="34:34" x14ac:dyDescent="0.25">
      <c r="AH1144"/>
    </row>
    <row r="1145" spans="34:34" x14ac:dyDescent="0.25">
      <c r="AH1145"/>
    </row>
    <row r="1146" spans="34:34" x14ac:dyDescent="0.25">
      <c r="AH1146"/>
    </row>
    <row r="1147" spans="34:34" x14ac:dyDescent="0.25">
      <c r="AH1147"/>
    </row>
    <row r="1148" spans="34:34" x14ac:dyDescent="0.25">
      <c r="AH1148"/>
    </row>
    <row r="1149" spans="34:34" x14ac:dyDescent="0.25">
      <c r="AH1149"/>
    </row>
    <row r="1150" spans="34:34" x14ac:dyDescent="0.25">
      <c r="AH1150"/>
    </row>
    <row r="1151" spans="34:34" x14ac:dyDescent="0.25">
      <c r="AH1151"/>
    </row>
    <row r="1152" spans="34:34" x14ac:dyDescent="0.25">
      <c r="AH1152"/>
    </row>
    <row r="1153" spans="34:34" x14ac:dyDescent="0.25">
      <c r="AH1153"/>
    </row>
    <row r="1154" spans="34:34" x14ac:dyDescent="0.25">
      <c r="AH1154"/>
    </row>
    <row r="1155" spans="34:34" x14ac:dyDescent="0.25">
      <c r="AH1155"/>
    </row>
    <row r="1156" spans="34:34" x14ac:dyDescent="0.25">
      <c r="AH1156"/>
    </row>
    <row r="1157" spans="34:34" x14ac:dyDescent="0.25">
      <c r="AH1157"/>
    </row>
    <row r="1158" spans="34:34" x14ac:dyDescent="0.25">
      <c r="AH1158"/>
    </row>
    <row r="1159" spans="34:34" x14ac:dyDescent="0.25">
      <c r="AH1159"/>
    </row>
    <row r="1160" spans="34:34" x14ac:dyDescent="0.25">
      <c r="AH1160"/>
    </row>
    <row r="1161" spans="34:34" x14ac:dyDescent="0.25">
      <c r="AH1161"/>
    </row>
    <row r="1162" spans="34:34" x14ac:dyDescent="0.25">
      <c r="AH1162"/>
    </row>
    <row r="1163" spans="34:34" x14ac:dyDescent="0.25">
      <c r="AH1163"/>
    </row>
    <row r="1164" spans="34:34" x14ac:dyDescent="0.25">
      <c r="AH1164"/>
    </row>
    <row r="1165" spans="34:34" x14ac:dyDescent="0.25">
      <c r="AH1165"/>
    </row>
    <row r="1166" spans="34:34" x14ac:dyDescent="0.25">
      <c r="AH1166"/>
    </row>
    <row r="1167" spans="34:34" x14ac:dyDescent="0.25">
      <c r="AH1167"/>
    </row>
    <row r="1168" spans="34:34" x14ac:dyDescent="0.25">
      <c r="AH1168"/>
    </row>
    <row r="1169" spans="34:34" x14ac:dyDescent="0.25">
      <c r="AH1169"/>
    </row>
    <row r="1170" spans="34:34" x14ac:dyDescent="0.25">
      <c r="AH1170"/>
    </row>
    <row r="1171" spans="34:34" x14ac:dyDescent="0.25">
      <c r="AH1171"/>
    </row>
    <row r="1172" spans="34:34" x14ac:dyDescent="0.25">
      <c r="AH1172"/>
    </row>
    <row r="1173" spans="34:34" x14ac:dyDescent="0.25">
      <c r="AH1173"/>
    </row>
    <row r="1174" spans="34:34" x14ac:dyDescent="0.25">
      <c r="AH1174"/>
    </row>
    <row r="1175" spans="34:34" x14ac:dyDescent="0.25">
      <c r="AH1175"/>
    </row>
    <row r="1176" spans="34:34" x14ac:dyDescent="0.25">
      <c r="AH1176"/>
    </row>
    <row r="1177" spans="34:34" x14ac:dyDescent="0.25">
      <c r="AH1177"/>
    </row>
    <row r="1178" spans="34:34" x14ac:dyDescent="0.25">
      <c r="AH1178"/>
    </row>
    <row r="1179" spans="34:34" x14ac:dyDescent="0.25">
      <c r="AH1179"/>
    </row>
    <row r="1180" spans="34:34" x14ac:dyDescent="0.25">
      <c r="AH1180"/>
    </row>
    <row r="1181" spans="34:34" x14ac:dyDescent="0.25">
      <c r="AH1181"/>
    </row>
    <row r="1182" spans="34:34" x14ac:dyDescent="0.25">
      <c r="AH1182"/>
    </row>
    <row r="1183" spans="34:34" x14ac:dyDescent="0.25">
      <c r="AH1183"/>
    </row>
    <row r="1184" spans="34:34" x14ac:dyDescent="0.25">
      <c r="AH1184"/>
    </row>
    <row r="1185" spans="34:34" x14ac:dyDescent="0.25">
      <c r="AH1185"/>
    </row>
    <row r="1186" spans="34:34" x14ac:dyDescent="0.25">
      <c r="AH1186"/>
    </row>
    <row r="1187" spans="34:34" x14ac:dyDescent="0.25">
      <c r="AH1187"/>
    </row>
    <row r="1188" spans="34:34" x14ac:dyDescent="0.25">
      <c r="AH1188"/>
    </row>
    <row r="1189" spans="34:34" x14ac:dyDescent="0.25">
      <c r="AH1189"/>
    </row>
    <row r="1190" spans="34:34" x14ac:dyDescent="0.25">
      <c r="AH1190"/>
    </row>
    <row r="1191" spans="34:34" x14ac:dyDescent="0.25">
      <c r="AH1191"/>
    </row>
    <row r="1192" spans="34:34" x14ac:dyDescent="0.25">
      <c r="AH1192"/>
    </row>
    <row r="1193" spans="34:34" x14ac:dyDescent="0.25">
      <c r="AH1193"/>
    </row>
    <row r="1194" spans="34:34" x14ac:dyDescent="0.25">
      <c r="AH1194"/>
    </row>
    <row r="1195" spans="34:34" x14ac:dyDescent="0.25">
      <c r="AH1195"/>
    </row>
    <row r="1196" spans="34:34" x14ac:dyDescent="0.25">
      <c r="AH1196"/>
    </row>
    <row r="1197" spans="34:34" x14ac:dyDescent="0.25">
      <c r="AH1197"/>
    </row>
    <row r="1198" spans="34:34" x14ac:dyDescent="0.25">
      <c r="AH1198"/>
    </row>
    <row r="1199" spans="34:34" x14ac:dyDescent="0.25">
      <c r="AH1199"/>
    </row>
    <row r="1200" spans="34:34" x14ac:dyDescent="0.25">
      <c r="AH1200"/>
    </row>
    <row r="1201" spans="34:34" x14ac:dyDescent="0.25">
      <c r="AH1201"/>
    </row>
    <row r="1202" spans="34:34" x14ac:dyDescent="0.25">
      <c r="AH1202"/>
    </row>
    <row r="1203" spans="34:34" x14ac:dyDescent="0.25">
      <c r="AH1203"/>
    </row>
    <row r="1204" spans="34:34" x14ac:dyDescent="0.25">
      <c r="AH1204"/>
    </row>
    <row r="1205" spans="34:34" x14ac:dyDescent="0.25">
      <c r="AH1205"/>
    </row>
    <row r="1206" spans="34:34" x14ac:dyDescent="0.25">
      <c r="AH1206"/>
    </row>
    <row r="1207" spans="34:34" x14ac:dyDescent="0.25">
      <c r="AH1207"/>
    </row>
    <row r="1208" spans="34:34" x14ac:dyDescent="0.25">
      <c r="AH1208"/>
    </row>
    <row r="1209" spans="34:34" x14ac:dyDescent="0.25">
      <c r="AH1209"/>
    </row>
    <row r="1210" spans="34:34" x14ac:dyDescent="0.25">
      <c r="AH1210"/>
    </row>
    <row r="1211" spans="34:34" x14ac:dyDescent="0.25">
      <c r="AH1211"/>
    </row>
    <row r="1212" spans="34:34" x14ac:dyDescent="0.25">
      <c r="AH1212"/>
    </row>
    <row r="1213" spans="34:34" x14ac:dyDescent="0.25">
      <c r="AH1213"/>
    </row>
    <row r="1214" spans="34:34" x14ac:dyDescent="0.25">
      <c r="AH1214"/>
    </row>
    <row r="1215" spans="34:34" x14ac:dyDescent="0.25">
      <c r="AH1215"/>
    </row>
    <row r="1216" spans="34:34" x14ac:dyDescent="0.25">
      <c r="AH1216"/>
    </row>
    <row r="1217" spans="34:34" x14ac:dyDescent="0.25">
      <c r="AH1217"/>
    </row>
    <row r="1218" spans="34:34" x14ac:dyDescent="0.25">
      <c r="AH1218"/>
    </row>
    <row r="1219" spans="34:34" x14ac:dyDescent="0.25">
      <c r="AH1219"/>
    </row>
    <row r="1220" spans="34:34" x14ac:dyDescent="0.25">
      <c r="AH1220"/>
    </row>
    <row r="1221" spans="34:34" x14ac:dyDescent="0.25">
      <c r="AH1221"/>
    </row>
    <row r="1222" spans="34:34" x14ac:dyDescent="0.25">
      <c r="AH1222"/>
    </row>
    <row r="1223" spans="34:34" x14ac:dyDescent="0.25">
      <c r="AH1223"/>
    </row>
    <row r="1224" spans="34:34" x14ac:dyDescent="0.25">
      <c r="AH1224"/>
    </row>
    <row r="1225" spans="34:34" x14ac:dyDescent="0.25">
      <c r="AH1225"/>
    </row>
    <row r="1226" spans="34:34" x14ac:dyDescent="0.25">
      <c r="AH1226"/>
    </row>
    <row r="1227" spans="34:34" x14ac:dyDescent="0.25">
      <c r="AH1227"/>
    </row>
    <row r="1228" spans="34:34" x14ac:dyDescent="0.25">
      <c r="AH1228"/>
    </row>
    <row r="1229" spans="34:34" x14ac:dyDescent="0.25">
      <c r="AH1229"/>
    </row>
    <row r="1230" spans="34:34" x14ac:dyDescent="0.25">
      <c r="AH1230"/>
    </row>
    <row r="1231" spans="34:34" x14ac:dyDescent="0.25">
      <c r="AH1231"/>
    </row>
    <row r="1232" spans="34:34" x14ac:dyDescent="0.25">
      <c r="AH1232"/>
    </row>
    <row r="1233" spans="34:34" x14ac:dyDescent="0.25">
      <c r="AH1233"/>
    </row>
    <row r="1234" spans="34:34" x14ac:dyDescent="0.25">
      <c r="AH1234"/>
    </row>
    <row r="1235" spans="34:34" x14ac:dyDescent="0.25">
      <c r="AH1235"/>
    </row>
    <row r="1236" spans="34:34" x14ac:dyDescent="0.25">
      <c r="AH1236"/>
    </row>
    <row r="1237" spans="34:34" x14ac:dyDescent="0.25">
      <c r="AH1237"/>
    </row>
    <row r="1238" spans="34:34" x14ac:dyDescent="0.25">
      <c r="AH1238"/>
    </row>
    <row r="1239" spans="34:34" x14ac:dyDescent="0.25">
      <c r="AH1239"/>
    </row>
    <row r="1240" spans="34:34" x14ac:dyDescent="0.25">
      <c r="AH1240"/>
    </row>
    <row r="1241" spans="34:34" x14ac:dyDescent="0.25">
      <c r="AH1241"/>
    </row>
    <row r="1242" spans="34:34" x14ac:dyDescent="0.25">
      <c r="AH1242"/>
    </row>
    <row r="1243" spans="34:34" x14ac:dyDescent="0.25">
      <c r="AH1243"/>
    </row>
    <row r="1244" spans="34:34" x14ac:dyDescent="0.25">
      <c r="AH1244"/>
    </row>
    <row r="1245" spans="34:34" x14ac:dyDescent="0.25">
      <c r="AH1245"/>
    </row>
    <row r="1246" spans="34:34" x14ac:dyDescent="0.25">
      <c r="AH1246"/>
    </row>
    <row r="1247" spans="34:34" x14ac:dyDescent="0.25">
      <c r="AH1247"/>
    </row>
    <row r="1248" spans="34:34" x14ac:dyDescent="0.25">
      <c r="AH1248"/>
    </row>
    <row r="1249" spans="34:34" x14ac:dyDescent="0.25">
      <c r="AH1249"/>
    </row>
    <row r="1250" spans="34:34" x14ac:dyDescent="0.25">
      <c r="AH1250"/>
    </row>
    <row r="1251" spans="34:34" x14ac:dyDescent="0.25">
      <c r="AH1251"/>
    </row>
    <row r="1252" spans="34:34" x14ac:dyDescent="0.25">
      <c r="AH1252"/>
    </row>
    <row r="1253" spans="34:34" x14ac:dyDescent="0.25">
      <c r="AH1253"/>
    </row>
    <row r="1254" spans="34:34" x14ac:dyDescent="0.25">
      <c r="AH1254"/>
    </row>
    <row r="1255" spans="34:34" x14ac:dyDescent="0.25">
      <c r="AH1255"/>
    </row>
    <row r="1256" spans="34:34" x14ac:dyDescent="0.25">
      <c r="AH1256"/>
    </row>
    <row r="1257" spans="34:34" x14ac:dyDescent="0.25">
      <c r="AH1257"/>
    </row>
    <row r="1258" spans="34:34" x14ac:dyDescent="0.25">
      <c r="AH1258"/>
    </row>
    <row r="1259" spans="34:34" x14ac:dyDescent="0.25">
      <c r="AH1259"/>
    </row>
    <row r="1260" spans="34:34" x14ac:dyDescent="0.25">
      <c r="AH1260"/>
    </row>
    <row r="1261" spans="34:34" x14ac:dyDescent="0.25">
      <c r="AH1261"/>
    </row>
    <row r="1262" spans="34:34" x14ac:dyDescent="0.25">
      <c r="AH1262"/>
    </row>
    <row r="1263" spans="34:34" x14ac:dyDescent="0.25">
      <c r="AH1263"/>
    </row>
    <row r="1264" spans="34:34" x14ac:dyDescent="0.25">
      <c r="AH1264"/>
    </row>
    <row r="1265" spans="34:34" x14ac:dyDescent="0.25">
      <c r="AH1265"/>
    </row>
    <row r="1266" spans="34:34" x14ac:dyDescent="0.25">
      <c r="AH1266"/>
    </row>
    <row r="1267" spans="34:34" x14ac:dyDescent="0.25">
      <c r="AH1267"/>
    </row>
    <row r="1268" spans="34:34" x14ac:dyDescent="0.25">
      <c r="AH1268"/>
    </row>
    <row r="1269" spans="34:34" x14ac:dyDescent="0.25">
      <c r="AH1269"/>
    </row>
    <row r="1270" spans="34:34" x14ac:dyDescent="0.25">
      <c r="AH1270"/>
    </row>
    <row r="1271" spans="34:34" x14ac:dyDescent="0.25">
      <c r="AH1271"/>
    </row>
    <row r="1272" spans="34:34" x14ac:dyDescent="0.25">
      <c r="AH1272"/>
    </row>
    <row r="1273" spans="34:34" x14ac:dyDescent="0.25">
      <c r="AH1273"/>
    </row>
    <row r="1274" spans="34:34" x14ac:dyDescent="0.25">
      <c r="AH1274"/>
    </row>
    <row r="1275" spans="34:34" x14ac:dyDescent="0.25">
      <c r="AH1275"/>
    </row>
    <row r="1276" spans="34:34" x14ac:dyDescent="0.25">
      <c r="AH1276"/>
    </row>
    <row r="1277" spans="34:34" x14ac:dyDescent="0.25">
      <c r="AH1277"/>
    </row>
    <row r="1278" spans="34:34" x14ac:dyDescent="0.25">
      <c r="AH1278"/>
    </row>
    <row r="1279" spans="34:34" x14ac:dyDescent="0.25">
      <c r="AH1279"/>
    </row>
    <row r="1280" spans="34:34" x14ac:dyDescent="0.25">
      <c r="AH1280"/>
    </row>
    <row r="1281" spans="34:34" x14ac:dyDescent="0.25">
      <c r="AH1281"/>
    </row>
    <row r="1282" spans="34:34" x14ac:dyDescent="0.25">
      <c r="AH1282"/>
    </row>
    <row r="1283" spans="34:34" x14ac:dyDescent="0.25">
      <c r="AH1283"/>
    </row>
    <row r="1284" spans="34:34" x14ac:dyDescent="0.25">
      <c r="AH1284"/>
    </row>
    <row r="1285" spans="34:34" x14ac:dyDescent="0.25">
      <c r="AH1285"/>
    </row>
    <row r="1286" spans="34:34" x14ac:dyDescent="0.25">
      <c r="AH1286"/>
    </row>
    <row r="1287" spans="34:34" x14ac:dyDescent="0.25">
      <c r="AH1287"/>
    </row>
    <row r="1288" spans="34:34" x14ac:dyDescent="0.25">
      <c r="AH1288"/>
    </row>
    <row r="1289" spans="34:34" x14ac:dyDescent="0.25">
      <c r="AH1289"/>
    </row>
    <row r="1290" spans="34:34" x14ac:dyDescent="0.25">
      <c r="AH1290"/>
    </row>
    <row r="1291" spans="34:34" x14ac:dyDescent="0.25">
      <c r="AH1291"/>
    </row>
    <row r="1292" spans="34:34" x14ac:dyDescent="0.25">
      <c r="AH1292"/>
    </row>
    <row r="1293" spans="34:34" x14ac:dyDescent="0.25">
      <c r="AH1293"/>
    </row>
    <row r="1294" spans="34:34" x14ac:dyDescent="0.25">
      <c r="AH1294"/>
    </row>
    <row r="1295" spans="34:34" x14ac:dyDescent="0.25">
      <c r="AH1295"/>
    </row>
    <row r="1296" spans="34:34" x14ac:dyDescent="0.25">
      <c r="AH1296"/>
    </row>
    <row r="1297" spans="34:34" x14ac:dyDescent="0.25">
      <c r="AH1297"/>
    </row>
    <row r="1298" spans="34:34" x14ac:dyDescent="0.25">
      <c r="AH1298"/>
    </row>
    <row r="1299" spans="34:34" x14ac:dyDescent="0.25">
      <c r="AH1299"/>
    </row>
    <row r="1300" spans="34:34" x14ac:dyDescent="0.25">
      <c r="AH1300"/>
    </row>
    <row r="1301" spans="34:34" x14ac:dyDescent="0.25">
      <c r="AH1301"/>
    </row>
    <row r="1302" spans="34:34" x14ac:dyDescent="0.25">
      <c r="AH1302"/>
    </row>
    <row r="1303" spans="34:34" x14ac:dyDescent="0.25">
      <c r="AH1303"/>
    </row>
    <row r="1304" spans="34:34" x14ac:dyDescent="0.25">
      <c r="AH1304"/>
    </row>
    <row r="1305" spans="34:34" x14ac:dyDescent="0.25">
      <c r="AH1305"/>
    </row>
    <row r="1306" spans="34:34" x14ac:dyDescent="0.25">
      <c r="AH1306"/>
    </row>
    <row r="1307" spans="34:34" x14ac:dyDescent="0.25">
      <c r="AH1307"/>
    </row>
    <row r="1308" spans="34:34" x14ac:dyDescent="0.25">
      <c r="AH1308"/>
    </row>
    <row r="1309" spans="34:34" x14ac:dyDescent="0.25">
      <c r="AH1309"/>
    </row>
    <row r="1310" spans="34:34" x14ac:dyDescent="0.25">
      <c r="AH1310"/>
    </row>
    <row r="1311" spans="34:34" x14ac:dyDescent="0.25">
      <c r="AH1311"/>
    </row>
    <row r="1312" spans="34:34" x14ac:dyDescent="0.25">
      <c r="AH1312"/>
    </row>
    <row r="1313" spans="34:34" x14ac:dyDescent="0.25">
      <c r="AH1313"/>
    </row>
    <row r="1314" spans="34:34" x14ac:dyDescent="0.25">
      <c r="AH1314"/>
    </row>
    <row r="1315" spans="34:34" x14ac:dyDescent="0.25">
      <c r="AH1315"/>
    </row>
    <row r="1316" spans="34:34" x14ac:dyDescent="0.25">
      <c r="AH1316"/>
    </row>
    <row r="1317" spans="34:34" x14ac:dyDescent="0.25">
      <c r="AH1317"/>
    </row>
    <row r="1318" spans="34:34" x14ac:dyDescent="0.25">
      <c r="AH1318"/>
    </row>
    <row r="1319" spans="34:34" x14ac:dyDescent="0.25">
      <c r="AH1319"/>
    </row>
    <row r="1320" spans="34:34" x14ac:dyDescent="0.25">
      <c r="AH1320"/>
    </row>
    <row r="1321" spans="34:34" x14ac:dyDescent="0.25">
      <c r="AH1321"/>
    </row>
    <row r="1322" spans="34:34" x14ac:dyDescent="0.25">
      <c r="AH1322"/>
    </row>
    <row r="1323" spans="34:34" x14ac:dyDescent="0.25">
      <c r="AH1323"/>
    </row>
    <row r="1324" spans="34:34" x14ac:dyDescent="0.25">
      <c r="AH1324"/>
    </row>
    <row r="1325" spans="34:34" x14ac:dyDescent="0.25">
      <c r="AH1325"/>
    </row>
    <row r="1326" spans="34:34" x14ac:dyDescent="0.25">
      <c r="AH1326"/>
    </row>
    <row r="1327" spans="34:34" x14ac:dyDescent="0.25">
      <c r="AH1327"/>
    </row>
    <row r="1328" spans="34:34" x14ac:dyDescent="0.25">
      <c r="AH1328"/>
    </row>
    <row r="1329" spans="34:34" x14ac:dyDescent="0.25">
      <c r="AH1329"/>
    </row>
    <row r="1330" spans="34:34" x14ac:dyDescent="0.25">
      <c r="AH1330"/>
    </row>
    <row r="1331" spans="34:34" x14ac:dyDescent="0.25">
      <c r="AH1331"/>
    </row>
    <row r="1332" spans="34:34" x14ac:dyDescent="0.25">
      <c r="AH1332"/>
    </row>
    <row r="1333" spans="34:34" x14ac:dyDescent="0.25">
      <c r="AH1333"/>
    </row>
    <row r="1334" spans="34:34" x14ac:dyDescent="0.25">
      <c r="AH1334"/>
    </row>
    <row r="1335" spans="34:34" x14ac:dyDescent="0.25">
      <c r="AH1335"/>
    </row>
    <row r="1336" spans="34:34" x14ac:dyDescent="0.25">
      <c r="AH1336"/>
    </row>
    <row r="1337" spans="34:34" x14ac:dyDescent="0.25">
      <c r="AH1337"/>
    </row>
    <row r="1338" spans="34:34" x14ac:dyDescent="0.25">
      <c r="AH1338"/>
    </row>
    <row r="1339" spans="34:34" x14ac:dyDescent="0.25">
      <c r="AH1339"/>
    </row>
    <row r="1340" spans="34:34" x14ac:dyDescent="0.25">
      <c r="AH1340"/>
    </row>
    <row r="1341" spans="34:34" x14ac:dyDescent="0.25">
      <c r="AH1341"/>
    </row>
    <row r="1342" spans="34:34" x14ac:dyDescent="0.25">
      <c r="AH1342"/>
    </row>
    <row r="1343" spans="34:34" x14ac:dyDescent="0.25">
      <c r="AH1343"/>
    </row>
    <row r="1344" spans="34:34" x14ac:dyDescent="0.25">
      <c r="AH1344"/>
    </row>
    <row r="1345" spans="34:34" x14ac:dyDescent="0.25">
      <c r="AH1345"/>
    </row>
    <row r="1346" spans="34:34" x14ac:dyDescent="0.25">
      <c r="AH1346"/>
    </row>
    <row r="1347" spans="34:34" x14ac:dyDescent="0.25">
      <c r="AH1347"/>
    </row>
    <row r="1348" spans="34:34" x14ac:dyDescent="0.25">
      <c r="AH1348"/>
    </row>
    <row r="1349" spans="34:34" x14ac:dyDescent="0.25">
      <c r="AH1349"/>
    </row>
    <row r="1350" spans="34:34" x14ac:dyDescent="0.25">
      <c r="AH1350"/>
    </row>
    <row r="1351" spans="34:34" x14ac:dyDescent="0.25">
      <c r="AH1351"/>
    </row>
    <row r="1352" spans="34:34" x14ac:dyDescent="0.25">
      <c r="AH1352"/>
    </row>
    <row r="1353" spans="34:34" x14ac:dyDescent="0.25">
      <c r="AH1353"/>
    </row>
    <row r="1354" spans="34:34" x14ac:dyDescent="0.25">
      <c r="AH1354"/>
    </row>
    <row r="1355" spans="34:34" x14ac:dyDescent="0.25">
      <c r="AH1355"/>
    </row>
    <row r="1356" spans="34:34" x14ac:dyDescent="0.25">
      <c r="AH1356"/>
    </row>
    <row r="1357" spans="34:34" x14ac:dyDescent="0.25">
      <c r="AH1357"/>
    </row>
    <row r="1358" spans="34:34" x14ac:dyDescent="0.25">
      <c r="AH1358"/>
    </row>
    <row r="1359" spans="34:34" x14ac:dyDescent="0.25">
      <c r="AH1359"/>
    </row>
    <row r="1360" spans="34:34" x14ac:dyDescent="0.25">
      <c r="AH1360"/>
    </row>
    <row r="1361" spans="34:34" x14ac:dyDescent="0.25">
      <c r="AH1361"/>
    </row>
    <row r="1362" spans="34:34" x14ac:dyDescent="0.25">
      <c r="AH1362"/>
    </row>
    <row r="1363" spans="34:34" x14ac:dyDescent="0.25">
      <c r="AH1363"/>
    </row>
    <row r="1364" spans="34:34" x14ac:dyDescent="0.25">
      <c r="AH1364"/>
    </row>
    <row r="1365" spans="34:34" x14ac:dyDescent="0.25">
      <c r="AH1365"/>
    </row>
    <row r="1366" spans="34:34" x14ac:dyDescent="0.25">
      <c r="AH1366"/>
    </row>
    <row r="1367" spans="34:34" x14ac:dyDescent="0.25">
      <c r="AH1367"/>
    </row>
    <row r="1368" spans="34:34" x14ac:dyDescent="0.25">
      <c r="AH1368"/>
    </row>
    <row r="1369" spans="34:34" x14ac:dyDescent="0.25">
      <c r="AH1369"/>
    </row>
    <row r="1370" spans="34:34" x14ac:dyDescent="0.25">
      <c r="AH1370"/>
    </row>
    <row r="1371" spans="34:34" x14ac:dyDescent="0.25">
      <c r="AH1371"/>
    </row>
    <row r="1372" spans="34:34" x14ac:dyDescent="0.25">
      <c r="AH1372"/>
    </row>
    <row r="1373" spans="34:34" x14ac:dyDescent="0.25">
      <c r="AH1373"/>
    </row>
    <row r="1374" spans="34:34" x14ac:dyDescent="0.25">
      <c r="AH1374"/>
    </row>
    <row r="1375" spans="34:34" x14ac:dyDescent="0.25">
      <c r="AH1375"/>
    </row>
    <row r="1376" spans="34:34" x14ac:dyDescent="0.25">
      <c r="AH1376"/>
    </row>
    <row r="1377" spans="34:34" x14ac:dyDescent="0.25">
      <c r="AH1377"/>
    </row>
    <row r="1378" spans="34:34" x14ac:dyDescent="0.25">
      <c r="AH1378"/>
    </row>
    <row r="1379" spans="34:34" x14ac:dyDescent="0.25">
      <c r="AH1379"/>
    </row>
    <row r="1380" spans="34:34" x14ac:dyDescent="0.25">
      <c r="AH1380"/>
    </row>
    <row r="1381" spans="34:34" x14ac:dyDescent="0.25">
      <c r="AH1381"/>
    </row>
    <row r="1382" spans="34:34" x14ac:dyDescent="0.25">
      <c r="AH1382"/>
    </row>
    <row r="1383" spans="34:34" x14ac:dyDescent="0.25">
      <c r="AH1383"/>
    </row>
    <row r="1384" spans="34:34" x14ac:dyDescent="0.25">
      <c r="AH1384"/>
    </row>
    <row r="1385" spans="34:34" x14ac:dyDescent="0.25">
      <c r="AH1385"/>
    </row>
    <row r="1386" spans="34:34" x14ac:dyDescent="0.25">
      <c r="AH1386"/>
    </row>
    <row r="1387" spans="34:34" x14ac:dyDescent="0.25">
      <c r="AH1387"/>
    </row>
    <row r="1388" spans="34:34" x14ac:dyDescent="0.25">
      <c r="AH1388"/>
    </row>
    <row r="1389" spans="34:34" x14ac:dyDescent="0.25">
      <c r="AH1389"/>
    </row>
    <row r="1390" spans="34:34" x14ac:dyDescent="0.25">
      <c r="AH1390"/>
    </row>
    <row r="1391" spans="34:34" x14ac:dyDescent="0.25">
      <c r="AH1391"/>
    </row>
    <row r="1392" spans="34:34" x14ac:dyDescent="0.25">
      <c r="AH1392"/>
    </row>
    <row r="1393" spans="34:34" x14ac:dyDescent="0.25">
      <c r="AH1393"/>
    </row>
    <row r="1394" spans="34:34" x14ac:dyDescent="0.25">
      <c r="AH1394"/>
    </row>
    <row r="1395" spans="34:34" x14ac:dyDescent="0.25">
      <c r="AH1395"/>
    </row>
    <row r="1396" spans="34:34" x14ac:dyDescent="0.25">
      <c r="AH1396"/>
    </row>
    <row r="1397" spans="34:34" x14ac:dyDescent="0.25">
      <c r="AH1397"/>
    </row>
    <row r="1398" spans="34:34" x14ac:dyDescent="0.25">
      <c r="AH1398"/>
    </row>
    <row r="1399" spans="34:34" x14ac:dyDescent="0.25">
      <c r="AH1399"/>
    </row>
    <row r="1400" spans="34:34" x14ac:dyDescent="0.25">
      <c r="AH1400"/>
    </row>
    <row r="1401" spans="34:34" x14ac:dyDescent="0.25">
      <c r="AH1401"/>
    </row>
    <row r="1402" spans="34:34" x14ac:dyDescent="0.25">
      <c r="AH1402"/>
    </row>
    <row r="1403" spans="34:34" x14ac:dyDescent="0.25">
      <c r="AH1403"/>
    </row>
    <row r="1404" spans="34:34" x14ac:dyDescent="0.25">
      <c r="AH1404"/>
    </row>
    <row r="1405" spans="34:34" x14ac:dyDescent="0.25">
      <c r="AH1405"/>
    </row>
    <row r="1406" spans="34:34" x14ac:dyDescent="0.25">
      <c r="AH1406"/>
    </row>
    <row r="1407" spans="34:34" x14ac:dyDescent="0.25">
      <c r="AH1407"/>
    </row>
    <row r="1408" spans="34:34" x14ac:dyDescent="0.25">
      <c r="AH1408"/>
    </row>
    <row r="1409" spans="34:34" x14ac:dyDescent="0.25">
      <c r="AH1409"/>
    </row>
    <row r="1410" spans="34:34" x14ac:dyDescent="0.25">
      <c r="AH1410"/>
    </row>
    <row r="1411" spans="34:34" x14ac:dyDescent="0.25">
      <c r="AH1411"/>
    </row>
    <row r="1412" spans="34:34" x14ac:dyDescent="0.25">
      <c r="AH1412"/>
    </row>
    <row r="1413" spans="34:34" x14ac:dyDescent="0.25">
      <c r="AH1413"/>
    </row>
    <row r="1414" spans="34:34" x14ac:dyDescent="0.25">
      <c r="AH1414"/>
    </row>
    <row r="1415" spans="34:34" x14ac:dyDescent="0.25">
      <c r="AH1415"/>
    </row>
    <row r="1416" spans="34:34" x14ac:dyDescent="0.25">
      <c r="AH1416"/>
    </row>
    <row r="1417" spans="34:34" x14ac:dyDescent="0.25">
      <c r="AH1417"/>
    </row>
    <row r="1418" spans="34:34" x14ac:dyDescent="0.25">
      <c r="AH1418"/>
    </row>
    <row r="1419" spans="34:34" x14ac:dyDescent="0.25">
      <c r="AH1419"/>
    </row>
    <row r="1420" spans="34:34" x14ac:dyDescent="0.25">
      <c r="AH1420"/>
    </row>
    <row r="1421" spans="34:34" x14ac:dyDescent="0.25">
      <c r="AH1421"/>
    </row>
    <row r="1422" spans="34:34" x14ac:dyDescent="0.25">
      <c r="AH1422"/>
    </row>
    <row r="1423" spans="34:34" x14ac:dyDescent="0.25">
      <c r="AH1423"/>
    </row>
    <row r="1424" spans="34:34" x14ac:dyDescent="0.25">
      <c r="AH1424"/>
    </row>
    <row r="1425" spans="34:34" x14ac:dyDescent="0.25">
      <c r="AH1425"/>
    </row>
    <row r="1426" spans="34:34" x14ac:dyDescent="0.25">
      <c r="AH1426"/>
    </row>
    <row r="1427" spans="34:34" x14ac:dyDescent="0.25">
      <c r="AH1427"/>
    </row>
    <row r="1428" spans="34:34" x14ac:dyDescent="0.25">
      <c r="AH1428"/>
    </row>
    <row r="1429" spans="34:34" x14ac:dyDescent="0.25">
      <c r="AH1429"/>
    </row>
    <row r="1430" spans="34:34" x14ac:dyDescent="0.25">
      <c r="AH1430"/>
    </row>
    <row r="1431" spans="34:34" x14ac:dyDescent="0.25">
      <c r="AH1431"/>
    </row>
    <row r="1432" spans="34:34" x14ac:dyDescent="0.25">
      <c r="AH1432"/>
    </row>
    <row r="1433" spans="34:34" x14ac:dyDescent="0.25">
      <c r="AH1433"/>
    </row>
    <row r="1434" spans="34:34" x14ac:dyDescent="0.25">
      <c r="AH1434"/>
    </row>
    <row r="1435" spans="34:34" x14ac:dyDescent="0.25">
      <c r="AH1435"/>
    </row>
    <row r="1436" spans="34:34" x14ac:dyDescent="0.25">
      <c r="AH1436"/>
    </row>
    <row r="1437" spans="34:34" x14ac:dyDescent="0.25">
      <c r="AH1437"/>
    </row>
    <row r="1438" spans="34:34" x14ac:dyDescent="0.25">
      <c r="AH1438"/>
    </row>
    <row r="1439" spans="34:34" x14ac:dyDescent="0.25">
      <c r="AH1439"/>
    </row>
    <row r="1440" spans="34:34" x14ac:dyDescent="0.25">
      <c r="AH1440"/>
    </row>
    <row r="1441" spans="34:34" x14ac:dyDescent="0.25">
      <c r="AH1441"/>
    </row>
    <row r="1442" spans="34:34" x14ac:dyDescent="0.25">
      <c r="AH1442"/>
    </row>
    <row r="1443" spans="34:34" x14ac:dyDescent="0.25">
      <c r="AH1443"/>
    </row>
    <row r="1444" spans="34:34" x14ac:dyDescent="0.25">
      <c r="AH1444"/>
    </row>
    <row r="1445" spans="34:34" x14ac:dyDescent="0.25">
      <c r="AH1445"/>
    </row>
    <row r="1446" spans="34:34" x14ac:dyDescent="0.25">
      <c r="AH1446"/>
    </row>
    <row r="1447" spans="34:34" x14ac:dyDescent="0.25">
      <c r="AH1447"/>
    </row>
    <row r="1448" spans="34:34" x14ac:dyDescent="0.25">
      <c r="AH1448"/>
    </row>
    <row r="1449" spans="34:34" x14ac:dyDescent="0.25">
      <c r="AH1449"/>
    </row>
    <row r="1450" spans="34:34" x14ac:dyDescent="0.25">
      <c r="AH1450"/>
    </row>
    <row r="1451" spans="34:34" x14ac:dyDescent="0.25">
      <c r="AH1451"/>
    </row>
    <row r="1452" spans="34:34" x14ac:dyDescent="0.25">
      <c r="AH1452"/>
    </row>
    <row r="1453" spans="34:34" x14ac:dyDescent="0.25">
      <c r="AH1453"/>
    </row>
    <row r="1454" spans="34:34" x14ac:dyDescent="0.25">
      <c r="AH1454"/>
    </row>
    <row r="1455" spans="34:34" x14ac:dyDescent="0.25">
      <c r="AH1455"/>
    </row>
    <row r="1456" spans="34:34" x14ac:dyDescent="0.25">
      <c r="AH1456"/>
    </row>
    <row r="1457" spans="34:34" x14ac:dyDescent="0.25">
      <c r="AH1457"/>
    </row>
    <row r="1458" spans="34:34" x14ac:dyDescent="0.25">
      <c r="AH1458"/>
    </row>
    <row r="1459" spans="34:34" x14ac:dyDescent="0.25">
      <c r="AH1459"/>
    </row>
    <row r="1460" spans="34:34" x14ac:dyDescent="0.25">
      <c r="AH1460"/>
    </row>
    <row r="1461" spans="34:34" x14ac:dyDescent="0.25">
      <c r="AH1461"/>
    </row>
    <row r="1462" spans="34:34" x14ac:dyDescent="0.25">
      <c r="AH1462"/>
    </row>
    <row r="1463" spans="34:34" x14ac:dyDescent="0.25">
      <c r="AH1463"/>
    </row>
    <row r="1464" spans="34:34" x14ac:dyDescent="0.25">
      <c r="AH1464"/>
    </row>
    <row r="1465" spans="34:34" x14ac:dyDescent="0.25">
      <c r="AH1465"/>
    </row>
    <row r="1466" spans="34:34" x14ac:dyDescent="0.25">
      <c r="AH1466"/>
    </row>
    <row r="1467" spans="34:34" x14ac:dyDescent="0.25">
      <c r="AH1467"/>
    </row>
    <row r="1468" spans="34:34" x14ac:dyDescent="0.25">
      <c r="AH1468"/>
    </row>
    <row r="1469" spans="34:34" x14ac:dyDescent="0.25">
      <c r="AH1469"/>
    </row>
    <row r="1470" spans="34:34" x14ac:dyDescent="0.25">
      <c r="AH1470"/>
    </row>
    <row r="1471" spans="34:34" x14ac:dyDescent="0.25">
      <c r="AH1471"/>
    </row>
    <row r="1472" spans="34:34" x14ac:dyDescent="0.25">
      <c r="AH1472"/>
    </row>
    <row r="1473" spans="34:34" x14ac:dyDescent="0.25">
      <c r="AH1473"/>
    </row>
    <row r="1474" spans="34:34" x14ac:dyDescent="0.25">
      <c r="AH1474"/>
    </row>
    <row r="1475" spans="34:34" x14ac:dyDescent="0.25">
      <c r="AH1475"/>
    </row>
    <row r="1476" spans="34:34" x14ac:dyDescent="0.25">
      <c r="AH1476"/>
    </row>
    <row r="1477" spans="34:34" x14ac:dyDescent="0.25">
      <c r="AH1477"/>
    </row>
    <row r="1478" spans="34:34" x14ac:dyDescent="0.25">
      <c r="AH1478"/>
    </row>
    <row r="1479" spans="34:34" x14ac:dyDescent="0.25">
      <c r="AH1479"/>
    </row>
    <row r="1480" spans="34:34" x14ac:dyDescent="0.25">
      <c r="AH1480"/>
    </row>
    <row r="1481" spans="34:34" x14ac:dyDescent="0.25">
      <c r="AH1481"/>
    </row>
    <row r="1482" spans="34:34" x14ac:dyDescent="0.25">
      <c r="AH1482"/>
    </row>
    <row r="1483" spans="34:34" x14ac:dyDescent="0.25">
      <c r="AH1483"/>
    </row>
    <row r="1484" spans="34:34" x14ac:dyDescent="0.25">
      <c r="AH1484"/>
    </row>
    <row r="1485" spans="34:34" x14ac:dyDescent="0.25">
      <c r="AH1485"/>
    </row>
    <row r="1486" spans="34:34" x14ac:dyDescent="0.25">
      <c r="AH1486"/>
    </row>
    <row r="1487" spans="34:34" x14ac:dyDescent="0.25">
      <c r="AH1487"/>
    </row>
    <row r="1488" spans="34:34" x14ac:dyDescent="0.25">
      <c r="AH1488"/>
    </row>
    <row r="1489" spans="34:34" x14ac:dyDescent="0.25">
      <c r="AH1489"/>
    </row>
    <row r="1490" spans="34:34" x14ac:dyDescent="0.25">
      <c r="AH1490"/>
    </row>
    <row r="1491" spans="34:34" x14ac:dyDescent="0.25">
      <c r="AH1491"/>
    </row>
    <row r="1492" spans="34:34" x14ac:dyDescent="0.25">
      <c r="AH1492"/>
    </row>
    <row r="1493" spans="34:34" x14ac:dyDescent="0.25">
      <c r="AH1493"/>
    </row>
    <row r="1494" spans="34:34" x14ac:dyDescent="0.25">
      <c r="AH1494"/>
    </row>
    <row r="1495" spans="34:34" x14ac:dyDescent="0.25">
      <c r="AH1495"/>
    </row>
    <row r="1496" spans="34:34" x14ac:dyDescent="0.25">
      <c r="AH1496"/>
    </row>
    <row r="1497" spans="34:34" x14ac:dyDescent="0.25">
      <c r="AH1497"/>
    </row>
    <row r="1498" spans="34:34" x14ac:dyDescent="0.25">
      <c r="AH1498"/>
    </row>
    <row r="1499" spans="34:34" x14ac:dyDescent="0.25">
      <c r="AH1499"/>
    </row>
    <row r="1500" spans="34:34" x14ac:dyDescent="0.25">
      <c r="AH1500"/>
    </row>
    <row r="1501" spans="34:34" x14ac:dyDescent="0.25">
      <c r="AH1501"/>
    </row>
    <row r="1502" spans="34:34" x14ac:dyDescent="0.25">
      <c r="AH1502"/>
    </row>
    <row r="1503" spans="34:34" x14ac:dyDescent="0.25">
      <c r="AH1503"/>
    </row>
    <row r="1504" spans="34:34" x14ac:dyDescent="0.25">
      <c r="AH1504"/>
    </row>
    <row r="1505" spans="34:34" x14ac:dyDescent="0.25">
      <c r="AH1505"/>
    </row>
    <row r="1506" spans="34:34" x14ac:dyDescent="0.25">
      <c r="AH1506"/>
    </row>
    <row r="1507" spans="34:34" x14ac:dyDescent="0.25">
      <c r="AH1507"/>
    </row>
    <row r="1508" spans="34:34" x14ac:dyDescent="0.25">
      <c r="AH1508"/>
    </row>
    <row r="1509" spans="34:34" x14ac:dyDescent="0.25">
      <c r="AH1509"/>
    </row>
    <row r="1510" spans="34:34" x14ac:dyDescent="0.25">
      <c r="AH1510"/>
    </row>
    <row r="1511" spans="34:34" x14ac:dyDescent="0.25">
      <c r="AH1511"/>
    </row>
    <row r="1512" spans="34:34" x14ac:dyDescent="0.25">
      <c r="AH1512"/>
    </row>
    <row r="1513" spans="34:34" x14ac:dyDescent="0.25">
      <c r="AH1513"/>
    </row>
    <row r="1514" spans="34:34" x14ac:dyDescent="0.25">
      <c r="AH1514"/>
    </row>
    <row r="1515" spans="34:34" x14ac:dyDescent="0.25">
      <c r="AH1515"/>
    </row>
    <row r="1516" spans="34:34" x14ac:dyDescent="0.25">
      <c r="AH1516"/>
    </row>
    <row r="1517" spans="34:34" x14ac:dyDescent="0.25">
      <c r="AH1517"/>
    </row>
    <row r="1518" spans="34:34" x14ac:dyDescent="0.25">
      <c r="AH1518"/>
    </row>
    <row r="1519" spans="34:34" x14ac:dyDescent="0.25">
      <c r="AH1519"/>
    </row>
    <row r="1520" spans="34:34" x14ac:dyDescent="0.25">
      <c r="AH1520"/>
    </row>
    <row r="1521" spans="34:34" x14ac:dyDescent="0.25">
      <c r="AH1521"/>
    </row>
    <row r="1522" spans="34:34" x14ac:dyDescent="0.25">
      <c r="AH1522"/>
    </row>
    <row r="1523" spans="34:34" x14ac:dyDescent="0.25">
      <c r="AH1523"/>
    </row>
    <row r="1524" spans="34:34" x14ac:dyDescent="0.25">
      <c r="AH1524"/>
    </row>
    <row r="1525" spans="34:34" x14ac:dyDescent="0.25">
      <c r="AH1525"/>
    </row>
    <row r="1526" spans="34:34" x14ac:dyDescent="0.25">
      <c r="AH1526"/>
    </row>
    <row r="1527" spans="34:34" x14ac:dyDescent="0.25">
      <c r="AH1527"/>
    </row>
    <row r="1528" spans="34:34" x14ac:dyDescent="0.25">
      <c r="AH1528"/>
    </row>
    <row r="1529" spans="34:34" x14ac:dyDescent="0.25">
      <c r="AH1529"/>
    </row>
    <row r="1530" spans="34:34" x14ac:dyDescent="0.25">
      <c r="AH1530"/>
    </row>
    <row r="1531" spans="34:34" x14ac:dyDescent="0.25">
      <c r="AH1531"/>
    </row>
    <row r="1532" spans="34:34" x14ac:dyDescent="0.25">
      <c r="AH1532"/>
    </row>
    <row r="1533" spans="34:34" x14ac:dyDescent="0.25">
      <c r="AH1533"/>
    </row>
    <row r="1534" spans="34:34" x14ac:dyDescent="0.25">
      <c r="AH1534"/>
    </row>
    <row r="1535" spans="34:34" x14ac:dyDescent="0.25">
      <c r="AH1535"/>
    </row>
    <row r="1536" spans="34:34" x14ac:dyDescent="0.25">
      <c r="AH1536"/>
    </row>
    <row r="1537" spans="34:34" x14ac:dyDescent="0.25">
      <c r="AH1537"/>
    </row>
    <row r="1538" spans="34:34" x14ac:dyDescent="0.25">
      <c r="AH1538"/>
    </row>
    <row r="1539" spans="34:34" x14ac:dyDescent="0.25">
      <c r="AH1539"/>
    </row>
    <row r="1540" spans="34:34" x14ac:dyDescent="0.25">
      <c r="AH1540"/>
    </row>
    <row r="1541" spans="34:34" x14ac:dyDescent="0.25">
      <c r="AH1541"/>
    </row>
    <row r="1542" spans="34:34" x14ac:dyDescent="0.25">
      <c r="AH1542"/>
    </row>
    <row r="1543" spans="34:34" x14ac:dyDescent="0.25">
      <c r="AH1543"/>
    </row>
    <row r="1544" spans="34:34" x14ac:dyDescent="0.25">
      <c r="AH1544"/>
    </row>
    <row r="1545" spans="34:34" x14ac:dyDescent="0.25">
      <c r="AH1545"/>
    </row>
    <row r="1546" spans="34:34" x14ac:dyDescent="0.25">
      <c r="AH1546"/>
    </row>
    <row r="1547" spans="34:34" x14ac:dyDescent="0.25">
      <c r="AH1547"/>
    </row>
    <row r="1548" spans="34:34" x14ac:dyDescent="0.25">
      <c r="AH1548"/>
    </row>
    <row r="1549" spans="34:34" x14ac:dyDescent="0.25">
      <c r="AH1549"/>
    </row>
    <row r="1550" spans="34:34" x14ac:dyDescent="0.25">
      <c r="AH1550"/>
    </row>
    <row r="1551" spans="34:34" x14ac:dyDescent="0.25">
      <c r="AH1551"/>
    </row>
    <row r="1552" spans="34:34" x14ac:dyDescent="0.25">
      <c r="AH1552"/>
    </row>
    <row r="1553" spans="34:34" x14ac:dyDescent="0.25">
      <c r="AH1553"/>
    </row>
    <row r="1554" spans="34:34" x14ac:dyDescent="0.25">
      <c r="AH1554"/>
    </row>
    <row r="1555" spans="34:34" x14ac:dyDescent="0.25">
      <c r="AH1555"/>
    </row>
    <row r="1556" spans="34:34" x14ac:dyDescent="0.25">
      <c r="AH1556"/>
    </row>
    <row r="1557" spans="34:34" x14ac:dyDescent="0.25">
      <c r="AH1557"/>
    </row>
    <row r="1558" spans="34:34" x14ac:dyDescent="0.25">
      <c r="AH1558"/>
    </row>
    <row r="1559" spans="34:34" x14ac:dyDescent="0.25">
      <c r="AH1559"/>
    </row>
    <row r="1560" spans="34:34" x14ac:dyDescent="0.25">
      <c r="AH1560"/>
    </row>
    <row r="1561" spans="34:34" x14ac:dyDescent="0.25">
      <c r="AH1561"/>
    </row>
    <row r="1562" spans="34:34" x14ac:dyDescent="0.25">
      <c r="AH1562"/>
    </row>
    <row r="1563" spans="34:34" x14ac:dyDescent="0.25">
      <c r="AH1563"/>
    </row>
    <row r="1564" spans="34:34" x14ac:dyDescent="0.25">
      <c r="AH1564"/>
    </row>
    <row r="1565" spans="34:34" x14ac:dyDescent="0.25">
      <c r="AH1565"/>
    </row>
    <row r="1566" spans="34:34" x14ac:dyDescent="0.25">
      <c r="AH1566"/>
    </row>
    <row r="1567" spans="34:34" x14ac:dyDescent="0.25">
      <c r="AH1567"/>
    </row>
    <row r="1568" spans="34:34" x14ac:dyDescent="0.25">
      <c r="AH1568"/>
    </row>
    <row r="1569" spans="34:34" x14ac:dyDescent="0.25">
      <c r="AH1569"/>
    </row>
    <row r="1570" spans="34:34" x14ac:dyDescent="0.25">
      <c r="AH1570"/>
    </row>
    <row r="1571" spans="34:34" x14ac:dyDescent="0.25">
      <c r="AH1571"/>
    </row>
    <row r="1572" spans="34:34" x14ac:dyDescent="0.25">
      <c r="AH1572"/>
    </row>
    <row r="1573" spans="34:34" x14ac:dyDescent="0.25">
      <c r="AH1573"/>
    </row>
    <row r="1574" spans="34:34" x14ac:dyDescent="0.25">
      <c r="AH1574"/>
    </row>
    <row r="1575" spans="34:34" x14ac:dyDescent="0.25">
      <c r="AH1575"/>
    </row>
    <row r="1576" spans="34:34" x14ac:dyDescent="0.25">
      <c r="AH1576"/>
    </row>
    <row r="1577" spans="34:34" x14ac:dyDescent="0.25">
      <c r="AH1577"/>
    </row>
    <row r="1578" spans="34:34" x14ac:dyDescent="0.25">
      <c r="AH1578"/>
    </row>
    <row r="1579" spans="34:34" x14ac:dyDescent="0.25">
      <c r="AH1579"/>
    </row>
    <row r="1580" spans="34:34" x14ac:dyDescent="0.25">
      <c r="AH1580"/>
    </row>
    <row r="1581" spans="34:34" x14ac:dyDescent="0.25">
      <c r="AH1581"/>
    </row>
    <row r="1582" spans="34:34" x14ac:dyDescent="0.25">
      <c r="AH1582"/>
    </row>
    <row r="1583" spans="34:34" x14ac:dyDescent="0.25">
      <c r="AH1583"/>
    </row>
    <row r="1584" spans="34:34" x14ac:dyDescent="0.25">
      <c r="AH1584"/>
    </row>
    <row r="1585" spans="34:34" x14ac:dyDescent="0.25">
      <c r="AH1585"/>
    </row>
    <row r="1586" spans="34:34" x14ac:dyDescent="0.25">
      <c r="AH1586"/>
    </row>
    <row r="1587" spans="34:34" x14ac:dyDescent="0.25">
      <c r="AH1587"/>
    </row>
    <row r="1588" spans="34:34" x14ac:dyDescent="0.25">
      <c r="AH1588"/>
    </row>
    <row r="1589" spans="34:34" x14ac:dyDescent="0.25">
      <c r="AH1589"/>
    </row>
    <row r="1590" spans="34:34" x14ac:dyDescent="0.25">
      <c r="AH1590"/>
    </row>
    <row r="1591" spans="34:34" x14ac:dyDescent="0.25">
      <c r="AH1591"/>
    </row>
    <row r="1592" spans="34:34" x14ac:dyDescent="0.25">
      <c r="AH1592"/>
    </row>
    <row r="1593" spans="34:34" x14ac:dyDescent="0.25">
      <c r="AH1593"/>
    </row>
    <row r="1594" spans="34:34" x14ac:dyDescent="0.25">
      <c r="AH1594"/>
    </row>
    <row r="1595" spans="34:34" x14ac:dyDescent="0.25">
      <c r="AH1595"/>
    </row>
    <row r="1596" spans="34:34" x14ac:dyDescent="0.25">
      <c r="AH1596"/>
    </row>
    <row r="1597" spans="34:34" x14ac:dyDescent="0.25">
      <c r="AH1597"/>
    </row>
    <row r="1598" spans="34:34" x14ac:dyDescent="0.25">
      <c r="AH1598"/>
    </row>
    <row r="1599" spans="34:34" x14ac:dyDescent="0.25">
      <c r="AH1599"/>
    </row>
    <row r="1600" spans="34:34" x14ac:dyDescent="0.25">
      <c r="AH1600"/>
    </row>
    <row r="1601" spans="34:34" x14ac:dyDescent="0.25">
      <c r="AH1601"/>
    </row>
    <row r="1602" spans="34:34" x14ac:dyDescent="0.25">
      <c r="AH1602"/>
    </row>
    <row r="1603" spans="34:34" x14ac:dyDescent="0.25">
      <c r="AH1603"/>
    </row>
    <row r="1604" spans="34:34" x14ac:dyDescent="0.25">
      <c r="AH1604"/>
    </row>
    <row r="1605" spans="34:34" x14ac:dyDescent="0.25">
      <c r="AH1605"/>
    </row>
    <row r="1606" spans="34:34" x14ac:dyDescent="0.25">
      <c r="AH1606"/>
    </row>
    <row r="1607" spans="34:34" x14ac:dyDescent="0.25">
      <c r="AH1607"/>
    </row>
    <row r="1608" spans="34:34" x14ac:dyDescent="0.25">
      <c r="AH1608"/>
    </row>
    <row r="1609" spans="34:34" x14ac:dyDescent="0.25">
      <c r="AH1609"/>
    </row>
    <row r="1610" spans="34:34" x14ac:dyDescent="0.25">
      <c r="AH1610"/>
    </row>
    <row r="1611" spans="34:34" x14ac:dyDescent="0.25">
      <c r="AH1611"/>
    </row>
    <row r="1612" spans="34:34" x14ac:dyDescent="0.25">
      <c r="AH1612"/>
    </row>
    <row r="1613" spans="34:34" x14ac:dyDescent="0.25">
      <c r="AH1613"/>
    </row>
    <row r="1614" spans="34:34" x14ac:dyDescent="0.25">
      <c r="AH1614"/>
    </row>
    <row r="1615" spans="34:34" x14ac:dyDescent="0.25">
      <c r="AH1615"/>
    </row>
    <row r="1616" spans="34:34" x14ac:dyDescent="0.25">
      <c r="AH1616"/>
    </row>
    <row r="1617" spans="34:34" x14ac:dyDescent="0.25">
      <c r="AH1617"/>
    </row>
    <row r="1618" spans="34:34" x14ac:dyDescent="0.25">
      <c r="AH1618"/>
    </row>
    <row r="1619" spans="34:34" x14ac:dyDescent="0.25">
      <c r="AH1619"/>
    </row>
    <row r="1620" spans="34:34" x14ac:dyDescent="0.25">
      <c r="AH1620"/>
    </row>
    <row r="1621" spans="34:34" x14ac:dyDescent="0.25">
      <c r="AH1621"/>
    </row>
    <row r="1622" spans="34:34" x14ac:dyDescent="0.25">
      <c r="AH1622"/>
    </row>
    <row r="1623" spans="34:34" x14ac:dyDescent="0.25">
      <c r="AH1623"/>
    </row>
    <row r="1624" spans="34:34" x14ac:dyDescent="0.25">
      <c r="AH1624"/>
    </row>
    <row r="1625" spans="34:34" x14ac:dyDescent="0.25">
      <c r="AH1625"/>
    </row>
    <row r="1626" spans="34:34" x14ac:dyDescent="0.25">
      <c r="AH1626"/>
    </row>
    <row r="1627" spans="34:34" x14ac:dyDescent="0.25">
      <c r="AH1627"/>
    </row>
    <row r="1628" spans="34:34" x14ac:dyDescent="0.25">
      <c r="AH1628"/>
    </row>
    <row r="1629" spans="34:34" x14ac:dyDescent="0.25">
      <c r="AH1629"/>
    </row>
    <row r="1630" spans="34:34" x14ac:dyDescent="0.25">
      <c r="AH1630"/>
    </row>
    <row r="1631" spans="34:34" x14ac:dyDescent="0.25">
      <c r="AH1631"/>
    </row>
    <row r="1632" spans="34:34" x14ac:dyDescent="0.25">
      <c r="AH1632"/>
    </row>
    <row r="1633" spans="34:34" x14ac:dyDescent="0.25">
      <c r="AH1633"/>
    </row>
    <row r="1634" spans="34:34" x14ac:dyDescent="0.25">
      <c r="AH1634"/>
    </row>
    <row r="1635" spans="34:34" x14ac:dyDescent="0.25">
      <c r="AH1635"/>
    </row>
    <row r="1636" spans="34:34" x14ac:dyDescent="0.25">
      <c r="AH1636"/>
    </row>
    <row r="1637" spans="34:34" x14ac:dyDescent="0.25">
      <c r="AH1637"/>
    </row>
    <row r="1638" spans="34:34" x14ac:dyDescent="0.25">
      <c r="AH1638"/>
    </row>
    <row r="1639" spans="34:34" x14ac:dyDescent="0.25">
      <c r="AH1639"/>
    </row>
    <row r="1640" spans="34:34" x14ac:dyDescent="0.25">
      <c r="AH1640"/>
    </row>
    <row r="1641" spans="34:34" x14ac:dyDescent="0.25">
      <c r="AH1641"/>
    </row>
    <row r="1642" spans="34:34" x14ac:dyDescent="0.25">
      <c r="AH1642"/>
    </row>
    <row r="1643" spans="34:34" x14ac:dyDescent="0.25">
      <c r="AH1643"/>
    </row>
    <row r="1644" spans="34:34" x14ac:dyDescent="0.25">
      <c r="AH1644"/>
    </row>
    <row r="1645" spans="34:34" x14ac:dyDescent="0.25">
      <c r="AH1645"/>
    </row>
    <row r="1646" spans="34:34" x14ac:dyDescent="0.25">
      <c r="AH1646"/>
    </row>
    <row r="1647" spans="34:34" x14ac:dyDescent="0.25">
      <c r="AH1647"/>
    </row>
    <row r="1648" spans="34:34" x14ac:dyDescent="0.25">
      <c r="AH1648"/>
    </row>
    <row r="1649" spans="34:34" x14ac:dyDescent="0.25">
      <c r="AH1649"/>
    </row>
    <row r="1650" spans="34:34" x14ac:dyDescent="0.25">
      <c r="AH1650"/>
    </row>
    <row r="1651" spans="34:34" x14ac:dyDescent="0.25">
      <c r="AH1651"/>
    </row>
    <row r="1652" spans="34:34" x14ac:dyDescent="0.25">
      <c r="AH1652"/>
    </row>
    <row r="1653" spans="34:34" x14ac:dyDescent="0.25">
      <c r="AH1653"/>
    </row>
    <row r="1654" spans="34:34" x14ac:dyDescent="0.25">
      <c r="AH1654"/>
    </row>
    <row r="1655" spans="34:34" x14ac:dyDescent="0.25">
      <c r="AH1655"/>
    </row>
    <row r="1656" spans="34:34" x14ac:dyDescent="0.25">
      <c r="AH1656"/>
    </row>
    <row r="1657" spans="34:34" x14ac:dyDescent="0.25">
      <c r="AH1657"/>
    </row>
    <row r="1658" spans="34:34" x14ac:dyDescent="0.25">
      <c r="AH1658"/>
    </row>
    <row r="1659" spans="34:34" x14ac:dyDescent="0.25">
      <c r="AH1659"/>
    </row>
    <row r="1660" spans="34:34" x14ac:dyDescent="0.25">
      <c r="AH1660"/>
    </row>
    <row r="1661" spans="34:34" x14ac:dyDescent="0.25">
      <c r="AH1661"/>
    </row>
    <row r="1662" spans="34:34" x14ac:dyDescent="0.25">
      <c r="AH1662"/>
    </row>
    <row r="1663" spans="34:34" x14ac:dyDescent="0.25">
      <c r="AH1663"/>
    </row>
    <row r="1664" spans="34:34" x14ac:dyDescent="0.25">
      <c r="AH1664"/>
    </row>
    <row r="1665" spans="34:34" x14ac:dyDescent="0.25">
      <c r="AH1665"/>
    </row>
    <row r="1666" spans="34:34" x14ac:dyDescent="0.25">
      <c r="AH1666"/>
    </row>
    <row r="1667" spans="34:34" x14ac:dyDescent="0.25">
      <c r="AH1667"/>
    </row>
    <row r="1668" spans="34:34" x14ac:dyDescent="0.25">
      <c r="AH1668"/>
    </row>
    <row r="1669" spans="34:34" x14ac:dyDescent="0.25">
      <c r="AH1669"/>
    </row>
    <row r="1670" spans="34:34" x14ac:dyDescent="0.25">
      <c r="AH1670"/>
    </row>
    <row r="1671" spans="34:34" x14ac:dyDescent="0.25">
      <c r="AH1671"/>
    </row>
    <row r="1672" spans="34:34" x14ac:dyDescent="0.25">
      <c r="AH1672"/>
    </row>
    <row r="1673" spans="34:34" x14ac:dyDescent="0.25">
      <c r="AH1673"/>
    </row>
    <row r="1674" spans="34:34" x14ac:dyDescent="0.25">
      <c r="AH1674"/>
    </row>
    <row r="1675" spans="34:34" x14ac:dyDescent="0.25">
      <c r="AH1675"/>
    </row>
    <row r="1676" spans="34:34" x14ac:dyDescent="0.25">
      <c r="AH1676"/>
    </row>
    <row r="1677" spans="34:34" x14ac:dyDescent="0.25">
      <c r="AH1677"/>
    </row>
    <row r="1678" spans="34:34" x14ac:dyDescent="0.25">
      <c r="AH1678"/>
    </row>
    <row r="1679" spans="34:34" x14ac:dyDescent="0.25">
      <c r="AH1679"/>
    </row>
    <row r="1680" spans="34:34" x14ac:dyDescent="0.25">
      <c r="AH1680"/>
    </row>
    <row r="1681" spans="34:34" x14ac:dyDescent="0.25">
      <c r="AH1681"/>
    </row>
    <row r="1682" spans="34:34" x14ac:dyDescent="0.25">
      <c r="AH1682"/>
    </row>
    <row r="1683" spans="34:34" x14ac:dyDescent="0.25">
      <c r="AH1683"/>
    </row>
    <row r="1684" spans="34:34" x14ac:dyDescent="0.25">
      <c r="AH1684"/>
    </row>
    <row r="1685" spans="34:34" x14ac:dyDescent="0.25">
      <c r="AH1685"/>
    </row>
    <row r="1686" spans="34:34" x14ac:dyDescent="0.25">
      <c r="AH1686"/>
    </row>
    <row r="1687" spans="34:34" x14ac:dyDescent="0.25">
      <c r="AH1687"/>
    </row>
    <row r="1688" spans="34:34" x14ac:dyDescent="0.25">
      <c r="AH1688"/>
    </row>
    <row r="1689" spans="34:34" x14ac:dyDescent="0.25">
      <c r="AH1689"/>
    </row>
    <row r="1690" spans="34:34" x14ac:dyDescent="0.25">
      <c r="AH1690"/>
    </row>
    <row r="1691" spans="34:34" x14ac:dyDescent="0.25">
      <c r="AH1691"/>
    </row>
    <row r="1692" spans="34:34" x14ac:dyDescent="0.25">
      <c r="AH1692"/>
    </row>
    <row r="1693" spans="34:34" x14ac:dyDescent="0.25">
      <c r="AH1693"/>
    </row>
    <row r="1694" spans="34:34" x14ac:dyDescent="0.25">
      <c r="AH1694"/>
    </row>
    <row r="1695" spans="34:34" x14ac:dyDescent="0.25">
      <c r="AH1695"/>
    </row>
    <row r="1696" spans="34:34" x14ac:dyDescent="0.25">
      <c r="AH1696"/>
    </row>
    <row r="1697" spans="34:34" x14ac:dyDescent="0.25">
      <c r="AH1697"/>
    </row>
    <row r="1698" spans="34:34" x14ac:dyDescent="0.25">
      <c r="AH1698"/>
    </row>
    <row r="1699" spans="34:34" x14ac:dyDescent="0.25">
      <c r="AH1699"/>
    </row>
    <row r="1700" spans="34:34" x14ac:dyDescent="0.25">
      <c r="AH1700"/>
    </row>
    <row r="1701" spans="34:34" x14ac:dyDescent="0.25">
      <c r="AH1701"/>
    </row>
    <row r="1702" spans="34:34" x14ac:dyDescent="0.25">
      <c r="AH1702"/>
    </row>
    <row r="1703" spans="34:34" x14ac:dyDescent="0.25">
      <c r="AH1703"/>
    </row>
    <row r="1704" spans="34:34" x14ac:dyDescent="0.25">
      <c r="AH1704"/>
    </row>
    <row r="1705" spans="34:34" x14ac:dyDescent="0.25">
      <c r="AH1705"/>
    </row>
    <row r="1706" spans="34:34" x14ac:dyDescent="0.25">
      <c r="AH1706"/>
    </row>
    <row r="1707" spans="34:34" x14ac:dyDescent="0.25">
      <c r="AH1707"/>
    </row>
    <row r="1708" spans="34:34" x14ac:dyDescent="0.25">
      <c r="AH1708"/>
    </row>
    <row r="1709" spans="34:34" x14ac:dyDescent="0.25">
      <c r="AH1709"/>
    </row>
    <row r="1710" spans="34:34" x14ac:dyDescent="0.25">
      <c r="AH1710"/>
    </row>
    <row r="1711" spans="34:34" x14ac:dyDescent="0.25">
      <c r="AH1711"/>
    </row>
    <row r="1712" spans="34:34" x14ac:dyDescent="0.25">
      <c r="AH1712"/>
    </row>
    <row r="1713" spans="34:34" x14ac:dyDescent="0.25">
      <c r="AH1713"/>
    </row>
    <row r="1714" spans="34:34" x14ac:dyDescent="0.25">
      <c r="AH1714"/>
    </row>
    <row r="1715" spans="34:34" x14ac:dyDescent="0.25">
      <c r="AH1715"/>
    </row>
    <row r="1716" spans="34:34" x14ac:dyDescent="0.25">
      <c r="AH1716"/>
    </row>
    <row r="1717" spans="34:34" x14ac:dyDescent="0.25">
      <c r="AH1717"/>
    </row>
    <row r="1718" spans="34:34" x14ac:dyDescent="0.25">
      <c r="AH1718"/>
    </row>
    <row r="1719" spans="34:34" x14ac:dyDescent="0.25">
      <c r="AH1719"/>
    </row>
    <row r="1720" spans="34:34" x14ac:dyDescent="0.25">
      <c r="AH1720"/>
    </row>
    <row r="1721" spans="34:34" x14ac:dyDescent="0.25">
      <c r="AH1721"/>
    </row>
    <row r="1722" spans="34:34" x14ac:dyDescent="0.25">
      <c r="AH1722"/>
    </row>
    <row r="1723" spans="34:34" x14ac:dyDescent="0.25">
      <c r="AH1723"/>
    </row>
    <row r="1724" spans="34:34" x14ac:dyDescent="0.25">
      <c r="AH1724"/>
    </row>
    <row r="1725" spans="34:34" x14ac:dyDescent="0.25">
      <c r="AH1725"/>
    </row>
    <row r="1726" spans="34:34" x14ac:dyDescent="0.25">
      <c r="AH1726"/>
    </row>
    <row r="1727" spans="34:34" x14ac:dyDescent="0.25">
      <c r="AH1727"/>
    </row>
    <row r="1728" spans="34:34" x14ac:dyDescent="0.25">
      <c r="AH1728"/>
    </row>
    <row r="1729" spans="34:34" x14ac:dyDescent="0.25">
      <c r="AH1729"/>
    </row>
    <row r="1730" spans="34:34" x14ac:dyDescent="0.25">
      <c r="AH1730"/>
    </row>
    <row r="1731" spans="34:34" x14ac:dyDescent="0.25">
      <c r="AH1731"/>
    </row>
    <row r="1732" spans="34:34" x14ac:dyDescent="0.25">
      <c r="AH1732"/>
    </row>
    <row r="1733" spans="34:34" x14ac:dyDescent="0.25">
      <c r="AH1733"/>
    </row>
    <row r="1734" spans="34:34" x14ac:dyDescent="0.25">
      <c r="AH1734"/>
    </row>
    <row r="1735" spans="34:34" x14ac:dyDescent="0.25">
      <c r="AH1735"/>
    </row>
    <row r="1736" spans="34:34" x14ac:dyDescent="0.25">
      <c r="AH1736"/>
    </row>
    <row r="1737" spans="34:34" x14ac:dyDescent="0.25">
      <c r="AH1737"/>
    </row>
    <row r="1738" spans="34:34" x14ac:dyDescent="0.25">
      <c r="AH1738"/>
    </row>
    <row r="1739" spans="34:34" x14ac:dyDescent="0.25">
      <c r="AH1739"/>
    </row>
    <row r="1740" spans="34:34" x14ac:dyDescent="0.25">
      <c r="AH1740"/>
    </row>
    <row r="1741" spans="34:34" x14ac:dyDescent="0.25">
      <c r="AH1741"/>
    </row>
    <row r="1742" spans="34:34" x14ac:dyDescent="0.25">
      <c r="AH1742"/>
    </row>
    <row r="1743" spans="34:34" x14ac:dyDescent="0.25">
      <c r="AH1743"/>
    </row>
    <row r="1744" spans="34:34" x14ac:dyDescent="0.25">
      <c r="AH1744"/>
    </row>
    <row r="1745" spans="34:34" x14ac:dyDescent="0.25">
      <c r="AH1745"/>
    </row>
    <row r="1746" spans="34:34" x14ac:dyDescent="0.25">
      <c r="AH1746"/>
    </row>
    <row r="1747" spans="34:34" x14ac:dyDescent="0.25">
      <c r="AH1747"/>
    </row>
    <row r="1748" spans="34:34" x14ac:dyDescent="0.25">
      <c r="AH1748"/>
    </row>
    <row r="1749" spans="34:34" x14ac:dyDescent="0.25">
      <c r="AH1749"/>
    </row>
    <row r="1750" spans="34:34" x14ac:dyDescent="0.25">
      <c r="AH1750"/>
    </row>
    <row r="1751" spans="34:34" x14ac:dyDescent="0.25">
      <c r="AH1751"/>
    </row>
    <row r="1752" spans="34:34" x14ac:dyDescent="0.25">
      <c r="AH1752"/>
    </row>
    <row r="1753" spans="34:34" x14ac:dyDescent="0.25">
      <c r="AH1753"/>
    </row>
    <row r="1754" spans="34:34" x14ac:dyDescent="0.25">
      <c r="AH1754"/>
    </row>
    <row r="1755" spans="34:34" x14ac:dyDescent="0.25">
      <c r="AH1755"/>
    </row>
    <row r="1756" spans="34:34" x14ac:dyDescent="0.25">
      <c r="AH1756"/>
    </row>
    <row r="1757" spans="34:34" x14ac:dyDescent="0.25">
      <c r="AH1757"/>
    </row>
    <row r="1758" spans="34:34" x14ac:dyDescent="0.25">
      <c r="AH1758"/>
    </row>
    <row r="1759" spans="34:34" x14ac:dyDescent="0.25">
      <c r="AH1759"/>
    </row>
    <row r="1760" spans="34:34" x14ac:dyDescent="0.25">
      <c r="AH1760"/>
    </row>
    <row r="1761" spans="34:34" x14ac:dyDescent="0.25">
      <c r="AH1761"/>
    </row>
    <row r="1762" spans="34:34" x14ac:dyDescent="0.25">
      <c r="AH1762"/>
    </row>
    <row r="1763" spans="34:34" x14ac:dyDescent="0.25">
      <c r="AH1763"/>
    </row>
    <row r="1764" spans="34:34" x14ac:dyDescent="0.25">
      <c r="AH1764"/>
    </row>
    <row r="1765" spans="34:34" x14ac:dyDescent="0.25">
      <c r="AH1765"/>
    </row>
    <row r="1766" spans="34:34" x14ac:dyDescent="0.25">
      <c r="AH1766"/>
    </row>
    <row r="1767" spans="34:34" x14ac:dyDescent="0.25">
      <c r="AH1767"/>
    </row>
    <row r="1768" spans="34:34" x14ac:dyDescent="0.25">
      <c r="AH1768"/>
    </row>
    <row r="1769" spans="34:34" x14ac:dyDescent="0.25">
      <c r="AH1769"/>
    </row>
    <row r="1770" spans="34:34" x14ac:dyDescent="0.25">
      <c r="AH1770"/>
    </row>
    <row r="1771" spans="34:34" x14ac:dyDescent="0.25">
      <c r="AH1771"/>
    </row>
    <row r="1772" spans="34:34" x14ac:dyDescent="0.25">
      <c r="AH1772"/>
    </row>
    <row r="1773" spans="34:34" x14ac:dyDescent="0.25">
      <c r="AH1773"/>
    </row>
    <row r="1774" spans="34:34" x14ac:dyDescent="0.25">
      <c r="AH1774"/>
    </row>
    <row r="1775" spans="34:34" x14ac:dyDescent="0.25">
      <c r="AH1775"/>
    </row>
    <row r="1776" spans="34:34" x14ac:dyDescent="0.25">
      <c r="AH1776"/>
    </row>
    <row r="1777" spans="34:34" x14ac:dyDescent="0.25">
      <c r="AH1777"/>
    </row>
    <row r="1778" spans="34:34" x14ac:dyDescent="0.25">
      <c r="AH1778"/>
    </row>
    <row r="1779" spans="34:34" x14ac:dyDescent="0.25">
      <c r="AH1779"/>
    </row>
    <row r="1780" spans="34:34" x14ac:dyDescent="0.25">
      <c r="AH1780"/>
    </row>
    <row r="1781" spans="34:34" x14ac:dyDescent="0.25">
      <c r="AH1781"/>
    </row>
    <row r="1782" spans="34:34" x14ac:dyDescent="0.25">
      <c r="AH1782"/>
    </row>
    <row r="1783" spans="34:34" x14ac:dyDescent="0.25">
      <c r="AH1783"/>
    </row>
    <row r="1784" spans="34:34" x14ac:dyDescent="0.25">
      <c r="AH1784"/>
    </row>
    <row r="1785" spans="34:34" x14ac:dyDescent="0.25">
      <c r="AH1785"/>
    </row>
    <row r="1786" spans="34:34" x14ac:dyDescent="0.25">
      <c r="AH1786"/>
    </row>
    <row r="1787" spans="34:34" x14ac:dyDescent="0.25">
      <c r="AH1787"/>
    </row>
    <row r="1788" spans="34:34" x14ac:dyDescent="0.25">
      <c r="AH1788"/>
    </row>
    <row r="1789" spans="34:34" x14ac:dyDescent="0.25">
      <c r="AH1789"/>
    </row>
    <row r="1790" spans="34:34" x14ac:dyDescent="0.25">
      <c r="AH1790"/>
    </row>
    <row r="1791" spans="34:34" x14ac:dyDescent="0.25">
      <c r="AH1791"/>
    </row>
    <row r="1792" spans="34:34" x14ac:dyDescent="0.25">
      <c r="AH1792"/>
    </row>
    <row r="1793" spans="34:34" x14ac:dyDescent="0.25">
      <c r="AH1793"/>
    </row>
    <row r="1794" spans="34:34" x14ac:dyDescent="0.25">
      <c r="AH1794"/>
    </row>
    <row r="1795" spans="34:34" x14ac:dyDescent="0.25">
      <c r="AH1795"/>
    </row>
    <row r="1796" spans="34:34" x14ac:dyDescent="0.25">
      <c r="AH1796"/>
    </row>
    <row r="1797" spans="34:34" x14ac:dyDescent="0.25">
      <c r="AH1797"/>
    </row>
    <row r="1798" spans="34:34" x14ac:dyDescent="0.25">
      <c r="AH1798"/>
    </row>
    <row r="1799" spans="34:34" x14ac:dyDescent="0.25">
      <c r="AH1799"/>
    </row>
    <row r="1800" spans="34:34" x14ac:dyDescent="0.25">
      <c r="AH1800"/>
    </row>
    <row r="1801" spans="34:34" x14ac:dyDescent="0.25">
      <c r="AH1801"/>
    </row>
    <row r="1802" spans="34:34" x14ac:dyDescent="0.25">
      <c r="AH1802"/>
    </row>
    <row r="1803" spans="34:34" x14ac:dyDescent="0.25">
      <c r="AH1803"/>
    </row>
    <row r="1804" spans="34:34" x14ac:dyDescent="0.25">
      <c r="AH1804"/>
    </row>
    <row r="1805" spans="34:34" x14ac:dyDescent="0.25">
      <c r="AH1805"/>
    </row>
    <row r="1806" spans="34:34" x14ac:dyDescent="0.25">
      <c r="AH1806"/>
    </row>
    <row r="1807" spans="34:34" x14ac:dyDescent="0.25">
      <c r="AH1807"/>
    </row>
    <row r="1808" spans="34:34" x14ac:dyDescent="0.25">
      <c r="AH1808"/>
    </row>
    <row r="1809" spans="34:34" x14ac:dyDescent="0.25">
      <c r="AH1809"/>
    </row>
    <row r="1810" spans="34:34" x14ac:dyDescent="0.25">
      <c r="AH1810"/>
    </row>
    <row r="1811" spans="34:34" x14ac:dyDescent="0.25">
      <c r="AH1811"/>
    </row>
    <row r="1812" spans="34:34" x14ac:dyDescent="0.25">
      <c r="AH1812"/>
    </row>
    <row r="1813" spans="34:34" x14ac:dyDescent="0.25">
      <c r="AH1813"/>
    </row>
    <row r="1814" spans="34:34" x14ac:dyDescent="0.25">
      <c r="AH1814"/>
    </row>
    <row r="1815" spans="34:34" x14ac:dyDescent="0.25">
      <c r="AH1815"/>
    </row>
    <row r="1816" spans="34:34" x14ac:dyDescent="0.25">
      <c r="AH1816"/>
    </row>
    <row r="1817" spans="34:34" x14ac:dyDescent="0.25">
      <c r="AH1817"/>
    </row>
    <row r="1818" spans="34:34" x14ac:dyDescent="0.25">
      <c r="AH1818"/>
    </row>
    <row r="1819" spans="34:34" x14ac:dyDescent="0.25">
      <c r="AH1819"/>
    </row>
    <row r="1820" spans="34:34" x14ac:dyDescent="0.25">
      <c r="AH1820"/>
    </row>
    <row r="1821" spans="34:34" x14ac:dyDescent="0.25">
      <c r="AH1821"/>
    </row>
    <row r="1822" spans="34:34" x14ac:dyDescent="0.25">
      <c r="AH1822"/>
    </row>
    <row r="1823" spans="34:34" x14ac:dyDescent="0.25">
      <c r="AH1823"/>
    </row>
    <row r="1824" spans="34:34" x14ac:dyDescent="0.25">
      <c r="AH1824"/>
    </row>
    <row r="1825" spans="34:34" x14ac:dyDescent="0.25">
      <c r="AH1825"/>
    </row>
    <row r="1826" spans="34:34" x14ac:dyDescent="0.25">
      <c r="AH1826"/>
    </row>
    <row r="1827" spans="34:34" x14ac:dyDescent="0.25">
      <c r="AH1827"/>
    </row>
    <row r="1828" spans="34:34" x14ac:dyDescent="0.25">
      <c r="AH1828"/>
    </row>
    <row r="1829" spans="34:34" x14ac:dyDescent="0.25">
      <c r="AH1829"/>
    </row>
    <row r="1830" spans="34:34" x14ac:dyDescent="0.25">
      <c r="AH1830"/>
    </row>
    <row r="1831" spans="34:34" x14ac:dyDescent="0.25">
      <c r="AH1831"/>
    </row>
    <row r="1832" spans="34:34" x14ac:dyDescent="0.25">
      <c r="AH1832"/>
    </row>
    <row r="1833" spans="34:34" x14ac:dyDescent="0.25">
      <c r="AH1833"/>
    </row>
    <row r="1834" spans="34:34" x14ac:dyDescent="0.25">
      <c r="AH1834"/>
    </row>
    <row r="1835" spans="34:34" x14ac:dyDescent="0.25">
      <c r="AH1835"/>
    </row>
    <row r="1836" spans="34:34" x14ac:dyDescent="0.25">
      <c r="AH1836"/>
    </row>
    <row r="1837" spans="34:34" x14ac:dyDescent="0.25">
      <c r="AH1837"/>
    </row>
    <row r="1838" spans="34:34" x14ac:dyDescent="0.25">
      <c r="AH1838"/>
    </row>
    <row r="1839" spans="34:34" x14ac:dyDescent="0.25">
      <c r="AH1839"/>
    </row>
    <row r="1840" spans="34:34" x14ac:dyDescent="0.25">
      <c r="AH1840"/>
    </row>
    <row r="1841" spans="34:34" x14ac:dyDescent="0.25">
      <c r="AH1841"/>
    </row>
    <row r="1842" spans="34:34" x14ac:dyDescent="0.25">
      <c r="AH1842"/>
    </row>
    <row r="1843" spans="34:34" x14ac:dyDescent="0.25">
      <c r="AH1843"/>
    </row>
    <row r="1844" spans="34:34" x14ac:dyDescent="0.25">
      <c r="AH1844"/>
    </row>
    <row r="1845" spans="34:34" x14ac:dyDescent="0.25">
      <c r="AH1845"/>
    </row>
    <row r="1846" spans="34:34" x14ac:dyDescent="0.25">
      <c r="AH1846"/>
    </row>
    <row r="1847" spans="34:34" x14ac:dyDescent="0.25">
      <c r="AH1847"/>
    </row>
    <row r="1848" spans="34:34" x14ac:dyDescent="0.25">
      <c r="AH1848"/>
    </row>
    <row r="1849" spans="34:34" x14ac:dyDescent="0.25">
      <c r="AH1849"/>
    </row>
    <row r="1850" spans="34:34" x14ac:dyDescent="0.25">
      <c r="AH1850"/>
    </row>
    <row r="1851" spans="34:34" x14ac:dyDescent="0.25">
      <c r="AH1851"/>
    </row>
    <row r="1852" spans="34:34" x14ac:dyDescent="0.25">
      <c r="AH1852"/>
    </row>
    <row r="1853" spans="34:34" x14ac:dyDescent="0.25">
      <c r="AH1853"/>
    </row>
    <row r="1854" spans="34:34" x14ac:dyDescent="0.25">
      <c r="AH1854"/>
    </row>
    <row r="1855" spans="34:34" x14ac:dyDescent="0.25">
      <c r="AH1855"/>
    </row>
    <row r="1856" spans="34:34" x14ac:dyDescent="0.25">
      <c r="AH1856"/>
    </row>
    <row r="1857" spans="34:34" x14ac:dyDescent="0.25">
      <c r="AH1857"/>
    </row>
    <row r="1858" spans="34:34" x14ac:dyDescent="0.25">
      <c r="AH1858"/>
    </row>
    <row r="1859" spans="34:34" x14ac:dyDescent="0.25">
      <c r="AH1859"/>
    </row>
    <row r="1860" spans="34:34" x14ac:dyDescent="0.25">
      <c r="AH1860"/>
    </row>
    <row r="1861" spans="34:34" x14ac:dyDescent="0.25">
      <c r="AH1861"/>
    </row>
    <row r="1862" spans="34:34" x14ac:dyDescent="0.25">
      <c r="AH1862"/>
    </row>
    <row r="1863" spans="34:34" x14ac:dyDescent="0.25">
      <c r="AH1863"/>
    </row>
    <row r="1864" spans="34:34" x14ac:dyDescent="0.25">
      <c r="AH1864"/>
    </row>
    <row r="1865" spans="34:34" x14ac:dyDescent="0.25">
      <c r="AH1865"/>
    </row>
    <row r="1866" spans="34:34" x14ac:dyDescent="0.25">
      <c r="AH1866"/>
    </row>
    <row r="1867" spans="34:34" x14ac:dyDescent="0.25">
      <c r="AH1867"/>
    </row>
    <row r="1868" spans="34:34" x14ac:dyDescent="0.25">
      <c r="AH1868"/>
    </row>
    <row r="1869" spans="34:34" x14ac:dyDescent="0.25">
      <c r="AH1869"/>
    </row>
    <row r="1870" spans="34:34" x14ac:dyDescent="0.25">
      <c r="AH1870"/>
    </row>
    <row r="1871" spans="34:34" x14ac:dyDescent="0.25">
      <c r="AH1871"/>
    </row>
    <row r="1872" spans="34:34" x14ac:dyDescent="0.25">
      <c r="AH1872"/>
    </row>
    <row r="1873" spans="34:34" x14ac:dyDescent="0.25">
      <c r="AH1873"/>
    </row>
    <row r="1874" spans="34:34" x14ac:dyDescent="0.25">
      <c r="AH1874"/>
    </row>
    <row r="1875" spans="34:34" x14ac:dyDescent="0.25">
      <c r="AH1875"/>
    </row>
    <row r="1876" spans="34:34" x14ac:dyDescent="0.25">
      <c r="AH1876"/>
    </row>
    <row r="1877" spans="34:34" x14ac:dyDescent="0.25">
      <c r="AH1877"/>
    </row>
    <row r="1878" spans="34:34" x14ac:dyDescent="0.25">
      <c r="AH1878"/>
    </row>
    <row r="1879" spans="34:34" x14ac:dyDescent="0.25">
      <c r="AH1879"/>
    </row>
    <row r="1880" spans="34:34" x14ac:dyDescent="0.25">
      <c r="AH1880"/>
    </row>
    <row r="1881" spans="34:34" x14ac:dyDescent="0.25">
      <c r="AH1881"/>
    </row>
    <row r="1882" spans="34:34" x14ac:dyDescent="0.25">
      <c r="AH1882"/>
    </row>
    <row r="1883" spans="34:34" x14ac:dyDescent="0.25">
      <c r="AH1883"/>
    </row>
    <row r="1884" spans="34:34" x14ac:dyDescent="0.25">
      <c r="AH1884"/>
    </row>
    <row r="1885" spans="34:34" x14ac:dyDescent="0.25">
      <c r="AH1885"/>
    </row>
    <row r="1886" spans="34:34" x14ac:dyDescent="0.25">
      <c r="AH1886"/>
    </row>
    <row r="1887" spans="34:34" x14ac:dyDescent="0.25">
      <c r="AH1887"/>
    </row>
    <row r="1888" spans="34:34" x14ac:dyDescent="0.25">
      <c r="AH1888"/>
    </row>
    <row r="1889" spans="34:34" x14ac:dyDescent="0.25">
      <c r="AH1889"/>
    </row>
    <row r="1890" spans="34:34" x14ac:dyDescent="0.25">
      <c r="AH1890"/>
    </row>
    <row r="1891" spans="34:34" x14ac:dyDescent="0.25">
      <c r="AH1891"/>
    </row>
    <row r="1892" spans="34:34" x14ac:dyDescent="0.25">
      <c r="AH1892"/>
    </row>
    <row r="1893" spans="34:34" x14ac:dyDescent="0.25">
      <c r="AH1893"/>
    </row>
    <row r="1894" spans="34:34" x14ac:dyDescent="0.25">
      <c r="AH1894"/>
    </row>
    <row r="1895" spans="34:34" x14ac:dyDescent="0.25">
      <c r="AH1895"/>
    </row>
    <row r="1896" spans="34:34" x14ac:dyDescent="0.25">
      <c r="AH1896"/>
    </row>
    <row r="1897" spans="34:34" x14ac:dyDescent="0.25">
      <c r="AH1897"/>
    </row>
    <row r="1898" spans="34:34" x14ac:dyDescent="0.25">
      <c r="AH1898"/>
    </row>
    <row r="1899" spans="34:34" x14ac:dyDescent="0.25">
      <c r="AH1899"/>
    </row>
    <row r="1900" spans="34:34" x14ac:dyDescent="0.25">
      <c r="AH1900"/>
    </row>
    <row r="1901" spans="34:34" x14ac:dyDescent="0.25">
      <c r="AH1901"/>
    </row>
    <row r="1902" spans="34:34" x14ac:dyDescent="0.25">
      <c r="AH1902"/>
    </row>
    <row r="1903" spans="34:34" x14ac:dyDescent="0.25">
      <c r="AH1903"/>
    </row>
    <row r="1904" spans="34:34" x14ac:dyDescent="0.25">
      <c r="AH1904"/>
    </row>
    <row r="1905" spans="34:34" x14ac:dyDescent="0.25">
      <c r="AH1905"/>
    </row>
    <row r="1906" spans="34:34" x14ac:dyDescent="0.25">
      <c r="AH1906"/>
    </row>
    <row r="1907" spans="34:34" x14ac:dyDescent="0.25">
      <c r="AH1907"/>
    </row>
    <row r="1908" spans="34:34" x14ac:dyDescent="0.25">
      <c r="AH1908"/>
    </row>
    <row r="1909" spans="34:34" x14ac:dyDescent="0.25">
      <c r="AH1909"/>
    </row>
    <row r="1910" spans="34:34" x14ac:dyDescent="0.25">
      <c r="AH1910"/>
    </row>
    <row r="1911" spans="34:34" x14ac:dyDescent="0.25">
      <c r="AH1911"/>
    </row>
    <row r="1912" spans="34:34" x14ac:dyDescent="0.25">
      <c r="AH1912"/>
    </row>
    <row r="1913" spans="34:34" x14ac:dyDescent="0.25">
      <c r="AH1913"/>
    </row>
    <row r="1914" spans="34:34" x14ac:dyDescent="0.25">
      <c r="AH1914"/>
    </row>
    <row r="1915" spans="34:34" x14ac:dyDescent="0.25">
      <c r="AH1915"/>
    </row>
    <row r="1916" spans="34:34" x14ac:dyDescent="0.25">
      <c r="AH1916"/>
    </row>
    <row r="1917" spans="34:34" x14ac:dyDescent="0.25">
      <c r="AH1917"/>
    </row>
    <row r="1918" spans="34:34" x14ac:dyDescent="0.25">
      <c r="AH1918"/>
    </row>
    <row r="1919" spans="34:34" x14ac:dyDescent="0.25">
      <c r="AH1919"/>
    </row>
    <row r="1920" spans="34:34" x14ac:dyDescent="0.25">
      <c r="AH1920"/>
    </row>
    <row r="1921" spans="34:34" x14ac:dyDescent="0.25">
      <c r="AH1921"/>
    </row>
    <row r="1922" spans="34:34" x14ac:dyDescent="0.25">
      <c r="AH1922"/>
    </row>
    <row r="1923" spans="34:34" x14ac:dyDescent="0.25">
      <c r="AH1923"/>
    </row>
    <row r="1924" spans="34:34" x14ac:dyDescent="0.25">
      <c r="AH1924"/>
    </row>
    <row r="1925" spans="34:34" x14ac:dyDescent="0.25">
      <c r="AH1925"/>
    </row>
    <row r="1926" spans="34:34" x14ac:dyDescent="0.25">
      <c r="AH1926"/>
    </row>
    <row r="1927" spans="34:34" x14ac:dyDescent="0.25">
      <c r="AH1927"/>
    </row>
    <row r="1928" spans="34:34" x14ac:dyDescent="0.25">
      <c r="AH1928"/>
    </row>
    <row r="1929" spans="34:34" x14ac:dyDescent="0.25">
      <c r="AH1929"/>
    </row>
    <row r="1930" spans="34:34" x14ac:dyDescent="0.25">
      <c r="AH1930"/>
    </row>
    <row r="1931" spans="34:34" x14ac:dyDescent="0.25">
      <c r="AH1931"/>
    </row>
    <row r="1932" spans="34:34" x14ac:dyDescent="0.25">
      <c r="AH1932"/>
    </row>
    <row r="1933" spans="34:34" x14ac:dyDescent="0.25">
      <c r="AH1933"/>
    </row>
    <row r="1934" spans="34:34" x14ac:dyDescent="0.25">
      <c r="AH1934"/>
    </row>
    <row r="1935" spans="34:34" x14ac:dyDescent="0.25">
      <c r="AH1935"/>
    </row>
    <row r="1936" spans="34:34" x14ac:dyDescent="0.25">
      <c r="AH1936"/>
    </row>
    <row r="1937" spans="34:34" x14ac:dyDescent="0.25">
      <c r="AH1937"/>
    </row>
    <row r="1938" spans="34:34" x14ac:dyDescent="0.25">
      <c r="AH1938"/>
    </row>
    <row r="1939" spans="34:34" x14ac:dyDescent="0.25">
      <c r="AH1939"/>
    </row>
    <row r="1940" spans="34:34" x14ac:dyDescent="0.25">
      <c r="AH1940"/>
    </row>
    <row r="1941" spans="34:34" x14ac:dyDescent="0.25">
      <c r="AH1941"/>
    </row>
    <row r="1942" spans="34:34" x14ac:dyDescent="0.25">
      <c r="AH1942"/>
    </row>
    <row r="1943" spans="34:34" x14ac:dyDescent="0.25">
      <c r="AH1943"/>
    </row>
    <row r="1944" spans="34:34" x14ac:dyDescent="0.25">
      <c r="AH1944"/>
    </row>
    <row r="1945" spans="34:34" x14ac:dyDescent="0.25">
      <c r="AH1945"/>
    </row>
    <row r="1946" spans="34:34" x14ac:dyDescent="0.25">
      <c r="AH1946"/>
    </row>
    <row r="1947" spans="34:34" x14ac:dyDescent="0.25">
      <c r="AH1947"/>
    </row>
    <row r="1948" spans="34:34" x14ac:dyDescent="0.25">
      <c r="AH1948"/>
    </row>
    <row r="1949" spans="34:34" x14ac:dyDescent="0.25">
      <c r="AH1949"/>
    </row>
    <row r="1950" spans="34:34" x14ac:dyDescent="0.25">
      <c r="AH1950"/>
    </row>
    <row r="1951" spans="34:34" x14ac:dyDescent="0.25">
      <c r="AH1951"/>
    </row>
    <row r="1952" spans="34:34" x14ac:dyDescent="0.25">
      <c r="AH1952"/>
    </row>
    <row r="1953" spans="34:34" x14ac:dyDescent="0.25">
      <c r="AH1953"/>
    </row>
    <row r="1954" spans="34:34" x14ac:dyDescent="0.25">
      <c r="AH1954"/>
    </row>
    <row r="1955" spans="34:34" x14ac:dyDescent="0.25">
      <c r="AH1955"/>
    </row>
    <row r="1956" spans="34:34" x14ac:dyDescent="0.25">
      <c r="AH1956"/>
    </row>
    <row r="1957" spans="34:34" x14ac:dyDescent="0.25">
      <c r="AH1957"/>
    </row>
    <row r="1958" spans="34:34" x14ac:dyDescent="0.25">
      <c r="AH1958"/>
    </row>
    <row r="1959" spans="34:34" x14ac:dyDescent="0.25">
      <c r="AH1959"/>
    </row>
    <row r="1960" spans="34:34" x14ac:dyDescent="0.25">
      <c r="AH1960"/>
    </row>
    <row r="1961" spans="34:34" x14ac:dyDescent="0.25">
      <c r="AH1961"/>
    </row>
    <row r="1962" spans="34:34" x14ac:dyDescent="0.25">
      <c r="AH1962"/>
    </row>
    <row r="1963" spans="34:34" x14ac:dyDescent="0.25">
      <c r="AH1963"/>
    </row>
    <row r="1964" spans="34:34" x14ac:dyDescent="0.25">
      <c r="AH1964"/>
    </row>
    <row r="1965" spans="34:34" x14ac:dyDescent="0.25">
      <c r="AH1965"/>
    </row>
    <row r="1966" spans="34:34" x14ac:dyDescent="0.25">
      <c r="AH1966"/>
    </row>
    <row r="1967" spans="34:34" x14ac:dyDescent="0.25">
      <c r="AH1967"/>
    </row>
    <row r="1968" spans="34:34" x14ac:dyDescent="0.25">
      <c r="AH1968"/>
    </row>
    <row r="1969" spans="34:34" x14ac:dyDescent="0.25">
      <c r="AH1969"/>
    </row>
    <row r="1970" spans="34:34" x14ac:dyDescent="0.25">
      <c r="AH1970"/>
    </row>
    <row r="1971" spans="34:34" x14ac:dyDescent="0.25">
      <c r="AH1971"/>
    </row>
    <row r="1972" spans="34:34" x14ac:dyDescent="0.25">
      <c r="AH1972"/>
    </row>
    <row r="1973" spans="34:34" x14ac:dyDescent="0.25">
      <c r="AH1973"/>
    </row>
    <row r="1974" spans="34:34" x14ac:dyDescent="0.25">
      <c r="AH1974"/>
    </row>
    <row r="1975" spans="34:34" x14ac:dyDescent="0.25">
      <c r="AH1975"/>
    </row>
    <row r="1976" spans="34:34" x14ac:dyDescent="0.25">
      <c r="AH1976"/>
    </row>
    <row r="1977" spans="34:34" x14ac:dyDescent="0.25">
      <c r="AH1977"/>
    </row>
    <row r="1978" spans="34:34" x14ac:dyDescent="0.25">
      <c r="AH1978"/>
    </row>
    <row r="1979" spans="34:34" x14ac:dyDescent="0.25">
      <c r="AH1979"/>
    </row>
    <row r="1980" spans="34:34" x14ac:dyDescent="0.25">
      <c r="AH1980"/>
    </row>
    <row r="1981" spans="34:34" x14ac:dyDescent="0.25">
      <c r="AH1981"/>
    </row>
    <row r="1982" spans="34:34" x14ac:dyDescent="0.25">
      <c r="AH1982"/>
    </row>
    <row r="1983" spans="34:34" x14ac:dyDescent="0.25">
      <c r="AH1983"/>
    </row>
    <row r="1984" spans="34:34" x14ac:dyDescent="0.25">
      <c r="AH1984"/>
    </row>
    <row r="1985" spans="34:34" x14ac:dyDescent="0.25">
      <c r="AH1985"/>
    </row>
    <row r="1986" spans="34:34" x14ac:dyDescent="0.25">
      <c r="AH1986"/>
    </row>
    <row r="1987" spans="34:34" x14ac:dyDescent="0.25">
      <c r="AH1987"/>
    </row>
    <row r="1988" spans="34:34" x14ac:dyDescent="0.25">
      <c r="AH1988"/>
    </row>
    <row r="1989" spans="34:34" x14ac:dyDescent="0.25">
      <c r="AH1989"/>
    </row>
    <row r="1990" spans="34:34" x14ac:dyDescent="0.25">
      <c r="AH1990"/>
    </row>
    <row r="1991" spans="34:34" x14ac:dyDescent="0.25">
      <c r="AH1991"/>
    </row>
    <row r="1992" spans="34:34" x14ac:dyDescent="0.25">
      <c r="AH1992"/>
    </row>
    <row r="1993" spans="34:34" x14ac:dyDescent="0.25">
      <c r="AH1993"/>
    </row>
    <row r="1994" spans="34:34" x14ac:dyDescent="0.25">
      <c r="AH1994"/>
    </row>
    <row r="1995" spans="34:34" x14ac:dyDescent="0.25">
      <c r="AH1995"/>
    </row>
    <row r="1996" spans="34:34" x14ac:dyDescent="0.25">
      <c r="AH1996"/>
    </row>
    <row r="1997" spans="34:34" x14ac:dyDescent="0.25">
      <c r="AH1997"/>
    </row>
    <row r="1998" spans="34:34" x14ac:dyDescent="0.25">
      <c r="AH1998"/>
    </row>
    <row r="1999" spans="34:34" x14ac:dyDescent="0.25">
      <c r="AH1999"/>
    </row>
    <row r="2000" spans="34:34" x14ac:dyDescent="0.25">
      <c r="AH2000"/>
    </row>
    <row r="2001" spans="34:34" x14ac:dyDescent="0.25">
      <c r="AH2001"/>
    </row>
    <row r="2002" spans="34:34" x14ac:dyDescent="0.25">
      <c r="AH2002"/>
    </row>
    <row r="2003" spans="34:34" x14ac:dyDescent="0.25">
      <c r="AH2003"/>
    </row>
    <row r="2004" spans="34:34" x14ac:dyDescent="0.25">
      <c r="AH2004"/>
    </row>
    <row r="2005" spans="34:34" x14ac:dyDescent="0.25">
      <c r="AH2005"/>
    </row>
    <row r="2006" spans="34:34" x14ac:dyDescent="0.25">
      <c r="AH2006"/>
    </row>
    <row r="2007" spans="34:34" x14ac:dyDescent="0.25">
      <c r="AH2007"/>
    </row>
    <row r="2008" spans="34:34" x14ac:dyDescent="0.25">
      <c r="AH2008"/>
    </row>
    <row r="2009" spans="34:34" x14ac:dyDescent="0.25">
      <c r="AH2009"/>
    </row>
    <row r="2010" spans="34:34" x14ac:dyDescent="0.25">
      <c r="AH2010"/>
    </row>
    <row r="2011" spans="34:34" x14ac:dyDescent="0.25">
      <c r="AH2011"/>
    </row>
    <row r="2012" spans="34:34" x14ac:dyDescent="0.25">
      <c r="AH2012"/>
    </row>
    <row r="2013" spans="34:34" x14ac:dyDescent="0.25">
      <c r="AH2013"/>
    </row>
    <row r="2014" spans="34:34" x14ac:dyDescent="0.25">
      <c r="AH2014"/>
    </row>
    <row r="2015" spans="34:34" x14ac:dyDescent="0.25">
      <c r="AH2015"/>
    </row>
    <row r="2016" spans="34:34" x14ac:dyDescent="0.25">
      <c r="AH2016"/>
    </row>
    <row r="2017" spans="34:34" x14ac:dyDescent="0.25">
      <c r="AH2017"/>
    </row>
    <row r="2018" spans="34:34" x14ac:dyDescent="0.25">
      <c r="AH2018"/>
    </row>
    <row r="2019" spans="34:34" x14ac:dyDescent="0.25">
      <c r="AH2019"/>
    </row>
    <row r="2020" spans="34:34" x14ac:dyDescent="0.25">
      <c r="AH2020"/>
    </row>
    <row r="2021" spans="34:34" x14ac:dyDescent="0.25">
      <c r="AH2021"/>
    </row>
    <row r="2022" spans="34:34" x14ac:dyDescent="0.25">
      <c r="AH2022"/>
    </row>
    <row r="2023" spans="34:34" x14ac:dyDescent="0.25">
      <c r="AH2023"/>
    </row>
    <row r="2024" spans="34:34" x14ac:dyDescent="0.25">
      <c r="AH2024"/>
    </row>
    <row r="2025" spans="34:34" x14ac:dyDescent="0.25">
      <c r="AH2025"/>
    </row>
    <row r="2026" spans="34:34" x14ac:dyDescent="0.25">
      <c r="AH2026"/>
    </row>
    <row r="2027" spans="34:34" x14ac:dyDescent="0.25">
      <c r="AH2027"/>
    </row>
    <row r="2028" spans="34:34" x14ac:dyDescent="0.25">
      <c r="AH2028"/>
    </row>
    <row r="2029" spans="34:34" x14ac:dyDescent="0.25">
      <c r="AH2029"/>
    </row>
    <row r="2030" spans="34:34" x14ac:dyDescent="0.25">
      <c r="AH2030"/>
    </row>
    <row r="2031" spans="34:34" x14ac:dyDescent="0.25">
      <c r="AH2031"/>
    </row>
    <row r="2032" spans="34:34" x14ac:dyDescent="0.25">
      <c r="AH2032"/>
    </row>
    <row r="2033" spans="34:34" x14ac:dyDescent="0.25">
      <c r="AH2033"/>
    </row>
    <row r="2034" spans="34:34" x14ac:dyDescent="0.25">
      <c r="AH2034"/>
    </row>
    <row r="2035" spans="34:34" x14ac:dyDescent="0.25">
      <c r="AH2035"/>
    </row>
    <row r="2036" spans="34:34" x14ac:dyDescent="0.25">
      <c r="AH2036"/>
    </row>
    <row r="2037" spans="34:34" x14ac:dyDescent="0.25">
      <c r="AH2037"/>
    </row>
    <row r="2038" spans="34:34" x14ac:dyDescent="0.25">
      <c r="AH2038"/>
    </row>
    <row r="2039" spans="34:34" x14ac:dyDescent="0.25">
      <c r="AH2039"/>
    </row>
    <row r="2040" spans="34:34" x14ac:dyDescent="0.25">
      <c r="AH2040"/>
    </row>
    <row r="2041" spans="34:34" x14ac:dyDescent="0.25">
      <c r="AH2041"/>
    </row>
    <row r="2042" spans="34:34" x14ac:dyDescent="0.25">
      <c r="AH2042"/>
    </row>
    <row r="2043" spans="34:34" x14ac:dyDescent="0.25">
      <c r="AH2043"/>
    </row>
    <row r="2044" spans="34:34" x14ac:dyDescent="0.25">
      <c r="AH2044"/>
    </row>
    <row r="2045" spans="34:34" x14ac:dyDescent="0.25">
      <c r="AH2045"/>
    </row>
    <row r="2046" spans="34:34" x14ac:dyDescent="0.25">
      <c r="AH2046"/>
    </row>
    <row r="2047" spans="34:34" x14ac:dyDescent="0.25">
      <c r="AH2047"/>
    </row>
    <row r="2048" spans="34:34" x14ac:dyDescent="0.25">
      <c r="AH2048"/>
    </row>
    <row r="2049" spans="34:34" x14ac:dyDescent="0.25">
      <c r="AH2049"/>
    </row>
    <row r="2050" spans="34:34" x14ac:dyDescent="0.25">
      <c r="AH2050"/>
    </row>
    <row r="2051" spans="34:34" x14ac:dyDescent="0.25">
      <c r="AH2051"/>
    </row>
    <row r="2052" spans="34:34" x14ac:dyDescent="0.25">
      <c r="AH2052"/>
    </row>
    <row r="2053" spans="34:34" x14ac:dyDescent="0.25">
      <c r="AH2053"/>
    </row>
    <row r="2054" spans="34:34" x14ac:dyDescent="0.25">
      <c r="AH2054"/>
    </row>
    <row r="2055" spans="34:34" x14ac:dyDescent="0.25">
      <c r="AH2055"/>
    </row>
    <row r="2056" spans="34:34" x14ac:dyDescent="0.25">
      <c r="AH2056"/>
    </row>
    <row r="2057" spans="34:34" x14ac:dyDescent="0.25">
      <c r="AH2057"/>
    </row>
    <row r="2058" spans="34:34" x14ac:dyDescent="0.25">
      <c r="AH2058"/>
    </row>
    <row r="2059" spans="34:34" x14ac:dyDescent="0.25">
      <c r="AH2059"/>
    </row>
    <row r="2060" spans="34:34" x14ac:dyDescent="0.25">
      <c r="AH2060"/>
    </row>
    <row r="2061" spans="34:34" x14ac:dyDescent="0.25">
      <c r="AH2061"/>
    </row>
    <row r="2062" spans="34:34" x14ac:dyDescent="0.25">
      <c r="AH2062"/>
    </row>
    <row r="2063" spans="34:34" x14ac:dyDescent="0.25">
      <c r="AH2063"/>
    </row>
    <row r="2064" spans="34:34" x14ac:dyDescent="0.25">
      <c r="AH2064"/>
    </row>
    <row r="2065" spans="34:34" x14ac:dyDescent="0.25">
      <c r="AH2065"/>
    </row>
    <row r="2066" spans="34:34" x14ac:dyDescent="0.25">
      <c r="AH2066"/>
    </row>
    <row r="2067" spans="34:34" x14ac:dyDescent="0.25">
      <c r="AH2067"/>
    </row>
    <row r="2068" spans="34:34" x14ac:dyDescent="0.25">
      <c r="AH2068"/>
    </row>
    <row r="2069" spans="34:34" x14ac:dyDescent="0.25">
      <c r="AH2069"/>
    </row>
    <row r="2070" spans="34:34" x14ac:dyDescent="0.25">
      <c r="AH2070"/>
    </row>
    <row r="2071" spans="34:34" x14ac:dyDescent="0.25">
      <c r="AH2071"/>
    </row>
    <row r="2072" spans="34:34" x14ac:dyDescent="0.25">
      <c r="AH2072"/>
    </row>
    <row r="2073" spans="34:34" x14ac:dyDescent="0.25">
      <c r="AH2073"/>
    </row>
    <row r="2074" spans="34:34" x14ac:dyDescent="0.25">
      <c r="AH2074"/>
    </row>
    <row r="2075" spans="34:34" x14ac:dyDescent="0.25">
      <c r="AH2075"/>
    </row>
    <row r="2076" spans="34:34" x14ac:dyDescent="0.25">
      <c r="AH2076"/>
    </row>
    <row r="2077" spans="34:34" x14ac:dyDescent="0.25">
      <c r="AH2077"/>
    </row>
    <row r="2078" spans="34:34" x14ac:dyDescent="0.25">
      <c r="AH2078"/>
    </row>
    <row r="2079" spans="34:34" x14ac:dyDescent="0.25">
      <c r="AH2079"/>
    </row>
    <row r="2080" spans="34:34" x14ac:dyDescent="0.25">
      <c r="AH2080"/>
    </row>
    <row r="2081" spans="34:34" x14ac:dyDescent="0.25">
      <c r="AH2081"/>
    </row>
    <row r="2082" spans="34:34" x14ac:dyDescent="0.25">
      <c r="AH2082"/>
    </row>
    <row r="2083" spans="34:34" x14ac:dyDescent="0.25">
      <c r="AH2083"/>
    </row>
    <row r="2084" spans="34:34" x14ac:dyDescent="0.25">
      <c r="AH2084"/>
    </row>
    <row r="2085" spans="34:34" x14ac:dyDescent="0.25">
      <c r="AH2085"/>
    </row>
    <row r="2086" spans="34:34" x14ac:dyDescent="0.25">
      <c r="AH2086"/>
    </row>
    <row r="2087" spans="34:34" x14ac:dyDescent="0.25">
      <c r="AH2087"/>
    </row>
    <row r="2088" spans="34:34" x14ac:dyDescent="0.25">
      <c r="AH2088"/>
    </row>
    <row r="2089" spans="34:34" x14ac:dyDescent="0.25">
      <c r="AH2089"/>
    </row>
    <row r="2090" spans="34:34" x14ac:dyDescent="0.25">
      <c r="AH2090"/>
    </row>
    <row r="2091" spans="34:34" x14ac:dyDescent="0.25">
      <c r="AH2091"/>
    </row>
    <row r="2092" spans="34:34" x14ac:dyDescent="0.25">
      <c r="AH2092"/>
    </row>
    <row r="2093" spans="34:34" x14ac:dyDescent="0.25">
      <c r="AH2093"/>
    </row>
    <row r="2094" spans="34:34" x14ac:dyDescent="0.25">
      <c r="AH2094"/>
    </row>
    <row r="2095" spans="34:34" x14ac:dyDescent="0.25">
      <c r="AH2095"/>
    </row>
    <row r="2096" spans="34:34" x14ac:dyDescent="0.25">
      <c r="AH2096"/>
    </row>
    <row r="2097" spans="34:34" x14ac:dyDescent="0.25">
      <c r="AH2097"/>
    </row>
    <row r="2098" spans="34:34" x14ac:dyDescent="0.25">
      <c r="AH2098"/>
    </row>
    <row r="2099" spans="34:34" x14ac:dyDescent="0.25">
      <c r="AH2099"/>
    </row>
    <row r="2100" spans="34:34" x14ac:dyDescent="0.25">
      <c r="AH2100"/>
    </row>
    <row r="2101" spans="34:34" x14ac:dyDescent="0.25">
      <c r="AH2101"/>
    </row>
    <row r="2102" spans="34:34" x14ac:dyDescent="0.25">
      <c r="AH2102"/>
    </row>
    <row r="2103" spans="34:34" x14ac:dyDescent="0.25">
      <c r="AH2103"/>
    </row>
    <row r="2104" spans="34:34" x14ac:dyDescent="0.25">
      <c r="AH2104"/>
    </row>
    <row r="2105" spans="34:34" x14ac:dyDescent="0.25">
      <c r="AH2105"/>
    </row>
    <row r="2106" spans="34:34" x14ac:dyDescent="0.25">
      <c r="AH2106"/>
    </row>
    <row r="2107" spans="34:34" x14ac:dyDescent="0.25">
      <c r="AH2107"/>
    </row>
    <row r="2108" spans="34:34" x14ac:dyDescent="0.25">
      <c r="AH2108"/>
    </row>
    <row r="2109" spans="34:34" x14ac:dyDescent="0.25">
      <c r="AH2109"/>
    </row>
    <row r="2110" spans="34:34" x14ac:dyDescent="0.25">
      <c r="AH2110"/>
    </row>
    <row r="2111" spans="34:34" x14ac:dyDescent="0.25">
      <c r="AH2111"/>
    </row>
    <row r="2112" spans="34:34" x14ac:dyDescent="0.25">
      <c r="AH2112"/>
    </row>
    <row r="2113" spans="34:34" x14ac:dyDescent="0.25">
      <c r="AH2113"/>
    </row>
    <row r="2114" spans="34:34" x14ac:dyDescent="0.25">
      <c r="AH2114"/>
    </row>
    <row r="2115" spans="34:34" x14ac:dyDescent="0.25">
      <c r="AH2115"/>
    </row>
    <row r="2116" spans="34:34" x14ac:dyDescent="0.25">
      <c r="AH2116"/>
    </row>
    <row r="2117" spans="34:34" x14ac:dyDescent="0.25">
      <c r="AH2117"/>
    </row>
    <row r="2118" spans="34:34" x14ac:dyDescent="0.25">
      <c r="AH2118"/>
    </row>
    <row r="2119" spans="34:34" x14ac:dyDescent="0.25">
      <c r="AH2119"/>
    </row>
    <row r="2120" spans="34:34" x14ac:dyDescent="0.25">
      <c r="AH2120"/>
    </row>
    <row r="2121" spans="34:34" x14ac:dyDescent="0.25">
      <c r="AH2121"/>
    </row>
    <row r="2122" spans="34:34" x14ac:dyDescent="0.25">
      <c r="AH2122"/>
    </row>
    <row r="2123" spans="34:34" x14ac:dyDescent="0.25">
      <c r="AH2123"/>
    </row>
    <row r="2124" spans="34:34" x14ac:dyDescent="0.25">
      <c r="AH2124"/>
    </row>
    <row r="2125" spans="34:34" x14ac:dyDescent="0.25">
      <c r="AH2125"/>
    </row>
    <row r="2126" spans="34:34" x14ac:dyDescent="0.25">
      <c r="AH2126"/>
    </row>
    <row r="2127" spans="34:34" x14ac:dyDescent="0.25">
      <c r="AH2127"/>
    </row>
    <row r="2128" spans="34:34" x14ac:dyDescent="0.25">
      <c r="AH2128"/>
    </row>
    <row r="2129" spans="34:34" x14ac:dyDescent="0.25">
      <c r="AH2129"/>
    </row>
    <row r="2130" spans="34:34" x14ac:dyDescent="0.25">
      <c r="AH2130"/>
    </row>
    <row r="2131" spans="34:34" x14ac:dyDescent="0.25">
      <c r="AH2131"/>
    </row>
    <row r="2132" spans="34:34" x14ac:dyDescent="0.25">
      <c r="AH2132"/>
    </row>
    <row r="2133" spans="34:34" x14ac:dyDescent="0.25">
      <c r="AH2133"/>
    </row>
    <row r="2134" spans="34:34" x14ac:dyDescent="0.25">
      <c r="AH2134"/>
    </row>
    <row r="2135" spans="34:34" x14ac:dyDescent="0.25">
      <c r="AH2135"/>
    </row>
    <row r="2136" spans="34:34" x14ac:dyDescent="0.25">
      <c r="AH2136"/>
    </row>
    <row r="2137" spans="34:34" x14ac:dyDescent="0.25">
      <c r="AH2137"/>
    </row>
    <row r="2138" spans="34:34" x14ac:dyDescent="0.25">
      <c r="AH2138"/>
    </row>
    <row r="2139" spans="34:34" x14ac:dyDescent="0.25">
      <c r="AH2139"/>
    </row>
    <row r="2140" spans="34:34" x14ac:dyDescent="0.25">
      <c r="AH2140"/>
    </row>
    <row r="2141" spans="34:34" x14ac:dyDescent="0.25">
      <c r="AH2141"/>
    </row>
    <row r="2142" spans="34:34" x14ac:dyDescent="0.25">
      <c r="AH2142"/>
    </row>
    <row r="2143" spans="34:34" x14ac:dyDescent="0.25">
      <c r="AH2143"/>
    </row>
    <row r="2144" spans="34:34" x14ac:dyDescent="0.25">
      <c r="AH2144"/>
    </row>
    <row r="2145" spans="34:34" x14ac:dyDescent="0.25">
      <c r="AH2145"/>
    </row>
    <row r="2146" spans="34:34" x14ac:dyDescent="0.25">
      <c r="AH2146"/>
    </row>
    <row r="2147" spans="34:34" x14ac:dyDescent="0.25">
      <c r="AH2147"/>
    </row>
    <row r="2148" spans="34:34" x14ac:dyDescent="0.25">
      <c r="AH2148"/>
    </row>
    <row r="2149" spans="34:34" x14ac:dyDescent="0.25">
      <c r="AH2149"/>
    </row>
    <row r="2150" spans="34:34" x14ac:dyDescent="0.25">
      <c r="AH2150"/>
    </row>
    <row r="2151" spans="34:34" x14ac:dyDescent="0.25">
      <c r="AH2151"/>
    </row>
    <row r="2152" spans="34:34" x14ac:dyDescent="0.25">
      <c r="AH2152"/>
    </row>
    <row r="2153" spans="34:34" x14ac:dyDescent="0.25">
      <c r="AH2153"/>
    </row>
    <row r="2154" spans="34:34" x14ac:dyDescent="0.25">
      <c r="AH2154"/>
    </row>
    <row r="2155" spans="34:34" x14ac:dyDescent="0.25">
      <c r="AH2155"/>
    </row>
    <row r="2156" spans="34:34" x14ac:dyDescent="0.25">
      <c r="AH2156"/>
    </row>
    <row r="2157" spans="34:34" x14ac:dyDescent="0.25">
      <c r="AH2157"/>
    </row>
    <row r="2158" spans="34:34" x14ac:dyDescent="0.25">
      <c r="AH2158"/>
    </row>
    <row r="2159" spans="34:34" x14ac:dyDescent="0.25">
      <c r="AH2159"/>
    </row>
    <row r="2160" spans="34:34" x14ac:dyDescent="0.25">
      <c r="AH2160"/>
    </row>
    <row r="2161" spans="34:34" x14ac:dyDescent="0.25">
      <c r="AH2161"/>
    </row>
    <row r="2162" spans="34:34" x14ac:dyDescent="0.25">
      <c r="AH2162"/>
    </row>
    <row r="2163" spans="34:34" x14ac:dyDescent="0.25">
      <c r="AH2163"/>
    </row>
    <row r="2164" spans="34:34" x14ac:dyDescent="0.25">
      <c r="AH2164"/>
    </row>
    <row r="2165" spans="34:34" x14ac:dyDescent="0.25">
      <c r="AH2165"/>
    </row>
    <row r="2166" spans="34:34" x14ac:dyDescent="0.25">
      <c r="AH2166"/>
    </row>
    <row r="2167" spans="34:34" x14ac:dyDescent="0.25">
      <c r="AH2167"/>
    </row>
    <row r="2168" spans="34:34" x14ac:dyDescent="0.25">
      <c r="AH2168"/>
    </row>
    <row r="2169" spans="34:34" x14ac:dyDescent="0.25">
      <c r="AH2169"/>
    </row>
    <row r="2170" spans="34:34" x14ac:dyDescent="0.25">
      <c r="AH2170"/>
    </row>
    <row r="2171" spans="34:34" x14ac:dyDescent="0.25">
      <c r="AH2171"/>
    </row>
    <row r="2172" spans="34:34" x14ac:dyDescent="0.25">
      <c r="AH2172"/>
    </row>
    <row r="2173" spans="34:34" x14ac:dyDescent="0.25">
      <c r="AH2173"/>
    </row>
    <row r="2174" spans="34:34" x14ac:dyDescent="0.25">
      <c r="AH2174"/>
    </row>
    <row r="2175" spans="34:34" x14ac:dyDescent="0.25">
      <c r="AH2175"/>
    </row>
    <row r="2176" spans="34:34" x14ac:dyDescent="0.25">
      <c r="AH2176"/>
    </row>
    <row r="2177" spans="34:34" x14ac:dyDescent="0.25">
      <c r="AH2177"/>
    </row>
    <row r="2178" spans="34:34" x14ac:dyDescent="0.25">
      <c r="AH2178"/>
    </row>
    <row r="2179" spans="34:34" x14ac:dyDescent="0.25">
      <c r="AH2179"/>
    </row>
    <row r="2180" spans="34:34" x14ac:dyDescent="0.25">
      <c r="AH2180"/>
    </row>
    <row r="2181" spans="34:34" x14ac:dyDescent="0.25">
      <c r="AH2181"/>
    </row>
    <row r="2182" spans="34:34" x14ac:dyDescent="0.25">
      <c r="AH2182"/>
    </row>
    <row r="2183" spans="34:34" x14ac:dyDescent="0.25">
      <c r="AH2183"/>
    </row>
    <row r="2184" spans="34:34" x14ac:dyDescent="0.25">
      <c r="AH2184"/>
    </row>
    <row r="2185" spans="34:34" x14ac:dyDescent="0.25">
      <c r="AH2185"/>
    </row>
    <row r="2186" spans="34:34" x14ac:dyDescent="0.25">
      <c r="AH2186"/>
    </row>
    <row r="2187" spans="34:34" x14ac:dyDescent="0.25">
      <c r="AH2187"/>
    </row>
    <row r="2188" spans="34:34" x14ac:dyDescent="0.25">
      <c r="AH2188"/>
    </row>
    <row r="2189" spans="34:34" x14ac:dyDescent="0.25">
      <c r="AH2189"/>
    </row>
    <row r="2190" spans="34:34" x14ac:dyDescent="0.25">
      <c r="AH2190"/>
    </row>
    <row r="2191" spans="34:34" x14ac:dyDescent="0.25">
      <c r="AH2191"/>
    </row>
    <row r="2192" spans="34:34" x14ac:dyDescent="0.25">
      <c r="AH2192"/>
    </row>
    <row r="2193" spans="34:34" x14ac:dyDescent="0.25">
      <c r="AH2193"/>
    </row>
    <row r="2194" spans="34:34" x14ac:dyDescent="0.25">
      <c r="AH2194"/>
    </row>
    <row r="2195" spans="34:34" x14ac:dyDescent="0.25">
      <c r="AH2195"/>
    </row>
    <row r="2196" spans="34:34" x14ac:dyDescent="0.25">
      <c r="AH2196"/>
    </row>
    <row r="2197" spans="34:34" x14ac:dyDescent="0.25">
      <c r="AH2197"/>
    </row>
    <row r="2198" spans="34:34" x14ac:dyDescent="0.25">
      <c r="AH2198"/>
    </row>
    <row r="2199" spans="34:34" x14ac:dyDescent="0.25">
      <c r="AH2199"/>
    </row>
    <row r="2200" spans="34:34" x14ac:dyDescent="0.25">
      <c r="AH2200"/>
    </row>
    <row r="2201" spans="34:34" x14ac:dyDescent="0.25">
      <c r="AH2201"/>
    </row>
    <row r="2202" spans="34:34" x14ac:dyDescent="0.25">
      <c r="AH2202"/>
    </row>
    <row r="2203" spans="34:34" x14ac:dyDescent="0.25">
      <c r="AH2203"/>
    </row>
    <row r="2204" spans="34:34" x14ac:dyDescent="0.25">
      <c r="AH2204"/>
    </row>
    <row r="2205" spans="34:34" x14ac:dyDescent="0.25">
      <c r="AH2205"/>
    </row>
    <row r="2206" spans="34:34" x14ac:dyDescent="0.25">
      <c r="AH2206"/>
    </row>
    <row r="2207" spans="34:34" x14ac:dyDescent="0.25">
      <c r="AH2207"/>
    </row>
    <row r="2208" spans="34:34" x14ac:dyDescent="0.25">
      <c r="AH2208"/>
    </row>
    <row r="2209" spans="34:34" x14ac:dyDescent="0.25">
      <c r="AH2209"/>
    </row>
    <row r="2210" spans="34:34" x14ac:dyDescent="0.25">
      <c r="AH2210"/>
    </row>
    <row r="2211" spans="34:34" x14ac:dyDescent="0.25">
      <c r="AH2211"/>
    </row>
    <row r="2212" spans="34:34" x14ac:dyDescent="0.25">
      <c r="AH2212"/>
    </row>
    <row r="2213" spans="34:34" x14ac:dyDescent="0.25">
      <c r="AH2213"/>
    </row>
    <row r="2214" spans="34:34" x14ac:dyDescent="0.25">
      <c r="AH2214"/>
    </row>
    <row r="2215" spans="34:34" x14ac:dyDescent="0.25">
      <c r="AH2215"/>
    </row>
    <row r="2216" spans="34:34" x14ac:dyDescent="0.25">
      <c r="AH2216"/>
    </row>
    <row r="2217" spans="34:34" x14ac:dyDescent="0.25">
      <c r="AH2217"/>
    </row>
    <row r="2218" spans="34:34" x14ac:dyDescent="0.25">
      <c r="AH2218"/>
    </row>
    <row r="2219" spans="34:34" x14ac:dyDescent="0.25">
      <c r="AH2219"/>
    </row>
    <row r="2220" spans="34:34" x14ac:dyDescent="0.25">
      <c r="AH2220"/>
    </row>
    <row r="2221" spans="34:34" x14ac:dyDescent="0.25">
      <c r="AH2221"/>
    </row>
    <row r="2222" spans="34:34" x14ac:dyDescent="0.25">
      <c r="AH2222"/>
    </row>
    <row r="2223" spans="34:34" x14ac:dyDescent="0.25">
      <c r="AH2223"/>
    </row>
    <row r="2224" spans="34:34" x14ac:dyDescent="0.25">
      <c r="AH2224"/>
    </row>
    <row r="2225" spans="34:34" x14ac:dyDescent="0.25">
      <c r="AH2225"/>
    </row>
    <row r="2226" spans="34:34" x14ac:dyDescent="0.25">
      <c r="AH2226"/>
    </row>
    <row r="2227" spans="34:34" x14ac:dyDescent="0.25">
      <c r="AH2227"/>
    </row>
    <row r="2228" spans="34:34" x14ac:dyDescent="0.25">
      <c r="AH2228"/>
    </row>
    <row r="2229" spans="34:34" x14ac:dyDescent="0.25">
      <c r="AH2229"/>
    </row>
    <row r="2230" spans="34:34" x14ac:dyDescent="0.25">
      <c r="AH2230"/>
    </row>
    <row r="2231" spans="34:34" x14ac:dyDescent="0.25">
      <c r="AH2231"/>
    </row>
    <row r="2232" spans="34:34" x14ac:dyDescent="0.25">
      <c r="AH2232"/>
    </row>
    <row r="2233" spans="34:34" x14ac:dyDescent="0.25">
      <c r="AH2233"/>
    </row>
    <row r="2234" spans="34:34" x14ac:dyDescent="0.25">
      <c r="AH2234"/>
    </row>
    <row r="2235" spans="34:34" x14ac:dyDescent="0.25">
      <c r="AH2235"/>
    </row>
    <row r="2236" spans="34:34" x14ac:dyDescent="0.25">
      <c r="AH2236"/>
    </row>
    <row r="2237" spans="34:34" x14ac:dyDescent="0.25">
      <c r="AH2237"/>
    </row>
    <row r="2238" spans="34:34" x14ac:dyDescent="0.25">
      <c r="AH2238"/>
    </row>
    <row r="2239" spans="34:34" x14ac:dyDescent="0.25">
      <c r="AH2239"/>
    </row>
    <row r="2240" spans="34:34" x14ac:dyDescent="0.25">
      <c r="AH2240"/>
    </row>
    <row r="2241" spans="34:34" x14ac:dyDescent="0.25">
      <c r="AH2241"/>
    </row>
    <row r="2242" spans="34:34" x14ac:dyDescent="0.25">
      <c r="AH2242"/>
    </row>
    <row r="2243" spans="34:34" x14ac:dyDescent="0.25">
      <c r="AH2243"/>
    </row>
    <row r="2244" spans="34:34" x14ac:dyDescent="0.25">
      <c r="AH2244"/>
    </row>
    <row r="2245" spans="34:34" x14ac:dyDescent="0.25">
      <c r="AH2245"/>
    </row>
    <row r="2246" spans="34:34" x14ac:dyDescent="0.25">
      <c r="AH2246"/>
    </row>
    <row r="2247" spans="34:34" x14ac:dyDescent="0.25">
      <c r="AH2247"/>
    </row>
    <row r="2248" spans="34:34" x14ac:dyDescent="0.25">
      <c r="AH2248"/>
    </row>
    <row r="2249" spans="34:34" x14ac:dyDescent="0.25">
      <c r="AH2249"/>
    </row>
    <row r="2250" spans="34:34" x14ac:dyDescent="0.25">
      <c r="AH2250"/>
    </row>
    <row r="2251" spans="34:34" x14ac:dyDescent="0.25">
      <c r="AH2251"/>
    </row>
    <row r="2252" spans="34:34" x14ac:dyDescent="0.25">
      <c r="AH2252"/>
    </row>
    <row r="2253" spans="34:34" x14ac:dyDescent="0.25">
      <c r="AH2253"/>
    </row>
    <row r="2254" spans="34:34" x14ac:dyDescent="0.25">
      <c r="AH2254"/>
    </row>
    <row r="2255" spans="34:34" x14ac:dyDescent="0.25">
      <c r="AH2255"/>
    </row>
    <row r="2256" spans="34:34" x14ac:dyDescent="0.25">
      <c r="AH2256"/>
    </row>
    <row r="2257" spans="34:34" x14ac:dyDescent="0.25">
      <c r="AH2257"/>
    </row>
    <row r="2258" spans="34:34" x14ac:dyDescent="0.25">
      <c r="AH2258"/>
    </row>
    <row r="2259" spans="34:34" x14ac:dyDescent="0.25">
      <c r="AH2259"/>
    </row>
    <row r="2260" spans="34:34" x14ac:dyDescent="0.25">
      <c r="AH2260"/>
    </row>
    <row r="2261" spans="34:34" x14ac:dyDescent="0.25">
      <c r="AH2261"/>
    </row>
    <row r="2262" spans="34:34" x14ac:dyDescent="0.25">
      <c r="AH2262"/>
    </row>
    <row r="2263" spans="34:34" x14ac:dyDescent="0.25">
      <c r="AH2263"/>
    </row>
    <row r="2264" spans="34:34" x14ac:dyDescent="0.25">
      <c r="AH2264"/>
    </row>
    <row r="2265" spans="34:34" x14ac:dyDescent="0.25">
      <c r="AH2265"/>
    </row>
    <row r="2266" spans="34:34" x14ac:dyDescent="0.25">
      <c r="AH2266"/>
    </row>
    <row r="2267" spans="34:34" x14ac:dyDescent="0.25">
      <c r="AH2267"/>
    </row>
    <row r="2268" spans="34:34" x14ac:dyDescent="0.25">
      <c r="AH2268"/>
    </row>
    <row r="2269" spans="34:34" x14ac:dyDescent="0.25">
      <c r="AH2269"/>
    </row>
    <row r="2270" spans="34:34" x14ac:dyDescent="0.25">
      <c r="AH2270"/>
    </row>
    <row r="2271" spans="34:34" x14ac:dyDescent="0.25">
      <c r="AH2271"/>
    </row>
    <row r="2272" spans="34:34" x14ac:dyDescent="0.25">
      <c r="AH2272"/>
    </row>
    <row r="2273" spans="34:34" x14ac:dyDescent="0.25">
      <c r="AH2273"/>
    </row>
    <row r="2274" spans="34:34" x14ac:dyDescent="0.25">
      <c r="AH2274"/>
    </row>
    <row r="2275" spans="34:34" x14ac:dyDescent="0.25">
      <c r="AH2275"/>
    </row>
    <row r="2276" spans="34:34" x14ac:dyDescent="0.25">
      <c r="AH2276"/>
    </row>
    <row r="2277" spans="34:34" x14ac:dyDescent="0.25">
      <c r="AH2277"/>
    </row>
    <row r="2278" spans="34:34" x14ac:dyDescent="0.25">
      <c r="AH2278"/>
    </row>
    <row r="2279" spans="34:34" x14ac:dyDescent="0.25">
      <c r="AH2279"/>
    </row>
    <row r="2280" spans="34:34" x14ac:dyDescent="0.25">
      <c r="AH2280"/>
    </row>
    <row r="2281" spans="34:34" x14ac:dyDescent="0.25">
      <c r="AH2281"/>
    </row>
    <row r="2282" spans="34:34" x14ac:dyDescent="0.25">
      <c r="AH2282"/>
    </row>
    <row r="2283" spans="34:34" x14ac:dyDescent="0.25">
      <c r="AH2283"/>
    </row>
    <row r="2284" spans="34:34" x14ac:dyDescent="0.25">
      <c r="AH2284"/>
    </row>
    <row r="2285" spans="34:34" x14ac:dyDescent="0.25">
      <c r="AH2285"/>
    </row>
    <row r="2286" spans="34:34" x14ac:dyDescent="0.25">
      <c r="AH2286"/>
    </row>
    <row r="2287" spans="34:34" x14ac:dyDescent="0.25">
      <c r="AH2287"/>
    </row>
    <row r="2288" spans="34:34" x14ac:dyDescent="0.25">
      <c r="AH2288"/>
    </row>
    <row r="2289" spans="34:34" x14ac:dyDescent="0.25">
      <c r="AH2289"/>
    </row>
    <row r="2290" spans="34:34" x14ac:dyDescent="0.25">
      <c r="AH2290"/>
    </row>
    <row r="2291" spans="34:34" x14ac:dyDescent="0.25">
      <c r="AH2291"/>
    </row>
    <row r="2292" spans="34:34" x14ac:dyDescent="0.25">
      <c r="AH2292"/>
    </row>
    <row r="2293" spans="34:34" x14ac:dyDescent="0.25">
      <c r="AH2293"/>
    </row>
    <row r="2294" spans="34:34" x14ac:dyDescent="0.25">
      <c r="AH2294"/>
    </row>
    <row r="2295" spans="34:34" x14ac:dyDescent="0.25">
      <c r="AH2295"/>
    </row>
    <row r="2296" spans="34:34" x14ac:dyDescent="0.25">
      <c r="AH2296"/>
    </row>
    <row r="2297" spans="34:34" x14ac:dyDescent="0.25">
      <c r="AH2297"/>
    </row>
    <row r="2298" spans="34:34" x14ac:dyDescent="0.25">
      <c r="AH2298"/>
    </row>
    <row r="2299" spans="34:34" x14ac:dyDescent="0.25">
      <c r="AH2299"/>
    </row>
    <row r="2300" spans="34:34" x14ac:dyDescent="0.25">
      <c r="AH2300"/>
    </row>
    <row r="2301" spans="34:34" x14ac:dyDescent="0.25">
      <c r="AH2301"/>
    </row>
    <row r="2302" spans="34:34" x14ac:dyDescent="0.25">
      <c r="AH2302"/>
    </row>
    <row r="2303" spans="34:34" x14ac:dyDescent="0.25">
      <c r="AH2303"/>
    </row>
    <row r="2304" spans="34:34" x14ac:dyDescent="0.25">
      <c r="AH2304"/>
    </row>
    <row r="2305" spans="34:34" x14ac:dyDescent="0.25">
      <c r="AH2305"/>
    </row>
    <row r="2306" spans="34:34" x14ac:dyDescent="0.25">
      <c r="AH2306"/>
    </row>
    <row r="2307" spans="34:34" x14ac:dyDescent="0.25">
      <c r="AH2307"/>
    </row>
    <row r="2308" spans="34:34" x14ac:dyDescent="0.25">
      <c r="AH2308"/>
    </row>
    <row r="2309" spans="34:34" x14ac:dyDescent="0.25">
      <c r="AH2309"/>
    </row>
    <row r="2310" spans="34:34" x14ac:dyDescent="0.25">
      <c r="AH2310"/>
    </row>
    <row r="2311" spans="34:34" x14ac:dyDescent="0.25">
      <c r="AH2311"/>
    </row>
    <row r="2312" spans="34:34" x14ac:dyDescent="0.25">
      <c r="AH2312"/>
    </row>
    <row r="2313" spans="34:34" x14ac:dyDescent="0.25">
      <c r="AH2313"/>
    </row>
    <row r="2314" spans="34:34" x14ac:dyDescent="0.25">
      <c r="AH2314"/>
    </row>
    <row r="2315" spans="34:34" x14ac:dyDescent="0.25">
      <c r="AH2315"/>
    </row>
    <row r="2316" spans="34:34" x14ac:dyDescent="0.25">
      <c r="AH2316"/>
    </row>
    <row r="2317" spans="34:34" x14ac:dyDescent="0.25">
      <c r="AH2317"/>
    </row>
    <row r="2318" spans="34:34" x14ac:dyDescent="0.25">
      <c r="AH2318"/>
    </row>
    <row r="2319" spans="34:34" x14ac:dyDescent="0.25">
      <c r="AH2319"/>
    </row>
    <row r="2320" spans="34:34" x14ac:dyDescent="0.25">
      <c r="AH2320"/>
    </row>
    <row r="2321" spans="34:34" x14ac:dyDescent="0.25">
      <c r="AH2321"/>
    </row>
    <row r="2322" spans="34:34" x14ac:dyDescent="0.25">
      <c r="AH2322"/>
    </row>
    <row r="2323" spans="34:34" x14ac:dyDescent="0.25">
      <c r="AH2323"/>
    </row>
    <row r="2324" spans="34:34" x14ac:dyDescent="0.25">
      <c r="AH2324"/>
    </row>
    <row r="2325" spans="34:34" x14ac:dyDescent="0.25">
      <c r="AH2325"/>
    </row>
    <row r="2326" spans="34:34" x14ac:dyDescent="0.25">
      <c r="AH2326"/>
    </row>
    <row r="2327" spans="34:34" x14ac:dyDescent="0.25">
      <c r="AH2327"/>
    </row>
    <row r="2328" spans="34:34" x14ac:dyDescent="0.25">
      <c r="AH2328"/>
    </row>
    <row r="2329" spans="34:34" x14ac:dyDescent="0.25">
      <c r="AH2329"/>
    </row>
    <row r="2330" spans="34:34" x14ac:dyDescent="0.25">
      <c r="AH2330"/>
    </row>
    <row r="2331" spans="34:34" x14ac:dyDescent="0.25">
      <c r="AH2331"/>
    </row>
    <row r="2332" spans="34:34" x14ac:dyDescent="0.25">
      <c r="AH2332"/>
    </row>
    <row r="2333" spans="34:34" x14ac:dyDescent="0.25">
      <c r="AH2333"/>
    </row>
    <row r="2334" spans="34:34" x14ac:dyDescent="0.25">
      <c r="AH2334"/>
    </row>
    <row r="2335" spans="34:34" x14ac:dyDescent="0.25">
      <c r="AH2335"/>
    </row>
    <row r="2336" spans="34:34" x14ac:dyDescent="0.25">
      <c r="AH2336"/>
    </row>
    <row r="2337" spans="34:34" x14ac:dyDescent="0.25">
      <c r="AH2337"/>
    </row>
    <row r="2338" spans="34:34" x14ac:dyDescent="0.25">
      <c r="AH2338"/>
    </row>
    <row r="2339" spans="34:34" x14ac:dyDescent="0.25">
      <c r="AH2339"/>
    </row>
    <row r="2340" spans="34:34" x14ac:dyDescent="0.25">
      <c r="AH2340"/>
    </row>
    <row r="2341" spans="34:34" x14ac:dyDescent="0.25">
      <c r="AH2341"/>
    </row>
    <row r="2342" spans="34:34" x14ac:dyDescent="0.25">
      <c r="AH2342"/>
    </row>
    <row r="2343" spans="34:34" x14ac:dyDescent="0.25">
      <c r="AH2343"/>
    </row>
    <row r="2344" spans="34:34" x14ac:dyDescent="0.25">
      <c r="AH2344"/>
    </row>
    <row r="2345" spans="34:34" x14ac:dyDescent="0.25">
      <c r="AH2345"/>
    </row>
    <row r="2346" spans="34:34" x14ac:dyDescent="0.25">
      <c r="AH2346"/>
    </row>
    <row r="2347" spans="34:34" x14ac:dyDescent="0.25">
      <c r="AH2347"/>
    </row>
    <row r="2348" spans="34:34" x14ac:dyDescent="0.25">
      <c r="AH2348"/>
    </row>
    <row r="2349" spans="34:34" x14ac:dyDescent="0.25">
      <c r="AH2349"/>
    </row>
    <row r="2350" spans="34:34" x14ac:dyDescent="0.25">
      <c r="AH2350"/>
    </row>
    <row r="2351" spans="34:34" x14ac:dyDescent="0.25">
      <c r="AH2351"/>
    </row>
    <row r="2352" spans="34:34" x14ac:dyDescent="0.25">
      <c r="AH2352"/>
    </row>
    <row r="2353" spans="34:34" x14ac:dyDescent="0.25">
      <c r="AH2353"/>
    </row>
    <row r="2354" spans="34:34" x14ac:dyDescent="0.25">
      <c r="AH2354"/>
    </row>
    <row r="2355" spans="34:34" x14ac:dyDescent="0.25">
      <c r="AH2355"/>
    </row>
    <row r="2356" spans="34:34" x14ac:dyDescent="0.25">
      <c r="AH2356"/>
    </row>
    <row r="2357" spans="34:34" x14ac:dyDescent="0.25">
      <c r="AH2357"/>
    </row>
    <row r="2358" spans="34:34" x14ac:dyDescent="0.25">
      <c r="AH2358"/>
    </row>
    <row r="2359" spans="34:34" x14ac:dyDescent="0.25">
      <c r="AH2359"/>
    </row>
    <row r="2360" spans="34:34" x14ac:dyDescent="0.25">
      <c r="AH2360"/>
    </row>
    <row r="2361" spans="34:34" x14ac:dyDescent="0.25">
      <c r="AH2361"/>
    </row>
    <row r="2362" spans="34:34" x14ac:dyDescent="0.25">
      <c r="AH2362"/>
    </row>
    <row r="2363" spans="34:34" x14ac:dyDescent="0.25">
      <c r="AH2363"/>
    </row>
    <row r="2364" spans="34:34" x14ac:dyDescent="0.25">
      <c r="AH2364"/>
    </row>
    <row r="2365" spans="34:34" x14ac:dyDescent="0.25">
      <c r="AH2365"/>
    </row>
    <row r="2366" spans="34:34" x14ac:dyDescent="0.25">
      <c r="AH2366"/>
    </row>
    <row r="2367" spans="34:34" x14ac:dyDescent="0.25">
      <c r="AH2367"/>
    </row>
    <row r="2368" spans="34:34" x14ac:dyDescent="0.25">
      <c r="AH2368"/>
    </row>
    <row r="2369" spans="34:34" x14ac:dyDescent="0.25">
      <c r="AH2369"/>
    </row>
    <row r="2370" spans="34:34" x14ac:dyDescent="0.25">
      <c r="AH2370"/>
    </row>
    <row r="2371" spans="34:34" x14ac:dyDescent="0.25">
      <c r="AH2371"/>
    </row>
    <row r="2372" spans="34:34" x14ac:dyDescent="0.25">
      <c r="AH2372"/>
    </row>
    <row r="2373" spans="34:34" x14ac:dyDescent="0.25">
      <c r="AH2373"/>
    </row>
    <row r="2374" spans="34:34" x14ac:dyDescent="0.25">
      <c r="AH2374"/>
    </row>
    <row r="2375" spans="34:34" x14ac:dyDescent="0.25">
      <c r="AH2375"/>
    </row>
    <row r="2376" spans="34:34" x14ac:dyDescent="0.25">
      <c r="AH2376"/>
    </row>
    <row r="2377" spans="34:34" x14ac:dyDescent="0.25">
      <c r="AH2377"/>
    </row>
    <row r="2378" spans="34:34" x14ac:dyDescent="0.25">
      <c r="AH2378"/>
    </row>
    <row r="2379" spans="34:34" x14ac:dyDescent="0.25">
      <c r="AH2379"/>
    </row>
    <row r="2380" spans="34:34" x14ac:dyDescent="0.25">
      <c r="AH2380"/>
    </row>
    <row r="2381" spans="34:34" x14ac:dyDescent="0.25">
      <c r="AH2381"/>
    </row>
    <row r="2382" spans="34:34" x14ac:dyDescent="0.25">
      <c r="AH2382"/>
    </row>
    <row r="2383" spans="34:34" x14ac:dyDescent="0.25">
      <c r="AH2383"/>
    </row>
    <row r="2384" spans="34:34" x14ac:dyDescent="0.25">
      <c r="AH2384"/>
    </row>
    <row r="2385" spans="34:34" x14ac:dyDescent="0.25">
      <c r="AH2385"/>
    </row>
    <row r="2386" spans="34:34" x14ac:dyDescent="0.25">
      <c r="AH2386"/>
    </row>
    <row r="2387" spans="34:34" x14ac:dyDescent="0.25">
      <c r="AH2387"/>
    </row>
    <row r="2388" spans="34:34" x14ac:dyDescent="0.25">
      <c r="AH2388"/>
    </row>
    <row r="2389" spans="34:34" x14ac:dyDescent="0.25">
      <c r="AH2389"/>
    </row>
    <row r="2390" spans="34:34" x14ac:dyDescent="0.25">
      <c r="AH2390"/>
    </row>
    <row r="2391" spans="34:34" x14ac:dyDescent="0.25">
      <c r="AH2391"/>
    </row>
    <row r="2392" spans="34:34" x14ac:dyDescent="0.25">
      <c r="AH2392"/>
    </row>
    <row r="2393" spans="34:34" x14ac:dyDescent="0.25">
      <c r="AH2393"/>
    </row>
    <row r="2394" spans="34:34" x14ac:dyDescent="0.25">
      <c r="AH2394"/>
    </row>
    <row r="2395" spans="34:34" x14ac:dyDescent="0.25">
      <c r="AH2395"/>
    </row>
    <row r="2396" spans="34:34" x14ac:dyDescent="0.25">
      <c r="AH2396"/>
    </row>
    <row r="2397" spans="34:34" x14ac:dyDescent="0.25">
      <c r="AH2397"/>
    </row>
    <row r="2398" spans="34:34" x14ac:dyDescent="0.25">
      <c r="AH2398"/>
    </row>
    <row r="2399" spans="34:34" x14ac:dyDescent="0.25">
      <c r="AH2399"/>
    </row>
    <row r="2400" spans="34:34" x14ac:dyDescent="0.25">
      <c r="AH2400"/>
    </row>
    <row r="2401" spans="34:34" x14ac:dyDescent="0.25">
      <c r="AH2401"/>
    </row>
    <row r="2402" spans="34:34" x14ac:dyDescent="0.25">
      <c r="AH2402"/>
    </row>
    <row r="2403" spans="34:34" x14ac:dyDescent="0.25">
      <c r="AH2403"/>
    </row>
    <row r="2404" spans="34:34" x14ac:dyDescent="0.25">
      <c r="AH2404"/>
    </row>
    <row r="2405" spans="34:34" x14ac:dyDescent="0.25">
      <c r="AH2405"/>
    </row>
    <row r="2406" spans="34:34" x14ac:dyDescent="0.25">
      <c r="AH2406"/>
    </row>
    <row r="2407" spans="34:34" x14ac:dyDescent="0.25">
      <c r="AH2407"/>
    </row>
    <row r="2408" spans="34:34" x14ac:dyDescent="0.25">
      <c r="AH2408"/>
    </row>
    <row r="2409" spans="34:34" x14ac:dyDescent="0.25">
      <c r="AH2409"/>
    </row>
    <row r="2410" spans="34:34" x14ac:dyDescent="0.25">
      <c r="AH2410"/>
    </row>
    <row r="2411" spans="34:34" x14ac:dyDescent="0.25">
      <c r="AH2411"/>
    </row>
    <row r="2412" spans="34:34" x14ac:dyDescent="0.25">
      <c r="AH2412"/>
    </row>
    <row r="2413" spans="34:34" x14ac:dyDescent="0.25">
      <c r="AH2413"/>
    </row>
    <row r="2414" spans="34:34" x14ac:dyDescent="0.25">
      <c r="AH2414"/>
    </row>
    <row r="2415" spans="34:34" x14ac:dyDescent="0.25">
      <c r="AH2415"/>
    </row>
    <row r="2416" spans="34:34" x14ac:dyDescent="0.25">
      <c r="AH2416"/>
    </row>
    <row r="2417" spans="34:34" x14ac:dyDescent="0.25">
      <c r="AH2417"/>
    </row>
    <row r="2418" spans="34:34" x14ac:dyDescent="0.25">
      <c r="AH2418"/>
    </row>
    <row r="2419" spans="34:34" x14ac:dyDescent="0.25">
      <c r="AH2419"/>
    </row>
    <row r="2420" spans="34:34" x14ac:dyDescent="0.25">
      <c r="AH2420"/>
    </row>
    <row r="2421" spans="34:34" x14ac:dyDescent="0.25">
      <c r="AH2421"/>
    </row>
    <row r="2422" spans="34:34" x14ac:dyDescent="0.25">
      <c r="AH2422"/>
    </row>
    <row r="2423" spans="34:34" x14ac:dyDescent="0.25">
      <c r="AH2423"/>
    </row>
    <row r="2424" spans="34:34" x14ac:dyDescent="0.25">
      <c r="AH2424"/>
    </row>
    <row r="2425" spans="34:34" x14ac:dyDescent="0.25">
      <c r="AH2425"/>
    </row>
    <row r="2426" spans="34:34" x14ac:dyDescent="0.25">
      <c r="AH2426"/>
    </row>
    <row r="2427" spans="34:34" x14ac:dyDescent="0.25">
      <c r="AH2427"/>
    </row>
    <row r="2428" spans="34:34" x14ac:dyDescent="0.25">
      <c r="AH2428"/>
    </row>
    <row r="2429" spans="34:34" x14ac:dyDescent="0.25">
      <c r="AH2429"/>
    </row>
    <row r="2430" spans="34:34" x14ac:dyDescent="0.25">
      <c r="AH2430"/>
    </row>
    <row r="2431" spans="34:34" x14ac:dyDescent="0.25">
      <c r="AH2431"/>
    </row>
    <row r="2432" spans="34:34" x14ac:dyDescent="0.25">
      <c r="AH2432"/>
    </row>
    <row r="2433" spans="34:34" x14ac:dyDescent="0.25">
      <c r="AH2433"/>
    </row>
    <row r="2434" spans="34:34" x14ac:dyDescent="0.25">
      <c r="AH2434"/>
    </row>
    <row r="2435" spans="34:34" x14ac:dyDescent="0.25">
      <c r="AH2435"/>
    </row>
    <row r="2436" spans="34:34" x14ac:dyDescent="0.25">
      <c r="AH2436"/>
    </row>
    <row r="2437" spans="34:34" x14ac:dyDescent="0.25">
      <c r="AH2437"/>
    </row>
    <row r="2438" spans="34:34" x14ac:dyDescent="0.25">
      <c r="AH2438"/>
    </row>
    <row r="2439" spans="34:34" x14ac:dyDescent="0.25">
      <c r="AH2439"/>
    </row>
    <row r="2440" spans="34:34" x14ac:dyDescent="0.25">
      <c r="AH2440"/>
    </row>
    <row r="2441" spans="34:34" x14ac:dyDescent="0.25">
      <c r="AH2441"/>
    </row>
    <row r="2442" spans="34:34" x14ac:dyDescent="0.25">
      <c r="AH2442"/>
    </row>
    <row r="2443" spans="34:34" x14ac:dyDescent="0.25">
      <c r="AH2443"/>
    </row>
    <row r="2444" spans="34:34" x14ac:dyDescent="0.25">
      <c r="AH2444"/>
    </row>
    <row r="2445" spans="34:34" x14ac:dyDescent="0.25">
      <c r="AH2445"/>
    </row>
    <row r="2446" spans="34:34" x14ac:dyDescent="0.25">
      <c r="AH2446"/>
    </row>
    <row r="2447" spans="34:34" x14ac:dyDescent="0.25">
      <c r="AH2447"/>
    </row>
    <row r="2448" spans="34:34" x14ac:dyDescent="0.25">
      <c r="AH2448"/>
    </row>
    <row r="2449" spans="34:34" x14ac:dyDescent="0.25">
      <c r="AH2449"/>
    </row>
    <row r="2450" spans="34:34" x14ac:dyDescent="0.25">
      <c r="AH2450"/>
    </row>
    <row r="2451" spans="34:34" x14ac:dyDescent="0.25">
      <c r="AH2451"/>
    </row>
    <row r="2452" spans="34:34" x14ac:dyDescent="0.25">
      <c r="AH2452"/>
    </row>
    <row r="2453" spans="34:34" x14ac:dyDescent="0.25">
      <c r="AH2453"/>
    </row>
    <row r="2454" spans="34:34" x14ac:dyDescent="0.25">
      <c r="AH2454"/>
    </row>
    <row r="2455" spans="34:34" x14ac:dyDescent="0.25">
      <c r="AH2455"/>
    </row>
    <row r="2456" spans="34:34" x14ac:dyDescent="0.25">
      <c r="AH2456"/>
    </row>
    <row r="2457" spans="34:34" x14ac:dyDescent="0.25">
      <c r="AH2457"/>
    </row>
    <row r="2458" spans="34:34" x14ac:dyDescent="0.25">
      <c r="AH2458"/>
    </row>
    <row r="2459" spans="34:34" x14ac:dyDescent="0.25">
      <c r="AH2459"/>
    </row>
    <row r="2460" spans="34:34" x14ac:dyDescent="0.25">
      <c r="AH2460"/>
    </row>
    <row r="2461" spans="34:34" x14ac:dyDescent="0.25">
      <c r="AH2461"/>
    </row>
    <row r="2462" spans="34:34" x14ac:dyDescent="0.25">
      <c r="AH2462"/>
    </row>
    <row r="2463" spans="34:34" x14ac:dyDescent="0.25">
      <c r="AH2463"/>
    </row>
    <row r="2464" spans="34:34" x14ac:dyDescent="0.25">
      <c r="AH2464"/>
    </row>
    <row r="2465" spans="34:34" x14ac:dyDescent="0.25">
      <c r="AH2465"/>
    </row>
    <row r="2466" spans="34:34" x14ac:dyDescent="0.25">
      <c r="AH2466"/>
    </row>
    <row r="2467" spans="34:34" x14ac:dyDescent="0.25">
      <c r="AH2467"/>
    </row>
    <row r="2468" spans="34:34" x14ac:dyDescent="0.25">
      <c r="AH2468"/>
    </row>
    <row r="2469" spans="34:34" x14ac:dyDescent="0.25">
      <c r="AH2469"/>
    </row>
    <row r="2470" spans="34:34" x14ac:dyDescent="0.25">
      <c r="AH2470"/>
    </row>
    <row r="2471" spans="34:34" x14ac:dyDescent="0.25">
      <c r="AH2471"/>
    </row>
    <row r="2472" spans="34:34" x14ac:dyDescent="0.25">
      <c r="AH2472"/>
    </row>
    <row r="2473" spans="34:34" x14ac:dyDescent="0.25">
      <c r="AH2473"/>
    </row>
    <row r="2474" spans="34:34" x14ac:dyDescent="0.25">
      <c r="AH2474"/>
    </row>
    <row r="2475" spans="34:34" x14ac:dyDescent="0.25">
      <c r="AH2475"/>
    </row>
    <row r="2476" spans="34:34" x14ac:dyDescent="0.25">
      <c r="AH2476"/>
    </row>
    <row r="2477" spans="34:34" x14ac:dyDescent="0.25">
      <c r="AH2477"/>
    </row>
    <row r="2478" spans="34:34" x14ac:dyDescent="0.25">
      <c r="AH2478"/>
    </row>
    <row r="2479" spans="34:34" x14ac:dyDescent="0.25">
      <c r="AH2479"/>
    </row>
    <row r="2480" spans="34:34" x14ac:dyDescent="0.25">
      <c r="AH2480"/>
    </row>
    <row r="2481" spans="34:34" x14ac:dyDescent="0.25">
      <c r="AH2481"/>
    </row>
    <row r="2482" spans="34:34" x14ac:dyDescent="0.25">
      <c r="AH2482"/>
    </row>
    <row r="2483" spans="34:34" x14ac:dyDescent="0.25">
      <c r="AH2483"/>
    </row>
    <row r="2484" spans="34:34" x14ac:dyDescent="0.25">
      <c r="AH2484"/>
    </row>
    <row r="2485" spans="34:34" x14ac:dyDescent="0.25">
      <c r="AH2485"/>
    </row>
    <row r="2486" spans="34:34" x14ac:dyDescent="0.25">
      <c r="AH2486"/>
    </row>
    <row r="2487" spans="34:34" x14ac:dyDescent="0.25">
      <c r="AH2487"/>
    </row>
    <row r="2488" spans="34:34" x14ac:dyDescent="0.25">
      <c r="AH2488"/>
    </row>
    <row r="2489" spans="34:34" x14ac:dyDescent="0.25">
      <c r="AH2489"/>
    </row>
    <row r="2490" spans="34:34" x14ac:dyDescent="0.25">
      <c r="AH2490"/>
    </row>
    <row r="2491" spans="34:34" x14ac:dyDescent="0.25">
      <c r="AH2491"/>
    </row>
    <row r="2492" spans="34:34" x14ac:dyDescent="0.25">
      <c r="AH2492"/>
    </row>
    <row r="2493" spans="34:34" x14ac:dyDescent="0.25">
      <c r="AH2493"/>
    </row>
    <row r="2494" spans="34:34" x14ac:dyDescent="0.25">
      <c r="AH2494"/>
    </row>
    <row r="2495" spans="34:34" x14ac:dyDescent="0.25">
      <c r="AH2495"/>
    </row>
    <row r="2496" spans="34:34" x14ac:dyDescent="0.25">
      <c r="AH2496"/>
    </row>
    <row r="2497" spans="34:34" x14ac:dyDescent="0.25">
      <c r="AH2497"/>
    </row>
    <row r="2498" spans="34:34" x14ac:dyDescent="0.25">
      <c r="AH2498"/>
    </row>
    <row r="2499" spans="34:34" x14ac:dyDescent="0.25">
      <c r="AH2499"/>
    </row>
    <row r="2500" spans="34:34" x14ac:dyDescent="0.25">
      <c r="AH2500"/>
    </row>
    <row r="2501" spans="34:34" x14ac:dyDescent="0.25">
      <c r="AH2501"/>
    </row>
    <row r="2502" spans="34:34" x14ac:dyDescent="0.25">
      <c r="AH2502"/>
    </row>
    <row r="2503" spans="34:34" x14ac:dyDescent="0.25">
      <c r="AH2503"/>
    </row>
    <row r="2504" spans="34:34" x14ac:dyDescent="0.25">
      <c r="AH2504"/>
    </row>
    <row r="2505" spans="34:34" x14ac:dyDescent="0.25">
      <c r="AH2505"/>
    </row>
    <row r="2506" spans="34:34" x14ac:dyDescent="0.25">
      <c r="AH2506"/>
    </row>
    <row r="2507" spans="34:34" x14ac:dyDescent="0.25">
      <c r="AH2507"/>
    </row>
    <row r="2508" spans="34:34" x14ac:dyDescent="0.25">
      <c r="AH2508"/>
    </row>
    <row r="2509" spans="34:34" x14ac:dyDescent="0.25">
      <c r="AH2509"/>
    </row>
    <row r="2510" spans="34:34" x14ac:dyDescent="0.25">
      <c r="AH2510"/>
    </row>
    <row r="2511" spans="34:34" x14ac:dyDescent="0.25">
      <c r="AH2511"/>
    </row>
    <row r="2512" spans="34:34" x14ac:dyDescent="0.25">
      <c r="AH2512"/>
    </row>
    <row r="2513" spans="34:34" x14ac:dyDescent="0.25">
      <c r="AH2513"/>
    </row>
    <row r="2514" spans="34:34" x14ac:dyDescent="0.25">
      <c r="AH2514"/>
    </row>
    <row r="2515" spans="34:34" x14ac:dyDescent="0.25">
      <c r="AH2515"/>
    </row>
    <row r="2516" spans="34:34" x14ac:dyDescent="0.25">
      <c r="AH2516"/>
    </row>
    <row r="2517" spans="34:34" x14ac:dyDescent="0.25">
      <c r="AH2517"/>
    </row>
    <row r="2518" spans="34:34" x14ac:dyDescent="0.25">
      <c r="AH2518"/>
    </row>
    <row r="2519" spans="34:34" x14ac:dyDescent="0.25">
      <c r="AH2519"/>
    </row>
    <row r="2520" spans="34:34" x14ac:dyDescent="0.25">
      <c r="AH2520"/>
    </row>
    <row r="2521" spans="34:34" x14ac:dyDescent="0.25">
      <c r="AH2521"/>
    </row>
    <row r="2522" spans="34:34" x14ac:dyDescent="0.25">
      <c r="AH2522"/>
    </row>
    <row r="2523" spans="34:34" x14ac:dyDescent="0.25">
      <c r="AH2523"/>
    </row>
    <row r="2524" spans="34:34" x14ac:dyDescent="0.25">
      <c r="AH2524"/>
    </row>
    <row r="2525" spans="34:34" x14ac:dyDescent="0.25">
      <c r="AH2525"/>
    </row>
    <row r="2526" spans="34:34" x14ac:dyDescent="0.25">
      <c r="AH2526"/>
    </row>
    <row r="2527" spans="34:34" x14ac:dyDescent="0.25">
      <c r="AH2527"/>
    </row>
    <row r="2528" spans="34:34" x14ac:dyDescent="0.25">
      <c r="AH2528"/>
    </row>
    <row r="2529" spans="34:34" x14ac:dyDescent="0.25">
      <c r="AH2529"/>
    </row>
    <row r="2530" spans="34:34" x14ac:dyDescent="0.25">
      <c r="AH2530"/>
    </row>
    <row r="2531" spans="34:34" x14ac:dyDescent="0.25">
      <c r="AH2531"/>
    </row>
    <row r="2532" spans="34:34" x14ac:dyDescent="0.25">
      <c r="AH2532"/>
    </row>
    <row r="2533" spans="34:34" x14ac:dyDescent="0.25">
      <c r="AH2533"/>
    </row>
    <row r="2534" spans="34:34" x14ac:dyDescent="0.25">
      <c r="AH2534"/>
    </row>
    <row r="2535" spans="34:34" x14ac:dyDescent="0.25">
      <c r="AH2535"/>
    </row>
    <row r="2536" spans="34:34" x14ac:dyDescent="0.25">
      <c r="AH2536"/>
    </row>
    <row r="2537" spans="34:34" x14ac:dyDescent="0.25">
      <c r="AH2537"/>
    </row>
    <row r="2538" spans="34:34" x14ac:dyDescent="0.25">
      <c r="AH2538"/>
    </row>
    <row r="2539" spans="34:34" x14ac:dyDescent="0.25">
      <c r="AH2539"/>
    </row>
    <row r="2540" spans="34:34" x14ac:dyDescent="0.25">
      <c r="AH2540"/>
    </row>
    <row r="2541" spans="34:34" x14ac:dyDescent="0.25">
      <c r="AH2541"/>
    </row>
    <row r="2542" spans="34:34" x14ac:dyDescent="0.25">
      <c r="AH2542"/>
    </row>
    <row r="2543" spans="34:34" x14ac:dyDescent="0.25">
      <c r="AH2543"/>
    </row>
    <row r="2544" spans="34:34" x14ac:dyDescent="0.25">
      <c r="AH2544"/>
    </row>
    <row r="2545" spans="34:34" x14ac:dyDescent="0.25">
      <c r="AH2545"/>
    </row>
    <row r="2546" spans="34:34" x14ac:dyDescent="0.25">
      <c r="AH2546"/>
    </row>
    <row r="2547" spans="34:34" x14ac:dyDescent="0.25">
      <c r="AH2547"/>
    </row>
    <row r="2548" spans="34:34" x14ac:dyDescent="0.25">
      <c r="AH2548"/>
    </row>
    <row r="2549" spans="34:34" x14ac:dyDescent="0.25">
      <c r="AH2549"/>
    </row>
    <row r="2550" spans="34:34" x14ac:dyDescent="0.25">
      <c r="AH2550"/>
    </row>
    <row r="2551" spans="34:34" x14ac:dyDescent="0.25">
      <c r="AH2551"/>
    </row>
    <row r="2552" spans="34:34" x14ac:dyDescent="0.25">
      <c r="AH2552"/>
    </row>
    <row r="2553" spans="34:34" x14ac:dyDescent="0.25">
      <c r="AH2553"/>
    </row>
    <row r="2554" spans="34:34" x14ac:dyDescent="0.25">
      <c r="AH2554"/>
    </row>
    <row r="2555" spans="34:34" x14ac:dyDescent="0.25">
      <c r="AH2555"/>
    </row>
    <row r="2556" spans="34:34" x14ac:dyDescent="0.25">
      <c r="AH2556"/>
    </row>
    <row r="2557" spans="34:34" x14ac:dyDescent="0.25">
      <c r="AH2557"/>
    </row>
    <row r="2558" spans="34:34" x14ac:dyDescent="0.25">
      <c r="AH2558"/>
    </row>
    <row r="2559" spans="34:34" x14ac:dyDescent="0.25">
      <c r="AH2559"/>
    </row>
    <row r="2560" spans="34:34" x14ac:dyDescent="0.25">
      <c r="AH2560"/>
    </row>
    <row r="2561" spans="34:34" x14ac:dyDescent="0.25">
      <c r="AH2561"/>
    </row>
    <row r="2562" spans="34:34" x14ac:dyDescent="0.25">
      <c r="AH2562"/>
    </row>
    <row r="2563" spans="34:34" x14ac:dyDescent="0.25">
      <c r="AH2563"/>
    </row>
    <row r="2564" spans="34:34" x14ac:dyDescent="0.25">
      <c r="AH2564"/>
    </row>
    <row r="2565" spans="34:34" x14ac:dyDescent="0.25">
      <c r="AH2565"/>
    </row>
    <row r="2566" spans="34:34" x14ac:dyDescent="0.25">
      <c r="AH2566"/>
    </row>
    <row r="2567" spans="34:34" x14ac:dyDescent="0.25">
      <c r="AH2567"/>
    </row>
    <row r="2568" spans="34:34" x14ac:dyDescent="0.25">
      <c r="AH2568"/>
    </row>
    <row r="2569" spans="34:34" x14ac:dyDescent="0.25">
      <c r="AH2569"/>
    </row>
    <row r="2570" spans="34:34" x14ac:dyDescent="0.25">
      <c r="AH2570"/>
    </row>
    <row r="2571" spans="34:34" x14ac:dyDescent="0.25">
      <c r="AH2571"/>
    </row>
    <row r="2572" spans="34:34" x14ac:dyDescent="0.25">
      <c r="AH2572"/>
    </row>
    <row r="2573" spans="34:34" x14ac:dyDescent="0.25">
      <c r="AH2573"/>
    </row>
    <row r="2574" spans="34:34" x14ac:dyDescent="0.25">
      <c r="AH2574"/>
    </row>
    <row r="2575" spans="34:34" x14ac:dyDescent="0.25">
      <c r="AH2575"/>
    </row>
    <row r="2576" spans="34:34" x14ac:dyDescent="0.25">
      <c r="AH2576"/>
    </row>
    <row r="2577" spans="34:34" x14ac:dyDescent="0.25">
      <c r="AH2577"/>
    </row>
    <row r="2578" spans="34:34" x14ac:dyDescent="0.25">
      <c r="AH2578"/>
    </row>
    <row r="2579" spans="34:34" x14ac:dyDescent="0.25">
      <c r="AH2579"/>
    </row>
    <row r="2580" spans="34:34" x14ac:dyDescent="0.25">
      <c r="AH2580"/>
    </row>
    <row r="2581" spans="34:34" x14ac:dyDescent="0.25">
      <c r="AH2581"/>
    </row>
    <row r="2582" spans="34:34" x14ac:dyDescent="0.25">
      <c r="AH2582"/>
    </row>
    <row r="2583" spans="34:34" x14ac:dyDescent="0.25">
      <c r="AH2583"/>
    </row>
    <row r="2584" spans="34:34" x14ac:dyDescent="0.25">
      <c r="AH2584"/>
    </row>
    <row r="2585" spans="34:34" x14ac:dyDescent="0.25">
      <c r="AH2585"/>
    </row>
    <row r="2586" spans="34:34" x14ac:dyDescent="0.25">
      <c r="AH2586"/>
    </row>
    <row r="2587" spans="34:34" x14ac:dyDescent="0.25">
      <c r="AH2587"/>
    </row>
    <row r="2588" spans="34:34" x14ac:dyDescent="0.25">
      <c r="AH2588"/>
    </row>
    <row r="2589" spans="34:34" x14ac:dyDescent="0.25">
      <c r="AH2589"/>
    </row>
    <row r="2590" spans="34:34" x14ac:dyDescent="0.25">
      <c r="AH2590"/>
    </row>
    <row r="2591" spans="34:34" x14ac:dyDescent="0.25">
      <c r="AH2591"/>
    </row>
    <row r="2592" spans="34:34" x14ac:dyDescent="0.25">
      <c r="AH2592"/>
    </row>
    <row r="2593" spans="34:34" x14ac:dyDescent="0.25">
      <c r="AH2593"/>
    </row>
    <row r="2594" spans="34:34" x14ac:dyDescent="0.25">
      <c r="AH2594"/>
    </row>
    <row r="2595" spans="34:34" x14ac:dyDescent="0.25">
      <c r="AH2595"/>
    </row>
    <row r="2596" spans="34:34" x14ac:dyDescent="0.25">
      <c r="AH2596"/>
    </row>
    <row r="2597" spans="34:34" x14ac:dyDescent="0.25">
      <c r="AH2597"/>
    </row>
    <row r="2598" spans="34:34" x14ac:dyDescent="0.25">
      <c r="AH2598"/>
    </row>
    <row r="2599" spans="34:34" x14ac:dyDescent="0.25">
      <c r="AH2599"/>
    </row>
    <row r="2600" spans="34:34" x14ac:dyDescent="0.25">
      <c r="AH2600"/>
    </row>
    <row r="2601" spans="34:34" x14ac:dyDescent="0.25">
      <c r="AH2601"/>
    </row>
    <row r="2602" spans="34:34" x14ac:dyDescent="0.25">
      <c r="AH2602"/>
    </row>
    <row r="2603" spans="34:34" x14ac:dyDescent="0.25">
      <c r="AH2603"/>
    </row>
    <row r="2604" spans="34:34" x14ac:dyDescent="0.25">
      <c r="AH2604"/>
    </row>
    <row r="2605" spans="34:34" x14ac:dyDescent="0.25">
      <c r="AH2605"/>
    </row>
    <row r="2606" spans="34:34" x14ac:dyDescent="0.25">
      <c r="AH2606"/>
    </row>
    <row r="2607" spans="34:34" x14ac:dyDescent="0.25">
      <c r="AH2607"/>
    </row>
    <row r="2608" spans="34:34" x14ac:dyDescent="0.25">
      <c r="AH2608"/>
    </row>
    <row r="2609" spans="34:34" x14ac:dyDescent="0.25">
      <c r="AH2609"/>
    </row>
    <row r="2610" spans="34:34" x14ac:dyDescent="0.25">
      <c r="AH2610"/>
    </row>
    <row r="2611" spans="34:34" x14ac:dyDescent="0.25">
      <c r="AH2611"/>
    </row>
    <row r="2612" spans="34:34" x14ac:dyDescent="0.25">
      <c r="AH2612"/>
    </row>
    <row r="2613" spans="34:34" x14ac:dyDescent="0.25">
      <c r="AH2613"/>
    </row>
    <row r="2614" spans="34:34" x14ac:dyDescent="0.25">
      <c r="AH2614"/>
    </row>
    <row r="2615" spans="34:34" x14ac:dyDescent="0.25">
      <c r="AH2615"/>
    </row>
    <row r="2616" spans="34:34" x14ac:dyDescent="0.25">
      <c r="AH2616"/>
    </row>
    <row r="2617" spans="34:34" x14ac:dyDescent="0.25">
      <c r="AH2617"/>
    </row>
    <row r="2618" spans="34:34" x14ac:dyDescent="0.25">
      <c r="AH2618"/>
    </row>
    <row r="2619" spans="34:34" x14ac:dyDescent="0.25">
      <c r="AH2619"/>
    </row>
    <row r="2620" spans="34:34" x14ac:dyDescent="0.25">
      <c r="AH2620"/>
    </row>
    <row r="2621" spans="34:34" x14ac:dyDescent="0.25">
      <c r="AH2621"/>
    </row>
    <row r="2622" spans="34:34" x14ac:dyDescent="0.25">
      <c r="AH2622"/>
    </row>
    <row r="2623" spans="34:34" x14ac:dyDescent="0.25">
      <c r="AH2623"/>
    </row>
    <row r="2624" spans="34:34" x14ac:dyDescent="0.25">
      <c r="AH2624"/>
    </row>
    <row r="2625" spans="34:34" x14ac:dyDescent="0.25">
      <c r="AH2625"/>
    </row>
    <row r="2626" spans="34:34" x14ac:dyDescent="0.25">
      <c r="AH2626"/>
    </row>
    <row r="2627" spans="34:34" x14ac:dyDescent="0.25">
      <c r="AH2627"/>
    </row>
    <row r="2628" spans="34:34" x14ac:dyDescent="0.25">
      <c r="AH2628"/>
    </row>
    <row r="2629" spans="34:34" x14ac:dyDescent="0.25">
      <c r="AH2629"/>
    </row>
    <row r="2630" spans="34:34" x14ac:dyDescent="0.25">
      <c r="AH2630"/>
    </row>
    <row r="2631" spans="34:34" x14ac:dyDescent="0.25">
      <c r="AH2631"/>
    </row>
    <row r="2632" spans="34:34" x14ac:dyDescent="0.25">
      <c r="AH2632"/>
    </row>
    <row r="2633" spans="34:34" x14ac:dyDescent="0.25">
      <c r="AH2633"/>
    </row>
    <row r="2634" spans="34:34" x14ac:dyDescent="0.25">
      <c r="AH2634"/>
    </row>
    <row r="2635" spans="34:34" x14ac:dyDescent="0.25">
      <c r="AH2635"/>
    </row>
    <row r="2636" spans="34:34" x14ac:dyDescent="0.25">
      <c r="AH2636"/>
    </row>
    <row r="2637" spans="34:34" x14ac:dyDescent="0.25">
      <c r="AH2637"/>
    </row>
    <row r="2638" spans="34:34" x14ac:dyDescent="0.25">
      <c r="AH2638"/>
    </row>
    <row r="2639" spans="34:34" x14ac:dyDescent="0.25">
      <c r="AH2639"/>
    </row>
    <row r="2640" spans="34:34" x14ac:dyDescent="0.25">
      <c r="AH2640"/>
    </row>
    <row r="2641" spans="34:34" x14ac:dyDescent="0.25">
      <c r="AH2641"/>
    </row>
    <row r="2642" spans="34:34" x14ac:dyDescent="0.25">
      <c r="AH2642"/>
    </row>
    <row r="2643" spans="34:34" x14ac:dyDescent="0.25">
      <c r="AH2643"/>
    </row>
    <row r="2644" spans="34:34" x14ac:dyDescent="0.25">
      <c r="AH2644"/>
    </row>
    <row r="2645" spans="34:34" x14ac:dyDescent="0.25">
      <c r="AH2645"/>
    </row>
    <row r="2646" spans="34:34" x14ac:dyDescent="0.25">
      <c r="AH2646"/>
    </row>
    <row r="2647" spans="34:34" x14ac:dyDescent="0.25">
      <c r="AH2647"/>
    </row>
    <row r="2648" spans="34:34" x14ac:dyDescent="0.25">
      <c r="AH2648"/>
    </row>
    <row r="2649" spans="34:34" x14ac:dyDescent="0.25">
      <c r="AH2649"/>
    </row>
    <row r="2650" spans="34:34" x14ac:dyDescent="0.25">
      <c r="AH2650"/>
    </row>
    <row r="2651" spans="34:34" x14ac:dyDescent="0.25">
      <c r="AH2651"/>
    </row>
    <row r="2652" spans="34:34" x14ac:dyDescent="0.25">
      <c r="AH2652"/>
    </row>
    <row r="2653" spans="34:34" x14ac:dyDescent="0.25">
      <c r="AH2653"/>
    </row>
    <row r="2654" spans="34:34" x14ac:dyDescent="0.25">
      <c r="AH2654"/>
    </row>
    <row r="2655" spans="34:34" x14ac:dyDescent="0.25">
      <c r="AH2655"/>
    </row>
    <row r="2656" spans="34:34" x14ac:dyDescent="0.25">
      <c r="AH2656"/>
    </row>
    <row r="2657" spans="34:34" x14ac:dyDescent="0.25">
      <c r="AH2657"/>
    </row>
    <row r="2658" spans="34:34" x14ac:dyDescent="0.25">
      <c r="AH2658"/>
    </row>
    <row r="2659" spans="34:34" x14ac:dyDescent="0.25">
      <c r="AH2659"/>
    </row>
    <row r="2660" spans="34:34" x14ac:dyDescent="0.25">
      <c r="AH2660"/>
    </row>
    <row r="2661" spans="34:34" x14ac:dyDescent="0.25">
      <c r="AH2661"/>
    </row>
    <row r="2662" spans="34:34" x14ac:dyDescent="0.25">
      <c r="AH2662"/>
    </row>
    <row r="2663" spans="34:34" x14ac:dyDescent="0.25">
      <c r="AH2663"/>
    </row>
    <row r="2664" spans="34:34" x14ac:dyDescent="0.25">
      <c r="AH2664"/>
    </row>
    <row r="2665" spans="34:34" x14ac:dyDescent="0.25">
      <c r="AH2665"/>
    </row>
    <row r="2666" spans="34:34" x14ac:dyDescent="0.25">
      <c r="AH2666"/>
    </row>
    <row r="2667" spans="34:34" x14ac:dyDescent="0.25">
      <c r="AH2667"/>
    </row>
    <row r="2668" spans="34:34" x14ac:dyDescent="0.25">
      <c r="AH2668"/>
    </row>
    <row r="2669" spans="34:34" x14ac:dyDescent="0.25">
      <c r="AH2669"/>
    </row>
    <row r="2670" spans="34:34" x14ac:dyDescent="0.25">
      <c r="AH2670"/>
    </row>
    <row r="2671" spans="34:34" x14ac:dyDescent="0.25">
      <c r="AH2671"/>
    </row>
    <row r="2672" spans="34:34" x14ac:dyDescent="0.25">
      <c r="AH2672"/>
    </row>
    <row r="2673" spans="34:34" x14ac:dyDescent="0.25">
      <c r="AH2673"/>
    </row>
    <row r="2674" spans="34:34" x14ac:dyDescent="0.25">
      <c r="AH2674"/>
    </row>
    <row r="2675" spans="34:34" x14ac:dyDescent="0.25">
      <c r="AH2675"/>
    </row>
    <row r="2676" spans="34:34" x14ac:dyDescent="0.25">
      <c r="AH2676"/>
    </row>
    <row r="2677" spans="34:34" x14ac:dyDescent="0.25">
      <c r="AH2677"/>
    </row>
    <row r="2678" spans="34:34" x14ac:dyDescent="0.25">
      <c r="AH2678"/>
    </row>
    <row r="2679" spans="34:34" x14ac:dyDescent="0.25">
      <c r="AH2679"/>
    </row>
    <row r="2680" spans="34:34" x14ac:dyDescent="0.25">
      <c r="AH2680"/>
    </row>
    <row r="2681" spans="34:34" x14ac:dyDescent="0.25">
      <c r="AH2681"/>
    </row>
    <row r="2682" spans="34:34" x14ac:dyDescent="0.25">
      <c r="AH2682"/>
    </row>
    <row r="2683" spans="34:34" x14ac:dyDescent="0.25">
      <c r="AH2683"/>
    </row>
    <row r="2684" spans="34:34" x14ac:dyDescent="0.25">
      <c r="AH2684"/>
    </row>
    <row r="2685" spans="34:34" x14ac:dyDescent="0.25">
      <c r="AH2685"/>
    </row>
    <row r="2686" spans="34:34" x14ac:dyDescent="0.25">
      <c r="AH2686"/>
    </row>
    <row r="2687" spans="34:34" x14ac:dyDescent="0.25">
      <c r="AH2687"/>
    </row>
    <row r="2688" spans="34:34" x14ac:dyDescent="0.25">
      <c r="AH2688"/>
    </row>
    <row r="2689" spans="34:34" x14ac:dyDescent="0.25">
      <c r="AH2689"/>
    </row>
    <row r="2690" spans="34:34" x14ac:dyDescent="0.25">
      <c r="AH2690"/>
    </row>
    <row r="2691" spans="34:34" x14ac:dyDescent="0.25">
      <c r="AH2691"/>
    </row>
    <row r="2692" spans="34:34" x14ac:dyDescent="0.25">
      <c r="AH2692"/>
    </row>
    <row r="2693" spans="34:34" x14ac:dyDescent="0.25">
      <c r="AH2693"/>
    </row>
    <row r="2694" spans="34:34" x14ac:dyDescent="0.25">
      <c r="AH2694"/>
    </row>
    <row r="2695" spans="34:34" x14ac:dyDescent="0.25">
      <c r="AH2695"/>
    </row>
    <row r="2696" spans="34:34" x14ac:dyDescent="0.25">
      <c r="AH2696"/>
    </row>
    <row r="2697" spans="34:34" x14ac:dyDescent="0.25">
      <c r="AH2697"/>
    </row>
    <row r="2698" spans="34:34" x14ac:dyDescent="0.25">
      <c r="AH2698"/>
    </row>
    <row r="2699" spans="34:34" x14ac:dyDescent="0.25">
      <c r="AH2699"/>
    </row>
    <row r="2700" spans="34:34" x14ac:dyDescent="0.25">
      <c r="AH2700"/>
    </row>
    <row r="2701" spans="34:34" x14ac:dyDescent="0.25">
      <c r="AH2701"/>
    </row>
    <row r="2702" spans="34:34" x14ac:dyDescent="0.25">
      <c r="AH2702"/>
    </row>
    <row r="2703" spans="34:34" x14ac:dyDescent="0.25">
      <c r="AH2703"/>
    </row>
    <row r="2704" spans="34:34" x14ac:dyDescent="0.25">
      <c r="AH2704"/>
    </row>
    <row r="2705" spans="34:34" x14ac:dyDescent="0.25">
      <c r="AH2705"/>
    </row>
    <row r="2706" spans="34:34" x14ac:dyDescent="0.25">
      <c r="AH2706"/>
    </row>
    <row r="2707" spans="34:34" x14ac:dyDescent="0.25">
      <c r="AH2707"/>
    </row>
    <row r="2708" spans="34:34" x14ac:dyDescent="0.25">
      <c r="AH2708"/>
    </row>
    <row r="2709" spans="34:34" x14ac:dyDescent="0.25">
      <c r="AH2709"/>
    </row>
    <row r="2710" spans="34:34" x14ac:dyDescent="0.25">
      <c r="AH2710"/>
    </row>
    <row r="2711" spans="34:34" x14ac:dyDescent="0.25">
      <c r="AH2711"/>
    </row>
    <row r="2712" spans="34:34" x14ac:dyDescent="0.25">
      <c r="AH2712"/>
    </row>
    <row r="2713" spans="34:34" x14ac:dyDescent="0.25">
      <c r="AH2713"/>
    </row>
    <row r="2714" spans="34:34" x14ac:dyDescent="0.25">
      <c r="AH2714"/>
    </row>
    <row r="2715" spans="34:34" x14ac:dyDescent="0.25">
      <c r="AH2715"/>
    </row>
    <row r="2716" spans="34:34" x14ac:dyDescent="0.25">
      <c r="AH2716"/>
    </row>
    <row r="2717" spans="34:34" x14ac:dyDescent="0.25">
      <c r="AH2717"/>
    </row>
    <row r="2718" spans="34:34" x14ac:dyDescent="0.25">
      <c r="AH2718"/>
    </row>
    <row r="2719" spans="34:34" x14ac:dyDescent="0.25">
      <c r="AH2719"/>
    </row>
    <row r="2720" spans="34:34" x14ac:dyDescent="0.25">
      <c r="AH2720"/>
    </row>
    <row r="2721" spans="34:34" x14ac:dyDescent="0.25">
      <c r="AH2721"/>
    </row>
    <row r="2722" spans="34:34" x14ac:dyDescent="0.25">
      <c r="AH2722"/>
    </row>
    <row r="2723" spans="34:34" x14ac:dyDescent="0.25">
      <c r="AH2723"/>
    </row>
    <row r="2724" spans="34:34" x14ac:dyDescent="0.25">
      <c r="AH2724"/>
    </row>
    <row r="2725" spans="34:34" x14ac:dyDescent="0.25">
      <c r="AH2725"/>
    </row>
    <row r="2726" spans="34:34" x14ac:dyDescent="0.25">
      <c r="AH2726"/>
    </row>
    <row r="2727" spans="34:34" x14ac:dyDescent="0.25">
      <c r="AH2727"/>
    </row>
    <row r="2728" spans="34:34" x14ac:dyDescent="0.25">
      <c r="AH2728"/>
    </row>
    <row r="2729" spans="34:34" x14ac:dyDescent="0.25">
      <c r="AH2729"/>
    </row>
    <row r="2730" spans="34:34" x14ac:dyDescent="0.25">
      <c r="AH2730"/>
    </row>
    <row r="2731" spans="34:34" x14ac:dyDescent="0.25">
      <c r="AH2731"/>
    </row>
    <row r="2732" spans="34:34" x14ac:dyDescent="0.25">
      <c r="AH2732"/>
    </row>
    <row r="2733" spans="34:34" x14ac:dyDescent="0.25">
      <c r="AH2733"/>
    </row>
    <row r="2734" spans="34:34" x14ac:dyDescent="0.25">
      <c r="AH2734"/>
    </row>
    <row r="2735" spans="34:34" x14ac:dyDescent="0.25">
      <c r="AH2735"/>
    </row>
    <row r="2736" spans="34:34" x14ac:dyDescent="0.25">
      <c r="AH2736"/>
    </row>
    <row r="2737" spans="34:34" x14ac:dyDescent="0.25">
      <c r="AH2737"/>
    </row>
    <row r="2738" spans="34:34" x14ac:dyDescent="0.25">
      <c r="AH2738"/>
    </row>
    <row r="2739" spans="34:34" x14ac:dyDescent="0.25">
      <c r="AH2739"/>
    </row>
    <row r="2740" spans="34:34" x14ac:dyDescent="0.25">
      <c r="AH2740"/>
    </row>
    <row r="2741" spans="34:34" x14ac:dyDescent="0.25">
      <c r="AH2741"/>
    </row>
    <row r="2742" spans="34:34" x14ac:dyDescent="0.25">
      <c r="AH2742"/>
    </row>
    <row r="2743" spans="34:34" x14ac:dyDescent="0.25">
      <c r="AH2743"/>
    </row>
    <row r="2744" spans="34:34" x14ac:dyDescent="0.25">
      <c r="AH2744"/>
    </row>
    <row r="2745" spans="34:34" x14ac:dyDescent="0.25">
      <c r="AH2745"/>
    </row>
    <row r="2746" spans="34:34" x14ac:dyDescent="0.25">
      <c r="AH2746"/>
    </row>
    <row r="2747" spans="34:34" x14ac:dyDescent="0.25">
      <c r="AH2747"/>
    </row>
    <row r="2748" spans="34:34" x14ac:dyDescent="0.25">
      <c r="AH2748"/>
    </row>
    <row r="2749" spans="34:34" x14ac:dyDescent="0.25">
      <c r="AH2749"/>
    </row>
    <row r="2750" spans="34:34" x14ac:dyDescent="0.25">
      <c r="AH2750"/>
    </row>
    <row r="2751" spans="34:34" x14ac:dyDescent="0.25">
      <c r="AH2751"/>
    </row>
    <row r="2752" spans="34:34" x14ac:dyDescent="0.25">
      <c r="AH2752"/>
    </row>
    <row r="2753" spans="34:34" x14ac:dyDescent="0.25">
      <c r="AH2753"/>
    </row>
    <row r="2754" spans="34:34" x14ac:dyDescent="0.25">
      <c r="AH2754"/>
    </row>
    <row r="2755" spans="34:34" x14ac:dyDescent="0.25">
      <c r="AH2755"/>
    </row>
    <row r="2756" spans="34:34" x14ac:dyDescent="0.25">
      <c r="AH2756"/>
    </row>
    <row r="2757" spans="34:34" x14ac:dyDescent="0.25">
      <c r="AH2757"/>
    </row>
    <row r="2758" spans="34:34" x14ac:dyDescent="0.25">
      <c r="AH2758"/>
    </row>
    <row r="2759" spans="34:34" x14ac:dyDescent="0.25">
      <c r="AH2759"/>
    </row>
    <row r="2760" spans="34:34" x14ac:dyDescent="0.25">
      <c r="AH2760"/>
    </row>
    <row r="2761" spans="34:34" x14ac:dyDescent="0.25">
      <c r="AH2761"/>
    </row>
    <row r="2762" spans="34:34" x14ac:dyDescent="0.25">
      <c r="AH2762"/>
    </row>
    <row r="2763" spans="34:34" x14ac:dyDescent="0.25">
      <c r="AH2763"/>
    </row>
    <row r="2764" spans="34:34" x14ac:dyDescent="0.25">
      <c r="AH2764"/>
    </row>
    <row r="2765" spans="34:34" x14ac:dyDescent="0.25">
      <c r="AH2765"/>
    </row>
    <row r="2766" spans="34:34" x14ac:dyDescent="0.25">
      <c r="AH2766"/>
    </row>
    <row r="2767" spans="34:34" x14ac:dyDescent="0.25">
      <c r="AH2767"/>
    </row>
    <row r="2768" spans="34:34" x14ac:dyDescent="0.25">
      <c r="AH2768"/>
    </row>
    <row r="2769" spans="34:34" x14ac:dyDescent="0.25">
      <c r="AH2769"/>
    </row>
    <row r="2770" spans="34:34" x14ac:dyDescent="0.25">
      <c r="AH2770"/>
    </row>
    <row r="2771" spans="34:34" x14ac:dyDescent="0.25">
      <c r="AH2771"/>
    </row>
    <row r="2772" spans="34:34" x14ac:dyDescent="0.25">
      <c r="AH2772"/>
    </row>
    <row r="2773" spans="34:34" x14ac:dyDescent="0.25">
      <c r="AH2773"/>
    </row>
    <row r="2774" spans="34:34" x14ac:dyDescent="0.25">
      <c r="AH2774"/>
    </row>
    <row r="2775" spans="34:34" x14ac:dyDescent="0.25">
      <c r="AH2775"/>
    </row>
    <row r="2776" spans="34:34" x14ac:dyDescent="0.25">
      <c r="AH2776"/>
    </row>
    <row r="2777" spans="34:34" x14ac:dyDescent="0.25">
      <c r="AH2777"/>
    </row>
    <row r="2778" spans="34:34" x14ac:dyDescent="0.25">
      <c r="AH2778"/>
    </row>
    <row r="2779" spans="34:34" x14ac:dyDescent="0.25">
      <c r="AH2779"/>
    </row>
    <row r="2780" spans="34:34" x14ac:dyDescent="0.25">
      <c r="AH2780"/>
    </row>
    <row r="2781" spans="34:34" x14ac:dyDescent="0.25">
      <c r="AH2781"/>
    </row>
    <row r="2782" spans="34:34" x14ac:dyDescent="0.25">
      <c r="AH2782"/>
    </row>
    <row r="2783" spans="34:34" x14ac:dyDescent="0.25">
      <c r="AH2783"/>
    </row>
    <row r="2784" spans="34:34" x14ac:dyDescent="0.25">
      <c r="AH2784"/>
    </row>
    <row r="2785" spans="34:34" x14ac:dyDescent="0.25">
      <c r="AH2785"/>
    </row>
    <row r="2786" spans="34:34" x14ac:dyDescent="0.25">
      <c r="AH2786"/>
    </row>
    <row r="2787" spans="34:34" x14ac:dyDescent="0.25">
      <c r="AH2787"/>
    </row>
    <row r="2788" spans="34:34" x14ac:dyDescent="0.25">
      <c r="AH2788"/>
    </row>
    <row r="2789" spans="34:34" x14ac:dyDescent="0.25">
      <c r="AH2789"/>
    </row>
    <row r="2790" spans="34:34" x14ac:dyDescent="0.25">
      <c r="AH2790"/>
    </row>
    <row r="2791" spans="34:34" x14ac:dyDescent="0.25">
      <c r="AH2791"/>
    </row>
    <row r="2792" spans="34:34" x14ac:dyDescent="0.25">
      <c r="AH2792"/>
    </row>
    <row r="2793" spans="34:34" x14ac:dyDescent="0.25">
      <c r="AH2793"/>
    </row>
    <row r="2794" spans="34:34" x14ac:dyDescent="0.25">
      <c r="AH2794"/>
    </row>
    <row r="2795" spans="34:34" x14ac:dyDescent="0.25">
      <c r="AH2795"/>
    </row>
    <row r="2796" spans="34:34" x14ac:dyDescent="0.25">
      <c r="AH2796"/>
    </row>
    <row r="2797" spans="34:34" x14ac:dyDescent="0.25">
      <c r="AH2797"/>
    </row>
    <row r="2798" spans="34:34" x14ac:dyDescent="0.25">
      <c r="AH2798"/>
    </row>
    <row r="2799" spans="34:34" x14ac:dyDescent="0.25">
      <c r="AH2799"/>
    </row>
    <row r="2800" spans="34:34" x14ac:dyDescent="0.25">
      <c r="AH2800"/>
    </row>
    <row r="2801" spans="34:34" x14ac:dyDescent="0.25">
      <c r="AH2801"/>
    </row>
    <row r="2802" spans="34:34" x14ac:dyDescent="0.25">
      <c r="AH2802"/>
    </row>
    <row r="2803" spans="34:34" x14ac:dyDescent="0.25">
      <c r="AH2803"/>
    </row>
    <row r="2804" spans="34:34" x14ac:dyDescent="0.25">
      <c r="AH2804"/>
    </row>
    <row r="2805" spans="34:34" x14ac:dyDescent="0.25">
      <c r="AH2805"/>
    </row>
    <row r="2806" spans="34:34" x14ac:dyDescent="0.25">
      <c r="AH2806"/>
    </row>
    <row r="2807" spans="34:34" x14ac:dyDescent="0.25">
      <c r="AH2807"/>
    </row>
    <row r="2808" spans="34:34" x14ac:dyDescent="0.25">
      <c r="AH2808"/>
    </row>
    <row r="2809" spans="34:34" x14ac:dyDescent="0.25">
      <c r="AH2809"/>
    </row>
    <row r="2810" spans="34:34" x14ac:dyDescent="0.25">
      <c r="AH2810"/>
    </row>
    <row r="2811" spans="34:34" x14ac:dyDescent="0.25">
      <c r="AH2811"/>
    </row>
    <row r="2812" spans="34:34" x14ac:dyDescent="0.25">
      <c r="AH2812"/>
    </row>
    <row r="2813" spans="34:34" x14ac:dyDescent="0.25">
      <c r="AH2813"/>
    </row>
    <row r="2814" spans="34:34" x14ac:dyDescent="0.25">
      <c r="AH2814"/>
    </row>
    <row r="2815" spans="34:34" x14ac:dyDescent="0.25">
      <c r="AH2815"/>
    </row>
    <row r="2816" spans="34:34" x14ac:dyDescent="0.25">
      <c r="AH2816"/>
    </row>
    <row r="2817" spans="34:34" x14ac:dyDescent="0.25">
      <c r="AH2817"/>
    </row>
    <row r="2818" spans="34:34" x14ac:dyDescent="0.25">
      <c r="AH2818"/>
    </row>
    <row r="2819" spans="34:34" x14ac:dyDescent="0.25">
      <c r="AH2819"/>
    </row>
    <row r="2820" spans="34:34" x14ac:dyDescent="0.25">
      <c r="AH2820"/>
    </row>
    <row r="2821" spans="34:34" x14ac:dyDescent="0.25">
      <c r="AH2821"/>
    </row>
    <row r="2822" spans="34:34" x14ac:dyDescent="0.25">
      <c r="AH2822"/>
    </row>
    <row r="2823" spans="34:34" x14ac:dyDescent="0.25">
      <c r="AH2823"/>
    </row>
    <row r="2824" spans="34:34" x14ac:dyDescent="0.25">
      <c r="AH2824"/>
    </row>
    <row r="2825" spans="34:34" x14ac:dyDescent="0.25">
      <c r="AH2825"/>
    </row>
    <row r="2826" spans="34:34" x14ac:dyDescent="0.25">
      <c r="AH2826"/>
    </row>
    <row r="2827" spans="34:34" x14ac:dyDescent="0.25">
      <c r="AH2827"/>
    </row>
    <row r="2828" spans="34:34" x14ac:dyDescent="0.25">
      <c r="AH2828"/>
    </row>
    <row r="2829" spans="34:34" x14ac:dyDescent="0.25">
      <c r="AH2829"/>
    </row>
    <row r="2830" spans="34:34" x14ac:dyDescent="0.25">
      <c r="AH2830"/>
    </row>
    <row r="2831" spans="34:34" x14ac:dyDescent="0.25">
      <c r="AH2831"/>
    </row>
    <row r="2832" spans="34:34" x14ac:dyDescent="0.25">
      <c r="AH2832"/>
    </row>
    <row r="2833" spans="34:34" x14ac:dyDescent="0.25">
      <c r="AH2833"/>
    </row>
    <row r="2834" spans="34:34" x14ac:dyDescent="0.25">
      <c r="AH2834"/>
    </row>
    <row r="2835" spans="34:34" x14ac:dyDescent="0.25">
      <c r="AH2835"/>
    </row>
    <row r="2836" spans="34:34" x14ac:dyDescent="0.25">
      <c r="AH2836"/>
    </row>
    <row r="2837" spans="34:34" x14ac:dyDescent="0.25">
      <c r="AH2837"/>
    </row>
    <row r="2838" spans="34:34" x14ac:dyDescent="0.25">
      <c r="AH2838"/>
    </row>
    <row r="2839" spans="34:34" x14ac:dyDescent="0.25">
      <c r="AH2839"/>
    </row>
    <row r="2840" spans="34:34" x14ac:dyDescent="0.25">
      <c r="AH2840"/>
    </row>
    <row r="2841" spans="34:34" x14ac:dyDescent="0.25">
      <c r="AH2841"/>
    </row>
    <row r="2842" spans="34:34" x14ac:dyDescent="0.25">
      <c r="AH2842"/>
    </row>
    <row r="2843" spans="34:34" x14ac:dyDescent="0.25">
      <c r="AH2843"/>
    </row>
    <row r="2844" spans="34:34" x14ac:dyDescent="0.25">
      <c r="AH2844"/>
    </row>
    <row r="2845" spans="34:34" x14ac:dyDescent="0.25">
      <c r="AH2845"/>
    </row>
    <row r="2846" spans="34:34" x14ac:dyDescent="0.25">
      <c r="AH2846"/>
    </row>
    <row r="2847" spans="34:34" x14ac:dyDescent="0.25">
      <c r="AH2847"/>
    </row>
    <row r="2848" spans="34:34" x14ac:dyDescent="0.25">
      <c r="AH2848"/>
    </row>
    <row r="2849" spans="34:34" x14ac:dyDescent="0.25">
      <c r="AH2849"/>
    </row>
    <row r="2850" spans="34:34" x14ac:dyDescent="0.25">
      <c r="AH2850"/>
    </row>
    <row r="2851" spans="34:34" x14ac:dyDescent="0.25">
      <c r="AH2851"/>
    </row>
    <row r="2852" spans="34:34" x14ac:dyDescent="0.25">
      <c r="AH2852"/>
    </row>
    <row r="2853" spans="34:34" x14ac:dyDescent="0.25">
      <c r="AH2853"/>
    </row>
    <row r="2854" spans="34:34" x14ac:dyDescent="0.25">
      <c r="AH2854"/>
    </row>
    <row r="2855" spans="34:34" x14ac:dyDescent="0.25">
      <c r="AH2855"/>
    </row>
    <row r="2856" spans="34:34" x14ac:dyDescent="0.25">
      <c r="AH2856"/>
    </row>
    <row r="2857" spans="34:34" x14ac:dyDescent="0.25">
      <c r="AH2857"/>
    </row>
    <row r="2858" spans="34:34" x14ac:dyDescent="0.25">
      <c r="AH2858"/>
    </row>
    <row r="2859" spans="34:34" x14ac:dyDescent="0.25">
      <c r="AH2859"/>
    </row>
    <row r="2860" spans="34:34" x14ac:dyDescent="0.25">
      <c r="AH2860"/>
    </row>
    <row r="2861" spans="34:34" x14ac:dyDescent="0.25">
      <c r="AH2861"/>
    </row>
    <row r="2862" spans="34:34" x14ac:dyDescent="0.25">
      <c r="AH2862"/>
    </row>
    <row r="2863" spans="34:34" x14ac:dyDescent="0.25">
      <c r="AH2863"/>
    </row>
    <row r="2864" spans="34:34" x14ac:dyDescent="0.25">
      <c r="AH2864"/>
    </row>
    <row r="2865" spans="34:34" x14ac:dyDescent="0.25">
      <c r="AH2865"/>
    </row>
    <row r="2866" spans="34:34" x14ac:dyDescent="0.25">
      <c r="AH2866"/>
    </row>
    <row r="2867" spans="34:34" x14ac:dyDescent="0.25">
      <c r="AH2867"/>
    </row>
    <row r="2868" spans="34:34" x14ac:dyDescent="0.25">
      <c r="AH2868"/>
    </row>
    <row r="2869" spans="34:34" x14ac:dyDescent="0.25">
      <c r="AH2869"/>
    </row>
    <row r="2870" spans="34:34" x14ac:dyDescent="0.25">
      <c r="AH2870"/>
    </row>
    <row r="2871" spans="34:34" x14ac:dyDescent="0.25">
      <c r="AH2871"/>
    </row>
    <row r="2872" spans="34:34" x14ac:dyDescent="0.25">
      <c r="AH2872"/>
    </row>
    <row r="2873" spans="34:34" x14ac:dyDescent="0.25">
      <c r="AH2873"/>
    </row>
    <row r="2874" spans="34:34" x14ac:dyDescent="0.25">
      <c r="AH2874"/>
    </row>
    <row r="2875" spans="34:34" x14ac:dyDescent="0.25">
      <c r="AH2875"/>
    </row>
    <row r="2876" spans="34:34" x14ac:dyDescent="0.25">
      <c r="AH2876"/>
    </row>
    <row r="2877" spans="34:34" x14ac:dyDescent="0.25">
      <c r="AH2877"/>
    </row>
    <row r="2878" spans="34:34" x14ac:dyDescent="0.25">
      <c r="AH2878"/>
    </row>
    <row r="2879" spans="34:34" x14ac:dyDescent="0.25">
      <c r="AH2879"/>
    </row>
    <row r="2880" spans="34:34" x14ac:dyDescent="0.25">
      <c r="AH2880"/>
    </row>
    <row r="2881" spans="34:34" x14ac:dyDescent="0.25">
      <c r="AH2881"/>
    </row>
    <row r="2882" spans="34:34" x14ac:dyDescent="0.25">
      <c r="AH2882"/>
    </row>
    <row r="2883" spans="34:34" x14ac:dyDescent="0.25">
      <c r="AH2883"/>
    </row>
    <row r="2884" spans="34:34" x14ac:dyDescent="0.25">
      <c r="AH2884"/>
    </row>
    <row r="2885" spans="34:34" x14ac:dyDescent="0.25">
      <c r="AH2885"/>
    </row>
    <row r="2886" spans="34:34" x14ac:dyDescent="0.25">
      <c r="AH2886"/>
    </row>
    <row r="2887" spans="34:34" x14ac:dyDescent="0.25">
      <c r="AH2887"/>
    </row>
    <row r="2888" spans="34:34" x14ac:dyDescent="0.25">
      <c r="AH2888"/>
    </row>
    <row r="2889" spans="34:34" x14ac:dyDescent="0.25">
      <c r="AH2889"/>
    </row>
    <row r="2890" spans="34:34" x14ac:dyDescent="0.25">
      <c r="AH2890"/>
    </row>
    <row r="2891" spans="34:34" x14ac:dyDescent="0.25">
      <c r="AH2891"/>
    </row>
    <row r="2892" spans="34:34" x14ac:dyDescent="0.25">
      <c r="AH2892"/>
    </row>
    <row r="2893" spans="34:34" x14ac:dyDescent="0.25">
      <c r="AH2893"/>
    </row>
    <row r="2894" spans="34:34" x14ac:dyDescent="0.25">
      <c r="AH2894"/>
    </row>
    <row r="2895" spans="34:34" x14ac:dyDescent="0.25">
      <c r="AH2895"/>
    </row>
    <row r="2896" spans="34:34" x14ac:dyDescent="0.25">
      <c r="AH2896"/>
    </row>
    <row r="2897" spans="34:34" x14ac:dyDescent="0.25">
      <c r="AH2897"/>
    </row>
    <row r="2898" spans="34:34" x14ac:dyDescent="0.25">
      <c r="AH2898"/>
    </row>
    <row r="2899" spans="34:34" x14ac:dyDescent="0.25">
      <c r="AH2899"/>
    </row>
    <row r="2900" spans="34:34" x14ac:dyDescent="0.25">
      <c r="AH2900"/>
    </row>
    <row r="2901" spans="34:34" x14ac:dyDescent="0.25">
      <c r="AH2901"/>
    </row>
    <row r="2902" spans="34:34" x14ac:dyDescent="0.25">
      <c r="AH2902"/>
    </row>
    <row r="2903" spans="34:34" x14ac:dyDescent="0.25">
      <c r="AH2903"/>
    </row>
    <row r="2904" spans="34:34" x14ac:dyDescent="0.25">
      <c r="AH2904"/>
    </row>
    <row r="2905" spans="34:34" x14ac:dyDescent="0.25">
      <c r="AH2905"/>
    </row>
    <row r="2906" spans="34:34" x14ac:dyDescent="0.25">
      <c r="AH2906"/>
    </row>
    <row r="2907" spans="34:34" x14ac:dyDescent="0.25">
      <c r="AH2907"/>
    </row>
    <row r="2908" spans="34:34" x14ac:dyDescent="0.25">
      <c r="AH2908"/>
    </row>
    <row r="2909" spans="34:34" x14ac:dyDescent="0.25">
      <c r="AH2909"/>
    </row>
    <row r="2910" spans="34:34" x14ac:dyDescent="0.25">
      <c r="AH2910"/>
    </row>
    <row r="2911" spans="34:34" x14ac:dyDescent="0.25">
      <c r="AH2911"/>
    </row>
    <row r="2912" spans="34:34" x14ac:dyDescent="0.25">
      <c r="AH2912"/>
    </row>
    <row r="2913" spans="34:34" x14ac:dyDescent="0.25">
      <c r="AH2913"/>
    </row>
    <row r="2914" spans="34:34" x14ac:dyDescent="0.25">
      <c r="AH2914"/>
    </row>
    <row r="2915" spans="34:34" x14ac:dyDescent="0.25">
      <c r="AH2915"/>
    </row>
    <row r="2916" spans="34:34" x14ac:dyDescent="0.25">
      <c r="AH2916"/>
    </row>
    <row r="2917" spans="34:34" x14ac:dyDescent="0.25">
      <c r="AH2917"/>
    </row>
    <row r="2918" spans="34:34" x14ac:dyDescent="0.25">
      <c r="AH2918"/>
    </row>
    <row r="2919" spans="34:34" x14ac:dyDescent="0.25">
      <c r="AH2919"/>
    </row>
    <row r="2920" spans="34:34" x14ac:dyDescent="0.25">
      <c r="AH2920"/>
    </row>
    <row r="2921" spans="34:34" x14ac:dyDescent="0.25">
      <c r="AH2921"/>
    </row>
    <row r="2922" spans="34:34" x14ac:dyDescent="0.25">
      <c r="AH2922"/>
    </row>
    <row r="2923" spans="34:34" x14ac:dyDescent="0.25">
      <c r="AH2923"/>
    </row>
    <row r="2924" spans="34:34" x14ac:dyDescent="0.25">
      <c r="AH2924"/>
    </row>
    <row r="2925" spans="34:34" x14ac:dyDescent="0.25">
      <c r="AH2925"/>
    </row>
    <row r="2926" spans="34:34" x14ac:dyDescent="0.25">
      <c r="AH2926"/>
    </row>
    <row r="2927" spans="34:34" x14ac:dyDescent="0.25">
      <c r="AH2927"/>
    </row>
    <row r="2928" spans="34:34" x14ac:dyDescent="0.25">
      <c r="AH2928"/>
    </row>
    <row r="2929" spans="34:34" x14ac:dyDescent="0.25">
      <c r="AH2929"/>
    </row>
    <row r="2930" spans="34:34" x14ac:dyDescent="0.25">
      <c r="AH2930"/>
    </row>
    <row r="2931" spans="34:34" x14ac:dyDescent="0.25">
      <c r="AH2931"/>
    </row>
    <row r="2932" spans="34:34" x14ac:dyDescent="0.25">
      <c r="AH2932"/>
    </row>
    <row r="2933" spans="34:34" x14ac:dyDescent="0.25">
      <c r="AH2933"/>
    </row>
    <row r="2934" spans="34:34" x14ac:dyDescent="0.25">
      <c r="AH2934"/>
    </row>
    <row r="2935" spans="34:34" x14ac:dyDescent="0.25">
      <c r="AH2935"/>
    </row>
    <row r="2936" spans="34:34" x14ac:dyDescent="0.25">
      <c r="AH2936"/>
    </row>
    <row r="2937" spans="34:34" x14ac:dyDescent="0.25">
      <c r="AH2937"/>
    </row>
    <row r="2938" spans="34:34" x14ac:dyDescent="0.25">
      <c r="AH2938"/>
    </row>
    <row r="2939" spans="34:34" x14ac:dyDescent="0.25">
      <c r="AH2939"/>
    </row>
    <row r="2940" spans="34:34" x14ac:dyDescent="0.25">
      <c r="AH2940"/>
    </row>
    <row r="2941" spans="34:34" x14ac:dyDescent="0.25">
      <c r="AH2941"/>
    </row>
    <row r="2942" spans="34:34" x14ac:dyDescent="0.25">
      <c r="AH2942"/>
    </row>
    <row r="2943" spans="34:34" x14ac:dyDescent="0.25">
      <c r="AH2943"/>
    </row>
    <row r="2944" spans="34:34" x14ac:dyDescent="0.25">
      <c r="AH2944"/>
    </row>
    <row r="2945" spans="34:34" x14ac:dyDescent="0.25">
      <c r="AH2945"/>
    </row>
    <row r="2946" spans="34:34" x14ac:dyDescent="0.25">
      <c r="AH2946"/>
    </row>
    <row r="2947" spans="34:34" x14ac:dyDescent="0.25">
      <c r="AH2947"/>
    </row>
    <row r="2948" spans="34:34" x14ac:dyDescent="0.25">
      <c r="AH2948"/>
    </row>
    <row r="2949" spans="34:34" x14ac:dyDescent="0.25">
      <c r="AH2949"/>
    </row>
    <row r="2950" spans="34:34" x14ac:dyDescent="0.25">
      <c r="AH2950"/>
    </row>
    <row r="2951" spans="34:34" x14ac:dyDescent="0.25">
      <c r="AH2951"/>
    </row>
    <row r="2952" spans="34:34" x14ac:dyDescent="0.25">
      <c r="AH2952"/>
    </row>
    <row r="2953" spans="34:34" x14ac:dyDescent="0.25">
      <c r="AH2953"/>
    </row>
    <row r="2954" spans="34:34" x14ac:dyDescent="0.25">
      <c r="AH2954"/>
    </row>
    <row r="2955" spans="34:34" x14ac:dyDescent="0.25">
      <c r="AH2955"/>
    </row>
    <row r="2956" spans="34:34" x14ac:dyDescent="0.25">
      <c r="AH2956"/>
    </row>
    <row r="2957" spans="34:34" x14ac:dyDescent="0.25">
      <c r="AH2957"/>
    </row>
    <row r="2958" spans="34:34" x14ac:dyDescent="0.25">
      <c r="AH2958"/>
    </row>
    <row r="2959" spans="34:34" x14ac:dyDescent="0.25">
      <c r="AH2959"/>
    </row>
    <row r="2960" spans="34:34" x14ac:dyDescent="0.25">
      <c r="AH2960"/>
    </row>
    <row r="2961" spans="34:34" x14ac:dyDescent="0.25">
      <c r="AH2961"/>
    </row>
    <row r="2962" spans="34:34" x14ac:dyDescent="0.25">
      <c r="AH2962"/>
    </row>
    <row r="2963" spans="34:34" x14ac:dyDescent="0.25">
      <c r="AH2963"/>
    </row>
    <row r="2964" spans="34:34" x14ac:dyDescent="0.25">
      <c r="AH2964"/>
    </row>
    <row r="2965" spans="34:34" x14ac:dyDescent="0.25">
      <c r="AH2965"/>
    </row>
    <row r="2966" spans="34:34" x14ac:dyDescent="0.25">
      <c r="AH2966"/>
    </row>
    <row r="2967" spans="34:34" x14ac:dyDescent="0.25">
      <c r="AH2967"/>
    </row>
    <row r="2968" spans="34:34" x14ac:dyDescent="0.25">
      <c r="AH2968"/>
    </row>
    <row r="2969" spans="34:34" x14ac:dyDescent="0.25">
      <c r="AH2969"/>
    </row>
    <row r="2970" spans="34:34" x14ac:dyDescent="0.25">
      <c r="AH2970"/>
    </row>
    <row r="2971" spans="34:34" x14ac:dyDescent="0.25">
      <c r="AH2971"/>
    </row>
    <row r="2972" spans="34:34" x14ac:dyDescent="0.25">
      <c r="AH2972"/>
    </row>
    <row r="2973" spans="34:34" x14ac:dyDescent="0.25">
      <c r="AH2973"/>
    </row>
    <row r="2974" spans="34:34" x14ac:dyDescent="0.25">
      <c r="AH2974"/>
    </row>
    <row r="2975" spans="34:34" x14ac:dyDescent="0.25">
      <c r="AH2975"/>
    </row>
    <row r="2976" spans="34:34" x14ac:dyDescent="0.25">
      <c r="AH2976"/>
    </row>
    <row r="2977" spans="34:34" x14ac:dyDescent="0.25">
      <c r="AH2977"/>
    </row>
    <row r="2978" spans="34:34" x14ac:dyDescent="0.25">
      <c r="AH2978"/>
    </row>
    <row r="2979" spans="34:34" x14ac:dyDescent="0.25">
      <c r="AH2979"/>
    </row>
    <row r="2980" spans="34:34" x14ac:dyDescent="0.25">
      <c r="AH2980"/>
    </row>
    <row r="2981" spans="34:34" x14ac:dyDescent="0.25">
      <c r="AH2981"/>
    </row>
    <row r="2982" spans="34:34" x14ac:dyDescent="0.25">
      <c r="AH2982"/>
    </row>
    <row r="2983" spans="34:34" x14ac:dyDescent="0.25">
      <c r="AH2983"/>
    </row>
    <row r="2984" spans="34:34" x14ac:dyDescent="0.25">
      <c r="AH2984"/>
    </row>
    <row r="2985" spans="34:34" x14ac:dyDescent="0.25">
      <c r="AH2985"/>
    </row>
    <row r="2986" spans="34:34" x14ac:dyDescent="0.25">
      <c r="AH2986"/>
    </row>
    <row r="2987" spans="34:34" x14ac:dyDescent="0.25">
      <c r="AH2987"/>
    </row>
    <row r="2988" spans="34:34" x14ac:dyDescent="0.25">
      <c r="AH2988"/>
    </row>
    <row r="2989" spans="34:34" x14ac:dyDescent="0.25">
      <c r="AH2989"/>
    </row>
    <row r="2990" spans="34:34" x14ac:dyDescent="0.25">
      <c r="AH2990"/>
    </row>
    <row r="2991" spans="34:34" x14ac:dyDescent="0.25">
      <c r="AH2991"/>
    </row>
    <row r="2992" spans="34:34" x14ac:dyDescent="0.25">
      <c r="AH2992"/>
    </row>
    <row r="2993" spans="34:34" x14ac:dyDescent="0.25">
      <c r="AH2993"/>
    </row>
    <row r="2994" spans="34:34" x14ac:dyDescent="0.25">
      <c r="AH2994"/>
    </row>
    <row r="2995" spans="34:34" x14ac:dyDescent="0.25">
      <c r="AH2995"/>
    </row>
    <row r="2996" spans="34:34" x14ac:dyDescent="0.25">
      <c r="AH2996"/>
    </row>
    <row r="2997" spans="34:34" x14ac:dyDescent="0.25">
      <c r="AH2997"/>
    </row>
    <row r="2998" spans="34:34" x14ac:dyDescent="0.25">
      <c r="AH2998"/>
    </row>
    <row r="2999" spans="34:34" x14ac:dyDescent="0.25">
      <c r="AH2999"/>
    </row>
    <row r="3000" spans="34:34" x14ac:dyDescent="0.25">
      <c r="AH3000"/>
    </row>
    <row r="3001" spans="34:34" x14ac:dyDescent="0.25">
      <c r="AH3001"/>
    </row>
    <row r="3002" spans="34:34" x14ac:dyDescent="0.25">
      <c r="AH3002"/>
    </row>
    <row r="3003" spans="34:34" x14ac:dyDescent="0.25">
      <c r="AH3003"/>
    </row>
    <row r="3004" spans="34:34" x14ac:dyDescent="0.25">
      <c r="AH3004"/>
    </row>
    <row r="3005" spans="34:34" x14ac:dyDescent="0.25">
      <c r="AH3005"/>
    </row>
    <row r="3006" spans="34:34" x14ac:dyDescent="0.25">
      <c r="AH3006"/>
    </row>
    <row r="3007" spans="34:34" x14ac:dyDescent="0.25">
      <c r="AH3007"/>
    </row>
    <row r="3008" spans="34:34" x14ac:dyDescent="0.25">
      <c r="AH3008"/>
    </row>
    <row r="3009" spans="34:34" x14ac:dyDescent="0.25">
      <c r="AH3009"/>
    </row>
    <row r="3010" spans="34:34" x14ac:dyDescent="0.25">
      <c r="AH3010"/>
    </row>
    <row r="3011" spans="34:34" x14ac:dyDescent="0.25">
      <c r="AH3011"/>
    </row>
    <row r="3012" spans="34:34" x14ac:dyDescent="0.25">
      <c r="AH3012"/>
    </row>
    <row r="3013" spans="34:34" x14ac:dyDescent="0.25">
      <c r="AH3013"/>
    </row>
    <row r="3014" spans="34:34" x14ac:dyDescent="0.25">
      <c r="AH3014"/>
    </row>
    <row r="3015" spans="34:34" x14ac:dyDescent="0.25">
      <c r="AH3015"/>
    </row>
    <row r="3016" spans="34:34" x14ac:dyDescent="0.25">
      <c r="AH3016"/>
    </row>
    <row r="3017" spans="34:34" x14ac:dyDescent="0.25">
      <c r="AH3017"/>
    </row>
    <row r="3018" spans="34:34" x14ac:dyDescent="0.25">
      <c r="AH3018"/>
    </row>
    <row r="3019" spans="34:34" x14ac:dyDescent="0.25">
      <c r="AH3019"/>
    </row>
    <row r="3020" spans="34:34" x14ac:dyDescent="0.25">
      <c r="AH3020"/>
    </row>
    <row r="3021" spans="34:34" x14ac:dyDescent="0.25">
      <c r="AH3021"/>
    </row>
    <row r="3022" spans="34:34" x14ac:dyDescent="0.25">
      <c r="AH3022"/>
    </row>
    <row r="3023" spans="34:34" x14ac:dyDescent="0.25">
      <c r="AH3023"/>
    </row>
    <row r="3024" spans="34:34" x14ac:dyDescent="0.25">
      <c r="AH3024"/>
    </row>
    <row r="3025" spans="34:34" x14ac:dyDescent="0.25">
      <c r="AH3025"/>
    </row>
    <row r="3026" spans="34:34" x14ac:dyDescent="0.25">
      <c r="AH3026"/>
    </row>
    <row r="3027" spans="34:34" x14ac:dyDescent="0.25">
      <c r="AH3027"/>
    </row>
    <row r="3028" spans="34:34" x14ac:dyDescent="0.25">
      <c r="AH3028"/>
    </row>
    <row r="3029" spans="34:34" x14ac:dyDescent="0.25">
      <c r="AH3029"/>
    </row>
    <row r="3030" spans="34:34" x14ac:dyDescent="0.25">
      <c r="AH3030"/>
    </row>
    <row r="3031" spans="34:34" x14ac:dyDescent="0.25">
      <c r="AH3031"/>
    </row>
    <row r="3032" spans="34:34" x14ac:dyDescent="0.25">
      <c r="AH3032"/>
    </row>
    <row r="3033" spans="34:34" x14ac:dyDescent="0.25">
      <c r="AH3033"/>
    </row>
    <row r="3034" spans="34:34" x14ac:dyDescent="0.25">
      <c r="AH3034"/>
    </row>
    <row r="3035" spans="34:34" x14ac:dyDescent="0.25">
      <c r="AH3035"/>
    </row>
    <row r="3036" spans="34:34" x14ac:dyDescent="0.25">
      <c r="AH3036"/>
    </row>
    <row r="3037" spans="34:34" x14ac:dyDescent="0.25">
      <c r="AH3037"/>
    </row>
    <row r="3038" spans="34:34" x14ac:dyDescent="0.25">
      <c r="AH3038"/>
    </row>
    <row r="3039" spans="34:34" x14ac:dyDescent="0.25">
      <c r="AH3039"/>
    </row>
    <row r="3040" spans="34:34" x14ac:dyDescent="0.25">
      <c r="AH3040"/>
    </row>
    <row r="3041" spans="34:34" x14ac:dyDescent="0.25">
      <c r="AH3041"/>
    </row>
    <row r="3042" spans="34:34" x14ac:dyDescent="0.25">
      <c r="AH3042"/>
    </row>
    <row r="3043" spans="34:34" x14ac:dyDescent="0.25">
      <c r="AH3043"/>
    </row>
    <row r="3044" spans="34:34" x14ac:dyDescent="0.25">
      <c r="AH3044"/>
    </row>
    <row r="3045" spans="34:34" x14ac:dyDescent="0.25">
      <c r="AH3045"/>
    </row>
    <row r="3046" spans="34:34" x14ac:dyDescent="0.25">
      <c r="AH3046"/>
    </row>
    <row r="3047" spans="34:34" x14ac:dyDescent="0.25">
      <c r="AH3047"/>
    </row>
    <row r="3048" spans="34:34" x14ac:dyDescent="0.25">
      <c r="AH3048"/>
    </row>
    <row r="3049" spans="34:34" x14ac:dyDescent="0.25">
      <c r="AH3049"/>
    </row>
    <row r="3050" spans="34:34" x14ac:dyDescent="0.25">
      <c r="AH3050"/>
    </row>
    <row r="3051" spans="34:34" x14ac:dyDescent="0.25">
      <c r="AH3051"/>
    </row>
    <row r="3052" spans="34:34" x14ac:dyDescent="0.25">
      <c r="AH3052"/>
    </row>
    <row r="3053" spans="34:34" x14ac:dyDescent="0.25">
      <c r="AH3053"/>
    </row>
    <row r="3054" spans="34:34" x14ac:dyDescent="0.25">
      <c r="AH3054"/>
    </row>
    <row r="3055" spans="34:34" x14ac:dyDescent="0.25">
      <c r="AH3055"/>
    </row>
    <row r="3056" spans="34:34" x14ac:dyDescent="0.25">
      <c r="AH3056"/>
    </row>
    <row r="3057" spans="34:34" x14ac:dyDescent="0.25">
      <c r="AH3057"/>
    </row>
    <row r="3058" spans="34:34" x14ac:dyDescent="0.25">
      <c r="AH3058"/>
    </row>
    <row r="3059" spans="34:34" x14ac:dyDescent="0.25">
      <c r="AH3059"/>
    </row>
    <row r="3060" spans="34:34" x14ac:dyDescent="0.25">
      <c r="AH3060"/>
    </row>
    <row r="3061" spans="34:34" x14ac:dyDescent="0.25">
      <c r="AH3061"/>
    </row>
    <row r="3062" spans="34:34" x14ac:dyDescent="0.25">
      <c r="AH3062"/>
    </row>
    <row r="3063" spans="34:34" x14ac:dyDescent="0.25">
      <c r="AH3063"/>
    </row>
    <row r="3064" spans="34:34" x14ac:dyDescent="0.25">
      <c r="AH3064"/>
    </row>
    <row r="3065" spans="34:34" x14ac:dyDescent="0.25">
      <c r="AH3065"/>
    </row>
    <row r="3066" spans="34:34" x14ac:dyDescent="0.25">
      <c r="AH3066"/>
    </row>
    <row r="3067" spans="34:34" x14ac:dyDescent="0.25">
      <c r="AH3067"/>
    </row>
    <row r="3068" spans="34:34" x14ac:dyDescent="0.25">
      <c r="AH3068"/>
    </row>
    <row r="3069" spans="34:34" x14ac:dyDescent="0.25">
      <c r="AH3069"/>
    </row>
    <row r="3070" spans="34:34" x14ac:dyDescent="0.25">
      <c r="AH3070"/>
    </row>
    <row r="3071" spans="34:34" x14ac:dyDescent="0.25">
      <c r="AH3071"/>
    </row>
    <row r="3072" spans="34:34" x14ac:dyDescent="0.25">
      <c r="AH3072"/>
    </row>
    <row r="3073" spans="34:34" x14ac:dyDescent="0.25">
      <c r="AH3073"/>
    </row>
    <row r="3074" spans="34:34" x14ac:dyDescent="0.25">
      <c r="AH3074"/>
    </row>
    <row r="3075" spans="34:34" x14ac:dyDescent="0.25">
      <c r="AH3075"/>
    </row>
    <row r="3076" spans="34:34" x14ac:dyDescent="0.25">
      <c r="AH3076"/>
    </row>
    <row r="3077" spans="34:34" x14ac:dyDescent="0.25">
      <c r="AH3077"/>
    </row>
    <row r="3078" spans="34:34" x14ac:dyDescent="0.25">
      <c r="AH3078"/>
    </row>
    <row r="3079" spans="34:34" x14ac:dyDescent="0.25">
      <c r="AH3079"/>
    </row>
    <row r="3080" spans="34:34" x14ac:dyDescent="0.25">
      <c r="AH3080"/>
    </row>
    <row r="3081" spans="34:34" x14ac:dyDescent="0.25">
      <c r="AH3081"/>
    </row>
    <row r="3082" spans="34:34" x14ac:dyDescent="0.25">
      <c r="AH3082"/>
    </row>
    <row r="3083" spans="34:34" x14ac:dyDescent="0.25">
      <c r="AH3083"/>
    </row>
    <row r="3084" spans="34:34" x14ac:dyDescent="0.25">
      <c r="AH3084"/>
    </row>
    <row r="3085" spans="34:34" x14ac:dyDescent="0.25">
      <c r="AH3085"/>
    </row>
    <row r="3086" spans="34:34" x14ac:dyDescent="0.25">
      <c r="AH3086"/>
    </row>
    <row r="3087" spans="34:34" x14ac:dyDescent="0.25">
      <c r="AH3087"/>
    </row>
    <row r="3088" spans="34:34" x14ac:dyDescent="0.25">
      <c r="AH3088"/>
    </row>
    <row r="3089" spans="34:34" x14ac:dyDescent="0.25">
      <c r="AH3089"/>
    </row>
    <row r="3090" spans="34:34" x14ac:dyDescent="0.25">
      <c r="AH3090"/>
    </row>
    <row r="3091" spans="34:34" x14ac:dyDescent="0.25">
      <c r="AH3091"/>
    </row>
    <row r="3092" spans="34:34" x14ac:dyDescent="0.25">
      <c r="AH3092"/>
    </row>
    <row r="3093" spans="34:34" x14ac:dyDescent="0.25">
      <c r="AH3093"/>
    </row>
    <row r="3094" spans="34:34" x14ac:dyDescent="0.25">
      <c r="AH3094"/>
    </row>
    <row r="3095" spans="34:34" x14ac:dyDescent="0.25">
      <c r="AH3095"/>
    </row>
    <row r="3096" spans="34:34" x14ac:dyDescent="0.25">
      <c r="AH3096"/>
    </row>
    <row r="3097" spans="34:34" x14ac:dyDescent="0.25">
      <c r="AH3097"/>
    </row>
    <row r="3098" spans="34:34" x14ac:dyDescent="0.25">
      <c r="AH3098"/>
    </row>
    <row r="3099" spans="34:34" x14ac:dyDescent="0.25">
      <c r="AH3099"/>
    </row>
    <row r="3100" spans="34:34" x14ac:dyDescent="0.25">
      <c r="AH3100"/>
    </row>
    <row r="3101" spans="34:34" x14ac:dyDescent="0.25">
      <c r="AH3101"/>
    </row>
    <row r="3102" spans="34:34" x14ac:dyDescent="0.25">
      <c r="AH3102"/>
    </row>
    <row r="3103" spans="34:34" x14ac:dyDescent="0.25">
      <c r="AH3103"/>
    </row>
    <row r="3104" spans="34:34" x14ac:dyDescent="0.25">
      <c r="AH3104"/>
    </row>
    <row r="3105" spans="34:34" x14ac:dyDescent="0.25">
      <c r="AH3105"/>
    </row>
    <row r="3106" spans="34:34" x14ac:dyDescent="0.25">
      <c r="AH3106"/>
    </row>
    <row r="3107" spans="34:34" x14ac:dyDescent="0.25">
      <c r="AH3107"/>
    </row>
    <row r="3108" spans="34:34" x14ac:dyDescent="0.25">
      <c r="AH3108"/>
    </row>
    <row r="3109" spans="34:34" x14ac:dyDescent="0.25">
      <c r="AH3109"/>
    </row>
    <row r="3110" spans="34:34" x14ac:dyDescent="0.25">
      <c r="AH3110"/>
    </row>
    <row r="3111" spans="34:34" x14ac:dyDescent="0.25">
      <c r="AH3111"/>
    </row>
    <row r="3112" spans="34:34" x14ac:dyDescent="0.25">
      <c r="AH3112"/>
    </row>
    <row r="3113" spans="34:34" x14ac:dyDescent="0.25">
      <c r="AH3113"/>
    </row>
    <row r="3114" spans="34:34" x14ac:dyDescent="0.25">
      <c r="AH3114"/>
    </row>
    <row r="3115" spans="34:34" x14ac:dyDescent="0.25">
      <c r="AH3115"/>
    </row>
    <row r="3116" spans="34:34" x14ac:dyDescent="0.25">
      <c r="AH3116"/>
    </row>
    <row r="3117" spans="34:34" x14ac:dyDescent="0.25">
      <c r="AH3117"/>
    </row>
    <row r="3118" spans="34:34" x14ac:dyDescent="0.25">
      <c r="AH3118"/>
    </row>
    <row r="3119" spans="34:34" x14ac:dyDescent="0.25">
      <c r="AH3119"/>
    </row>
    <row r="3120" spans="34:34" x14ac:dyDescent="0.25">
      <c r="AH3120"/>
    </row>
    <row r="3121" spans="34:34" x14ac:dyDescent="0.25">
      <c r="AH3121"/>
    </row>
    <row r="3122" spans="34:34" x14ac:dyDescent="0.25">
      <c r="AH3122"/>
    </row>
    <row r="3123" spans="34:34" x14ac:dyDescent="0.25">
      <c r="AH3123"/>
    </row>
    <row r="3124" spans="34:34" x14ac:dyDescent="0.25">
      <c r="AH3124"/>
    </row>
    <row r="3125" spans="34:34" x14ac:dyDescent="0.25">
      <c r="AH3125"/>
    </row>
    <row r="3126" spans="34:34" x14ac:dyDescent="0.25">
      <c r="AH3126"/>
    </row>
    <row r="3127" spans="34:34" x14ac:dyDescent="0.25">
      <c r="AH3127"/>
    </row>
    <row r="3128" spans="34:34" x14ac:dyDescent="0.25">
      <c r="AH3128"/>
    </row>
    <row r="3129" spans="34:34" x14ac:dyDescent="0.25">
      <c r="AH3129"/>
    </row>
    <row r="3130" spans="34:34" x14ac:dyDescent="0.25">
      <c r="AH3130"/>
    </row>
    <row r="3131" spans="34:34" x14ac:dyDescent="0.25">
      <c r="AH3131"/>
    </row>
    <row r="3132" spans="34:34" x14ac:dyDescent="0.25">
      <c r="AH3132"/>
    </row>
    <row r="3133" spans="34:34" x14ac:dyDescent="0.25">
      <c r="AH3133"/>
    </row>
    <row r="3134" spans="34:34" x14ac:dyDescent="0.25">
      <c r="AH3134"/>
    </row>
    <row r="3135" spans="34:34" x14ac:dyDescent="0.25">
      <c r="AH3135"/>
    </row>
    <row r="3136" spans="34:34" x14ac:dyDescent="0.25">
      <c r="AH3136"/>
    </row>
    <row r="3137" spans="34:34" x14ac:dyDescent="0.25">
      <c r="AH3137"/>
    </row>
    <row r="3138" spans="34:34" x14ac:dyDescent="0.25">
      <c r="AH3138"/>
    </row>
    <row r="3139" spans="34:34" x14ac:dyDescent="0.25">
      <c r="AH3139"/>
    </row>
    <row r="3140" spans="34:34" x14ac:dyDescent="0.25">
      <c r="AH3140"/>
    </row>
    <row r="3141" spans="34:34" x14ac:dyDescent="0.25">
      <c r="AH3141"/>
    </row>
    <row r="3142" spans="34:34" x14ac:dyDescent="0.25">
      <c r="AH3142"/>
    </row>
    <row r="3143" spans="34:34" x14ac:dyDescent="0.25">
      <c r="AH3143"/>
    </row>
    <row r="3144" spans="34:34" x14ac:dyDescent="0.25">
      <c r="AH3144"/>
    </row>
    <row r="3145" spans="34:34" x14ac:dyDescent="0.25">
      <c r="AH3145"/>
    </row>
    <row r="3146" spans="34:34" x14ac:dyDescent="0.25">
      <c r="AH3146"/>
    </row>
    <row r="3147" spans="34:34" x14ac:dyDescent="0.25">
      <c r="AH3147"/>
    </row>
    <row r="3148" spans="34:34" x14ac:dyDescent="0.25">
      <c r="AH3148"/>
    </row>
    <row r="3149" spans="34:34" x14ac:dyDescent="0.25">
      <c r="AH3149"/>
    </row>
    <row r="3150" spans="34:34" x14ac:dyDescent="0.25">
      <c r="AH3150"/>
    </row>
    <row r="3151" spans="34:34" x14ac:dyDescent="0.25">
      <c r="AH3151"/>
    </row>
    <row r="3152" spans="34:34" x14ac:dyDescent="0.25">
      <c r="AH3152"/>
    </row>
    <row r="3153" spans="34:34" x14ac:dyDescent="0.25">
      <c r="AH3153"/>
    </row>
    <row r="3154" spans="34:34" x14ac:dyDescent="0.25">
      <c r="AH3154"/>
    </row>
    <row r="3155" spans="34:34" x14ac:dyDescent="0.25">
      <c r="AH3155"/>
    </row>
    <row r="3156" spans="34:34" x14ac:dyDescent="0.25">
      <c r="AH3156"/>
    </row>
    <row r="3157" spans="34:34" x14ac:dyDescent="0.25">
      <c r="AH3157"/>
    </row>
    <row r="3158" spans="34:34" x14ac:dyDescent="0.25">
      <c r="AH3158"/>
    </row>
    <row r="3159" spans="34:34" x14ac:dyDescent="0.25">
      <c r="AH3159"/>
    </row>
    <row r="3160" spans="34:34" x14ac:dyDescent="0.25">
      <c r="AH3160"/>
    </row>
    <row r="3161" spans="34:34" x14ac:dyDescent="0.25">
      <c r="AH3161"/>
    </row>
    <row r="3162" spans="34:34" x14ac:dyDescent="0.25">
      <c r="AH3162"/>
    </row>
    <row r="3163" spans="34:34" x14ac:dyDescent="0.25">
      <c r="AH3163"/>
    </row>
    <row r="3164" spans="34:34" x14ac:dyDescent="0.25">
      <c r="AH3164"/>
    </row>
    <row r="3165" spans="34:34" x14ac:dyDescent="0.25">
      <c r="AH3165"/>
    </row>
    <row r="3166" spans="34:34" x14ac:dyDescent="0.25">
      <c r="AH3166"/>
    </row>
    <row r="3167" spans="34:34" x14ac:dyDescent="0.25">
      <c r="AH3167"/>
    </row>
    <row r="3168" spans="34:34" x14ac:dyDescent="0.25">
      <c r="AH3168"/>
    </row>
    <row r="3169" spans="34:34" x14ac:dyDescent="0.25">
      <c r="AH3169"/>
    </row>
    <row r="3170" spans="34:34" x14ac:dyDescent="0.25">
      <c r="AH3170"/>
    </row>
    <row r="3171" spans="34:34" x14ac:dyDescent="0.25">
      <c r="AH3171"/>
    </row>
    <row r="3172" spans="34:34" x14ac:dyDescent="0.25">
      <c r="AH3172"/>
    </row>
    <row r="3173" spans="34:34" x14ac:dyDescent="0.25">
      <c r="AH3173"/>
    </row>
    <row r="3174" spans="34:34" x14ac:dyDescent="0.25">
      <c r="AH3174"/>
    </row>
    <row r="3175" spans="34:34" x14ac:dyDescent="0.25">
      <c r="AH3175"/>
    </row>
    <row r="3176" spans="34:34" x14ac:dyDescent="0.25">
      <c r="AH3176"/>
    </row>
    <row r="3177" spans="34:34" x14ac:dyDescent="0.25">
      <c r="AH3177"/>
    </row>
    <row r="3178" spans="34:34" x14ac:dyDescent="0.25">
      <c r="AH3178"/>
    </row>
    <row r="3179" spans="34:34" x14ac:dyDescent="0.25">
      <c r="AH3179"/>
    </row>
    <row r="3180" spans="34:34" x14ac:dyDescent="0.25">
      <c r="AH3180"/>
    </row>
    <row r="3181" spans="34:34" x14ac:dyDescent="0.25">
      <c r="AH3181"/>
    </row>
    <row r="3182" spans="34:34" x14ac:dyDescent="0.25">
      <c r="AH3182"/>
    </row>
    <row r="3183" spans="34:34" x14ac:dyDescent="0.25">
      <c r="AH3183"/>
    </row>
    <row r="3184" spans="34:34" x14ac:dyDescent="0.25">
      <c r="AH3184"/>
    </row>
    <row r="3185" spans="34:34" x14ac:dyDescent="0.25">
      <c r="AH3185"/>
    </row>
    <row r="3186" spans="34:34" x14ac:dyDescent="0.25">
      <c r="AH3186"/>
    </row>
    <row r="3187" spans="34:34" x14ac:dyDescent="0.25">
      <c r="AH3187"/>
    </row>
    <row r="3188" spans="34:34" x14ac:dyDescent="0.25">
      <c r="AH3188"/>
    </row>
    <row r="3189" spans="34:34" x14ac:dyDescent="0.25">
      <c r="AH3189"/>
    </row>
    <row r="3190" spans="34:34" x14ac:dyDescent="0.25">
      <c r="AH3190"/>
    </row>
    <row r="3191" spans="34:34" x14ac:dyDescent="0.25">
      <c r="AH3191"/>
    </row>
    <row r="3192" spans="34:34" x14ac:dyDescent="0.25">
      <c r="AH3192"/>
    </row>
    <row r="3193" spans="34:34" x14ac:dyDescent="0.25">
      <c r="AH3193"/>
    </row>
    <row r="3194" spans="34:34" x14ac:dyDescent="0.25">
      <c r="AH3194"/>
    </row>
    <row r="3195" spans="34:34" x14ac:dyDescent="0.25">
      <c r="AH3195"/>
    </row>
    <row r="3196" spans="34:34" x14ac:dyDescent="0.25">
      <c r="AH3196"/>
    </row>
    <row r="3197" spans="34:34" x14ac:dyDescent="0.25">
      <c r="AH3197"/>
    </row>
    <row r="3198" spans="34:34" x14ac:dyDescent="0.25">
      <c r="AH3198"/>
    </row>
    <row r="3199" spans="34:34" x14ac:dyDescent="0.25">
      <c r="AH3199"/>
    </row>
    <row r="3200" spans="34:34" x14ac:dyDescent="0.25">
      <c r="AH3200"/>
    </row>
    <row r="3201" spans="34:34" x14ac:dyDescent="0.25">
      <c r="AH3201"/>
    </row>
    <row r="3202" spans="34:34" x14ac:dyDescent="0.25">
      <c r="AH3202"/>
    </row>
    <row r="3203" spans="34:34" x14ac:dyDescent="0.25">
      <c r="AH3203"/>
    </row>
    <row r="3204" spans="34:34" x14ac:dyDescent="0.25">
      <c r="AH3204"/>
    </row>
    <row r="3205" spans="34:34" x14ac:dyDescent="0.25">
      <c r="AH3205"/>
    </row>
    <row r="3206" spans="34:34" x14ac:dyDescent="0.25">
      <c r="AH3206"/>
    </row>
    <row r="3207" spans="34:34" x14ac:dyDescent="0.25">
      <c r="AH3207"/>
    </row>
    <row r="3208" spans="34:34" x14ac:dyDescent="0.25">
      <c r="AH3208"/>
    </row>
    <row r="3209" spans="34:34" x14ac:dyDescent="0.25">
      <c r="AH3209"/>
    </row>
    <row r="3210" spans="34:34" x14ac:dyDescent="0.25">
      <c r="AH3210"/>
    </row>
    <row r="3211" spans="34:34" x14ac:dyDescent="0.25">
      <c r="AH3211"/>
    </row>
    <row r="3212" spans="34:34" x14ac:dyDescent="0.25">
      <c r="AH3212"/>
    </row>
    <row r="3213" spans="34:34" x14ac:dyDescent="0.25">
      <c r="AH3213"/>
    </row>
    <row r="3214" spans="34:34" x14ac:dyDescent="0.25">
      <c r="AH3214"/>
    </row>
    <row r="3215" spans="34:34" x14ac:dyDescent="0.25">
      <c r="AH3215"/>
    </row>
    <row r="3216" spans="34:34" x14ac:dyDescent="0.25">
      <c r="AH3216"/>
    </row>
    <row r="3217" spans="34:34" x14ac:dyDescent="0.25">
      <c r="AH3217"/>
    </row>
    <row r="3218" spans="34:34" x14ac:dyDescent="0.25">
      <c r="AH3218"/>
    </row>
    <row r="3219" spans="34:34" x14ac:dyDescent="0.25">
      <c r="AH3219"/>
    </row>
    <row r="3220" spans="34:34" x14ac:dyDescent="0.25">
      <c r="AH3220"/>
    </row>
    <row r="3221" spans="34:34" x14ac:dyDescent="0.25">
      <c r="AH3221"/>
    </row>
    <row r="3222" spans="34:34" x14ac:dyDescent="0.25">
      <c r="AH3222"/>
    </row>
    <row r="3223" spans="34:34" x14ac:dyDescent="0.25">
      <c r="AH3223"/>
    </row>
    <row r="3224" spans="34:34" x14ac:dyDescent="0.25">
      <c r="AH3224"/>
    </row>
    <row r="3225" spans="34:34" x14ac:dyDescent="0.25">
      <c r="AH3225"/>
    </row>
    <row r="3226" spans="34:34" x14ac:dyDescent="0.25">
      <c r="AH3226"/>
    </row>
    <row r="3227" spans="34:34" x14ac:dyDescent="0.25">
      <c r="AH3227"/>
    </row>
    <row r="3228" spans="34:34" x14ac:dyDescent="0.25">
      <c r="AH3228"/>
    </row>
    <row r="3229" spans="34:34" x14ac:dyDescent="0.25">
      <c r="AH3229"/>
    </row>
    <row r="3230" spans="34:34" x14ac:dyDescent="0.25">
      <c r="AH3230"/>
    </row>
    <row r="3231" spans="34:34" x14ac:dyDescent="0.25">
      <c r="AH3231"/>
    </row>
    <row r="3232" spans="34:34" x14ac:dyDescent="0.25">
      <c r="AH3232"/>
    </row>
    <row r="3233" spans="34:34" x14ac:dyDescent="0.25">
      <c r="AH3233"/>
    </row>
    <row r="3234" spans="34:34" x14ac:dyDescent="0.25">
      <c r="AH3234"/>
    </row>
    <row r="3235" spans="34:34" x14ac:dyDescent="0.25">
      <c r="AH3235"/>
    </row>
    <row r="3236" spans="34:34" x14ac:dyDescent="0.25">
      <c r="AH3236"/>
    </row>
    <row r="3237" spans="34:34" x14ac:dyDescent="0.25">
      <c r="AH3237"/>
    </row>
    <row r="3238" spans="34:34" x14ac:dyDescent="0.25">
      <c r="AH3238"/>
    </row>
    <row r="3239" spans="34:34" x14ac:dyDescent="0.25">
      <c r="AH3239"/>
    </row>
    <row r="3240" spans="34:34" x14ac:dyDescent="0.25">
      <c r="AH3240"/>
    </row>
    <row r="3241" spans="34:34" x14ac:dyDescent="0.25">
      <c r="AH3241"/>
    </row>
    <row r="3242" spans="34:34" x14ac:dyDescent="0.25">
      <c r="AH3242"/>
    </row>
    <row r="3243" spans="34:34" x14ac:dyDescent="0.25">
      <c r="AH3243"/>
    </row>
    <row r="3244" spans="34:34" x14ac:dyDescent="0.25">
      <c r="AH3244"/>
    </row>
    <row r="3245" spans="34:34" x14ac:dyDescent="0.25">
      <c r="AH3245"/>
    </row>
    <row r="3246" spans="34:34" x14ac:dyDescent="0.25">
      <c r="AH3246"/>
    </row>
    <row r="3247" spans="34:34" x14ac:dyDescent="0.25">
      <c r="AH3247"/>
    </row>
    <row r="3248" spans="34:34" x14ac:dyDescent="0.25">
      <c r="AH3248"/>
    </row>
    <row r="3249" spans="34:34" x14ac:dyDescent="0.25">
      <c r="AH3249"/>
    </row>
    <row r="3250" spans="34:34" x14ac:dyDescent="0.25">
      <c r="AH3250"/>
    </row>
    <row r="3251" spans="34:34" x14ac:dyDescent="0.25">
      <c r="AH3251"/>
    </row>
    <row r="3252" spans="34:34" x14ac:dyDescent="0.25">
      <c r="AH3252"/>
    </row>
    <row r="3253" spans="34:34" x14ac:dyDescent="0.25">
      <c r="AH3253"/>
    </row>
    <row r="3254" spans="34:34" x14ac:dyDescent="0.25">
      <c r="AH3254"/>
    </row>
    <row r="3255" spans="34:34" x14ac:dyDescent="0.25">
      <c r="AH3255"/>
    </row>
    <row r="3256" spans="34:34" x14ac:dyDescent="0.25">
      <c r="AH3256"/>
    </row>
    <row r="3257" spans="34:34" x14ac:dyDescent="0.25">
      <c r="AH3257"/>
    </row>
    <row r="3258" spans="34:34" x14ac:dyDescent="0.25">
      <c r="AH3258"/>
    </row>
    <row r="3259" spans="34:34" x14ac:dyDescent="0.25">
      <c r="AH3259"/>
    </row>
    <row r="3260" spans="34:34" x14ac:dyDescent="0.25">
      <c r="AH3260"/>
    </row>
    <row r="3261" spans="34:34" x14ac:dyDescent="0.25">
      <c r="AH3261"/>
    </row>
    <row r="3262" spans="34:34" x14ac:dyDescent="0.25">
      <c r="AH3262"/>
    </row>
    <row r="3263" spans="34:34" x14ac:dyDescent="0.25">
      <c r="AH3263"/>
    </row>
    <row r="3264" spans="34:34" x14ac:dyDescent="0.25">
      <c r="AH3264"/>
    </row>
    <row r="3265" spans="34:34" x14ac:dyDescent="0.25">
      <c r="AH3265"/>
    </row>
    <row r="3266" spans="34:34" x14ac:dyDescent="0.25">
      <c r="AH3266"/>
    </row>
    <row r="3267" spans="34:34" x14ac:dyDescent="0.25">
      <c r="AH3267"/>
    </row>
    <row r="3268" spans="34:34" x14ac:dyDescent="0.25">
      <c r="AH3268"/>
    </row>
    <row r="3269" spans="34:34" x14ac:dyDescent="0.25">
      <c r="AH3269"/>
    </row>
    <row r="3270" spans="34:34" x14ac:dyDescent="0.25">
      <c r="AH3270"/>
    </row>
    <row r="3271" spans="34:34" x14ac:dyDescent="0.25">
      <c r="AH3271"/>
    </row>
    <row r="3272" spans="34:34" x14ac:dyDescent="0.25">
      <c r="AH3272"/>
    </row>
    <row r="3273" spans="34:34" x14ac:dyDescent="0.25">
      <c r="AH3273"/>
    </row>
    <row r="3274" spans="34:34" x14ac:dyDescent="0.25">
      <c r="AH3274"/>
    </row>
    <row r="3275" spans="34:34" x14ac:dyDescent="0.25">
      <c r="AH3275"/>
    </row>
    <row r="3276" spans="34:34" x14ac:dyDescent="0.25">
      <c r="AH3276"/>
    </row>
    <row r="3277" spans="34:34" x14ac:dyDescent="0.25">
      <c r="AH3277"/>
    </row>
    <row r="3278" spans="34:34" x14ac:dyDescent="0.25">
      <c r="AH3278"/>
    </row>
    <row r="3279" spans="34:34" x14ac:dyDescent="0.25">
      <c r="AH3279"/>
    </row>
    <row r="3280" spans="34:34" x14ac:dyDescent="0.25">
      <c r="AH3280"/>
    </row>
    <row r="3281" spans="34:34" x14ac:dyDescent="0.25">
      <c r="AH3281"/>
    </row>
    <row r="3282" spans="34:34" x14ac:dyDescent="0.25">
      <c r="AH3282"/>
    </row>
    <row r="3283" spans="34:34" x14ac:dyDescent="0.25">
      <c r="AH3283"/>
    </row>
    <row r="3284" spans="34:34" x14ac:dyDescent="0.25">
      <c r="AH3284"/>
    </row>
    <row r="3285" spans="34:34" x14ac:dyDescent="0.25">
      <c r="AH3285"/>
    </row>
    <row r="3286" spans="34:34" x14ac:dyDescent="0.25">
      <c r="AH3286"/>
    </row>
    <row r="3287" spans="34:34" x14ac:dyDescent="0.25">
      <c r="AH3287"/>
    </row>
    <row r="3288" spans="34:34" x14ac:dyDescent="0.25">
      <c r="AH3288"/>
    </row>
    <row r="3289" spans="34:34" x14ac:dyDescent="0.25">
      <c r="AH3289"/>
    </row>
    <row r="3290" spans="34:34" x14ac:dyDescent="0.25">
      <c r="AH3290"/>
    </row>
    <row r="3291" spans="34:34" x14ac:dyDescent="0.25">
      <c r="AH3291"/>
    </row>
    <row r="3292" spans="34:34" x14ac:dyDescent="0.25">
      <c r="AH3292"/>
    </row>
    <row r="3293" spans="34:34" x14ac:dyDescent="0.25">
      <c r="AH3293"/>
    </row>
    <row r="3294" spans="34:34" x14ac:dyDescent="0.25">
      <c r="AH3294"/>
    </row>
    <row r="3295" spans="34:34" x14ac:dyDescent="0.25">
      <c r="AH3295"/>
    </row>
    <row r="3296" spans="34:34" x14ac:dyDescent="0.25">
      <c r="AH3296"/>
    </row>
    <row r="3297" spans="34:34" x14ac:dyDescent="0.25">
      <c r="AH3297"/>
    </row>
    <row r="3298" spans="34:34" x14ac:dyDescent="0.25">
      <c r="AH3298"/>
    </row>
    <row r="3299" spans="34:34" x14ac:dyDescent="0.25">
      <c r="AH3299"/>
    </row>
    <row r="3300" spans="34:34" x14ac:dyDescent="0.25">
      <c r="AH3300"/>
    </row>
    <row r="3301" spans="34:34" x14ac:dyDescent="0.25">
      <c r="AH3301"/>
    </row>
    <row r="3302" spans="34:34" x14ac:dyDescent="0.25">
      <c r="AH3302"/>
    </row>
    <row r="3303" spans="34:34" x14ac:dyDescent="0.25">
      <c r="AH3303"/>
    </row>
    <row r="3304" spans="34:34" x14ac:dyDescent="0.25">
      <c r="AH3304"/>
    </row>
    <row r="3305" spans="34:34" x14ac:dyDescent="0.25">
      <c r="AH3305"/>
    </row>
    <row r="3306" spans="34:34" x14ac:dyDescent="0.25">
      <c r="AH3306"/>
    </row>
    <row r="3307" spans="34:34" x14ac:dyDescent="0.25">
      <c r="AH3307"/>
    </row>
    <row r="3308" spans="34:34" x14ac:dyDescent="0.25">
      <c r="AH3308"/>
    </row>
    <row r="3309" spans="34:34" x14ac:dyDescent="0.25">
      <c r="AH3309"/>
    </row>
    <row r="3310" spans="34:34" x14ac:dyDescent="0.25">
      <c r="AH3310"/>
    </row>
    <row r="3311" spans="34:34" x14ac:dyDescent="0.25">
      <c r="AH3311"/>
    </row>
    <row r="3312" spans="34:34" x14ac:dyDescent="0.25">
      <c r="AH3312"/>
    </row>
    <row r="3313" spans="34:34" x14ac:dyDescent="0.25">
      <c r="AH3313"/>
    </row>
    <row r="3314" spans="34:34" x14ac:dyDescent="0.25">
      <c r="AH3314"/>
    </row>
    <row r="3315" spans="34:34" x14ac:dyDescent="0.25">
      <c r="AH3315"/>
    </row>
    <row r="3316" spans="34:34" x14ac:dyDescent="0.25">
      <c r="AH3316"/>
    </row>
    <row r="3317" spans="34:34" x14ac:dyDescent="0.25">
      <c r="AH3317"/>
    </row>
    <row r="3318" spans="34:34" x14ac:dyDescent="0.25">
      <c r="AH3318"/>
    </row>
    <row r="3319" spans="34:34" x14ac:dyDescent="0.25">
      <c r="AH3319"/>
    </row>
    <row r="3320" spans="34:34" x14ac:dyDescent="0.25">
      <c r="AH3320"/>
    </row>
    <row r="3321" spans="34:34" x14ac:dyDescent="0.25">
      <c r="AH3321"/>
    </row>
    <row r="3322" spans="34:34" x14ac:dyDescent="0.25">
      <c r="AH3322"/>
    </row>
    <row r="3323" spans="34:34" x14ac:dyDescent="0.25">
      <c r="AH3323"/>
    </row>
    <row r="3324" spans="34:34" x14ac:dyDescent="0.25">
      <c r="AH3324"/>
    </row>
    <row r="3325" spans="34:34" x14ac:dyDescent="0.25">
      <c r="AH3325"/>
    </row>
    <row r="3326" spans="34:34" x14ac:dyDescent="0.25">
      <c r="AH3326"/>
    </row>
    <row r="3327" spans="34:34" x14ac:dyDescent="0.25">
      <c r="AH3327"/>
    </row>
    <row r="3328" spans="34:34" x14ac:dyDescent="0.25">
      <c r="AH3328"/>
    </row>
    <row r="3329" spans="34:34" x14ac:dyDescent="0.25">
      <c r="AH3329"/>
    </row>
    <row r="3330" spans="34:34" x14ac:dyDescent="0.25">
      <c r="AH3330"/>
    </row>
    <row r="3331" spans="34:34" x14ac:dyDescent="0.25">
      <c r="AH3331"/>
    </row>
    <row r="3332" spans="34:34" x14ac:dyDescent="0.25">
      <c r="AH3332"/>
    </row>
    <row r="3333" spans="34:34" x14ac:dyDescent="0.25">
      <c r="AH3333"/>
    </row>
    <row r="3334" spans="34:34" x14ac:dyDescent="0.25">
      <c r="AH3334"/>
    </row>
    <row r="3335" spans="34:34" x14ac:dyDescent="0.25">
      <c r="AH3335"/>
    </row>
    <row r="3336" spans="34:34" x14ac:dyDescent="0.25">
      <c r="AH3336"/>
    </row>
    <row r="3337" spans="34:34" x14ac:dyDescent="0.25">
      <c r="AH3337"/>
    </row>
    <row r="3338" spans="34:34" x14ac:dyDescent="0.25">
      <c r="AH3338"/>
    </row>
    <row r="3339" spans="34:34" x14ac:dyDescent="0.25">
      <c r="AH3339"/>
    </row>
    <row r="3340" spans="34:34" x14ac:dyDescent="0.25">
      <c r="AH3340"/>
    </row>
    <row r="3341" spans="34:34" x14ac:dyDescent="0.25">
      <c r="AH3341"/>
    </row>
    <row r="3342" spans="34:34" x14ac:dyDescent="0.25">
      <c r="AH3342"/>
    </row>
    <row r="3343" spans="34:34" x14ac:dyDescent="0.25">
      <c r="AH3343"/>
    </row>
    <row r="3344" spans="34:34" x14ac:dyDescent="0.25">
      <c r="AH3344"/>
    </row>
    <row r="3345" spans="34:34" x14ac:dyDescent="0.25">
      <c r="AH3345"/>
    </row>
    <row r="3346" spans="34:34" x14ac:dyDescent="0.25">
      <c r="AH3346"/>
    </row>
    <row r="3347" spans="34:34" x14ac:dyDescent="0.25">
      <c r="AH3347"/>
    </row>
    <row r="3348" spans="34:34" x14ac:dyDescent="0.25">
      <c r="AH3348"/>
    </row>
    <row r="3349" spans="34:34" x14ac:dyDescent="0.25">
      <c r="AH3349"/>
    </row>
    <row r="3350" spans="34:34" x14ac:dyDescent="0.25">
      <c r="AH3350"/>
    </row>
    <row r="3351" spans="34:34" x14ac:dyDescent="0.25">
      <c r="AH3351"/>
    </row>
    <row r="3352" spans="34:34" x14ac:dyDescent="0.25">
      <c r="AH3352"/>
    </row>
    <row r="3353" spans="34:34" x14ac:dyDescent="0.25">
      <c r="AH3353"/>
    </row>
    <row r="3354" spans="34:34" x14ac:dyDescent="0.25">
      <c r="AH3354"/>
    </row>
    <row r="3355" spans="34:34" x14ac:dyDescent="0.25">
      <c r="AH3355"/>
    </row>
    <row r="3356" spans="34:34" x14ac:dyDescent="0.25">
      <c r="AH3356"/>
    </row>
    <row r="3357" spans="34:34" x14ac:dyDescent="0.25">
      <c r="AH3357"/>
    </row>
    <row r="3358" spans="34:34" x14ac:dyDescent="0.25">
      <c r="AH3358"/>
    </row>
    <row r="3359" spans="34:34" x14ac:dyDescent="0.25">
      <c r="AH3359"/>
    </row>
    <row r="3360" spans="34:34" x14ac:dyDescent="0.25">
      <c r="AH3360"/>
    </row>
    <row r="3361" spans="34:34" x14ac:dyDescent="0.25">
      <c r="AH3361"/>
    </row>
    <row r="3362" spans="34:34" x14ac:dyDescent="0.25">
      <c r="AH3362"/>
    </row>
    <row r="3363" spans="34:34" x14ac:dyDescent="0.25">
      <c r="AH3363"/>
    </row>
    <row r="3364" spans="34:34" x14ac:dyDescent="0.25">
      <c r="AH3364"/>
    </row>
    <row r="3365" spans="34:34" x14ac:dyDescent="0.25">
      <c r="AH3365"/>
    </row>
    <row r="3366" spans="34:34" x14ac:dyDescent="0.25">
      <c r="AH3366"/>
    </row>
    <row r="3367" spans="34:34" x14ac:dyDescent="0.25">
      <c r="AH3367"/>
    </row>
    <row r="3368" spans="34:34" x14ac:dyDescent="0.25">
      <c r="AH3368"/>
    </row>
    <row r="3369" spans="34:34" x14ac:dyDescent="0.25">
      <c r="AH3369"/>
    </row>
    <row r="3370" spans="34:34" x14ac:dyDescent="0.25">
      <c r="AH3370"/>
    </row>
    <row r="3371" spans="34:34" x14ac:dyDescent="0.25">
      <c r="AH3371"/>
    </row>
    <row r="3372" spans="34:34" x14ac:dyDescent="0.25">
      <c r="AH3372"/>
    </row>
    <row r="3373" spans="34:34" x14ac:dyDescent="0.25">
      <c r="AH3373"/>
    </row>
    <row r="3374" spans="34:34" x14ac:dyDescent="0.25">
      <c r="AH3374"/>
    </row>
    <row r="3375" spans="34:34" x14ac:dyDescent="0.25">
      <c r="AH3375"/>
    </row>
    <row r="3376" spans="34:34" x14ac:dyDescent="0.25">
      <c r="AH3376"/>
    </row>
    <row r="3377" spans="34:34" x14ac:dyDescent="0.25">
      <c r="AH3377"/>
    </row>
    <row r="3378" spans="34:34" x14ac:dyDescent="0.25">
      <c r="AH3378"/>
    </row>
    <row r="3379" spans="34:34" x14ac:dyDescent="0.25">
      <c r="AH3379"/>
    </row>
    <row r="3380" spans="34:34" x14ac:dyDescent="0.25">
      <c r="AH3380"/>
    </row>
    <row r="3381" spans="34:34" x14ac:dyDescent="0.25">
      <c r="AH3381"/>
    </row>
    <row r="3382" spans="34:34" x14ac:dyDescent="0.25">
      <c r="AH3382"/>
    </row>
    <row r="3383" spans="34:34" x14ac:dyDescent="0.25">
      <c r="AH3383"/>
    </row>
    <row r="3384" spans="34:34" x14ac:dyDescent="0.25">
      <c r="AH3384"/>
    </row>
    <row r="3385" spans="34:34" x14ac:dyDescent="0.25">
      <c r="AH3385"/>
    </row>
    <row r="3386" spans="34:34" x14ac:dyDescent="0.25">
      <c r="AH3386"/>
    </row>
    <row r="3387" spans="34:34" x14ac:dyDescent="0.25">
      <c r="AH3387"/>
    </row>
    <row r="3388" spans="34:34" x14ac:dyDescent="0.25">
      <c r="AH3388"/>
    </row>
    <row r="3389" spans="34:34" x14ac:dyDescent="0.25">
      <c r="AH3389"/>
    </row>
    <row r="3390" spans="34:34" x14ac:dyDescent="0.25">
      <c r="AH3390"/>
    </row>
    <row r="3391" spans="34:34" x14ac:dyDescent="0.25">
      <c r="AH3391"/>
    </row>
    <row r="3392" spans="34:34" x14ac:dyDescent="0.25">
      <c r="AH3392"/>
    </row>
    <row r="3393" spans="34:34" x14ac:dyDescent="0.25">
      <c r="AH3393"/>
    </row>
    <row r="3394" spans="34:34" x14ac:dyDescent="0.25">
      <c r="AH3394"/>
    </row>
    <row r="3395" spans="34:34" x14ac:dyDescent="0.25">
      <c r="AH3395"/>
    </row>
    <row r="3396" spans="34:34" x14ac:dyDescent="0.25">
      <c r="AH3396"/>
    </row>
    <row r="3397" spans="34:34" x14ac:dyDescent="0.25">
      <c r="AH3397"/>
    </row>
    <row r="3398" spans="34:34" x14ac:dyDescent="0.25">
      <c r="AH3398"/>
    </row>
    <row r="3399" spans="34:34" x14ac:dyDescent="0.25">
      <c r="AH3399"/>
    </row>
    <row r="3400" spans="34:34" x14ac:dyDescent="0.25">
      <c r="AH3400"/>
    </row>
    <row r="3401" spans="34:34" x14ac:dyDescent="0.25">
      <c r="AH3401"/>
    </row>
    <row r="3402" spans="34:34" x14ac:dyDescent="0.25">
      <c r="AH3402"/>
    </row>
    <row r="3403" spans="34:34" x14ac:dyDescent="0.25">
      <c r="AH3403"/>
    </row>
    <row r="3404" spans="34:34" x14ac:dyDescent="0.25">
      <c r="AH3404"/>
    </row>
    <row r="3405" spans="34:34" x14ac:dyDescent="0.25">
      <c r="AH3405"/>
    </row>
    <row r="3406" spans="34:34" x14ac:dyDescent="0.25">
      <c r="AH3406"/>
    </row>
    <row r="3407" spans="34:34" x14ac:dyDescent="0.25">
      <c r="AH3407"/>
    </row>
    <row r="3408" spans="34:34" x14ac:dyDescent="0.25">
      <c r="AH3408"/>
    </row>
    <row r="3409" spans="34:34" x14ac:dyDescent="0.25">
      <c r="AH3409"/>
    </row>
    <row r="3410" spans="34:34" x14ac:dyDescent="0.25">
      <c r="AH3410"/>
    </row>
    <row r="3411" spans="34:34" x14ac:dyDescent="0.25">
      <c r="AH3411"/>
    </row>
    <row r="3412" spans="34:34" x14ac:dyDescent="0.25">
      <c r="AH3412"/>
    </row>
    <row r="3413" spans="34:34" x14ac:dyDescent="0.25">
      <c r="AH3413"/>
    </row>
    <row r="3414" spans="34:34" x14ac:dyDescent="0.25">
      <c r="AH3414"/>
    </row>
    <row r="3415" spans="34:34" x14ac:dyDescent="0.25">
      <c r="AH3415"/>
    </row>
    <row r="3416" spans="34:34" x14ac:dyDescent="0.25">
      <c r="AH3416"/>
    </row>
    <row r="3417" spans="34:34" x14ac:dyDescent="0.25">
      <c r="AH3417"/>
    </row>
    <row r="3418" spans="34:34" x14ac:dyDescent="0.25">
      <c r="AH3418"/>
    </row>
    <row r="3419" spans="34:34" x14ac:dyDescent="0.25">
      <c r="AH3419"/>
    </row>
    <row r="3420" spans="34:34" x14ac:dyDescent="0.25">
      <c r="AH3420"/>
    </row>
    <row r="3421" spans="34:34" x14ac:dyDescent="0.25">
      <c r="AH3421"/>
    </row>
    <row r="3422" spans="34:34" x14ac:dyDescent="0.25">
      <c r="AH3422"/>
    </row>
    <row r="3423" spans="34:34" x14ac:dyDescent="0.25">
      <c r="AH3423"/>
    </row>
    <row r="3424" spans="34:34" x14ac:dyDescent="0.25">
      <c r="AH3424"/>
    </row>
    <row r="3425" spans="34:34" x14ac:dyDescent="0.25">
      <c r="AH3425"/>
    </row>
    <row r="3426" spans="34:34" x14ac:dyDescent="0.25">
      <c r="AH3426"/>
    </row>
    <row r="3427" spans="34:34" x14ac:dyDescent="0.25">
      <c r="AH3427"/>
    </row>
    <row r="3428" spans="34:34" x14ac:dyDescent="0.25">
      <c r="AH3428"/>
    </row>
    <row r="3429" spans="34:34" x14ac:dyDescent="0.25">
      <c r="AH3429"/>
    </row>
    <row r="3430" spans="34:34" x14ac:dyDescent="0.25">
      <c r="AH3430"/>
    </row>
    <row r="3431" spans="34:34" x14ac:dyDescent="0.25">
      <c r="AH3431"/>
    </row>
    <row r="3432" spans="34:34" x14ac:dyDescent="0.25">
      <c r="AH3432"/>
    </row>
    <row r="3433" spans="34:34" x14ac:dyDescent="0.25">
      <c r="AH3433"/>
    </row>
    <row r="3434" spans="34:34" x14ac:dyDescent="0.25">
      <c r="AH3434"/>
    </row>
    <row r="3435" spans="34:34" x14ac:dyDescent="0.25">
      <c r="AH3435"/>
    </row>
    <row r="3436" spans="34:34" x14ac:dyDescent="0.25">
      <c r="AH3436"/>
    </row>
    <row r="3437" spans="34:34" x14ac:dyDescent="0.25">
      <c r="AH3437"/>
    </row>
    <row r="3438" spans="34:34" x14ac:dyDescent="0.25">
      <c r="AH3438"/>
    </row>
    <row r="3439" spans="34:34" x14ac:dyDescent="0.25">
      <c r="AH3439"/>
    </row>
    <row r="3440" spans="34:34" x14ac:dyDescent="0.25">
      <c r="AH3440"/>
    </row>
    <row r="3441" spans="34:34" x14ac:dyDescent="0.25">
      <c r="AH3441"/>
    </row>
    <row r="3442" spans="34:34" x14ac:dyDescent="0.25">
      <c r="AH3442"/>
    </row>
    <row r="3443" spans="34:34" x14ac:dyDescent="0.25">
      <c r="AH3443"/>
    </row>
    <row r="3444" spans="34:34" x14ac:dyDescent="0.25">
      <c r="AH3444"/>
    </row>
    <row r="3445" spans="34:34" x14ac:dyDescent="0.25">
      <c r="AH3445"/>
    </row>
    <row r="3446" spans="34:34" x14ac:dyDescent="0.25">
      <c r="AH3446"/>
    </row>
    <row r="3447" spans="34:34" x14ac:dyDescent="0.25">
      <c r="AH3447"/>
    </row>
    <row r="3448" spans="34:34" x14ac:dyDescent="0.25">
      <c r="AH3448"/>
    </row>
    <row r="3449" spans="34:34" x14ac:dyDescent="0.25">
      <c r="AH3449"/>
    </row>
    <row r="3450" spans="34:34" x14ac:dyDescent="0.25">
      <c r="AH3450"/>
    </row>
    <row r="3451" spans="34:34" x14ac:dyDescent="0.25">
      <c r="AH3451"/>
    </row>
    <row r="3452" spans="34:34" x14ac:dyDescent="0.25">
      <c r="AH3452"/>
    </row>
    <row r="3453" spans="34:34" x14ac:dyDescent="0.25">
      <c r="AH3453"/>
    </row>
    <row r="3454" spans="34:34" x14ac:dyDescent="0.25">
      <c r="AH3454"/>
    </row>
    <row r="3455" spans="34:34" x14ac:dyDescent="0.25">
      <c r="AH3455"/>
    </row>
    <row r="3456" spans="34:34" x14ac:dyDescent="0.25">
      <c r="AH3456"/>
    </row>
    <row r="3457" spans="34:34" x14ac:dyDescent="0.25">
      <c r="AH3457"/>
    </row>
    <row r="3458" spans="34:34" x14ac:dyDescent="0.25">
      <c r="AH3458"/>
    </row>
    <row r="3459" spans="34:34" x14ac:dyDescent="0.25">
      <c r="AH3459"/>
    </row>
    <row r="3460" spans="34:34" x14ac:dyDescent="0.25">
      <c r="AH3460"/>
    </row>
    <row r="3461" spans="34:34" x14ac:dyDescent="0.25">
      <c r="AH3461"/>
    </row>
    <row r="3462" spans="34:34" x14ac:dyDescent="0.25">
      <c r="AH3462"/>
    </row>
    <row r="3463" spans="34:34" x14ac:dyDescent="0.25">
      <c r="AH3463"/>
    </row>
    <row r="3464" spans="34:34" x14ac:dyDescent="0.25">
      <c r="AH3464"/>
    </row>
    <row r="3465" spans="34:34" x14ac:dyDescent="0.25">
      <c r="AH3465"/>
    </row>
    <row r="3466" spans="34:34" x14ac:dyDescent="0.25">
      <c r="AH3466"/>
    </row>
    <row r="3467" spans="34:34" x14ac:dyDescent="0.25">
      <c r="AH3467"/>
    </row>
    <row r="3468" spans="34:34" x14ac:dyDescent="0.25">
      <c r="AH3468"/>
    </row>
    <row r="3469" spans="34:34" x14ac:dyDescent="0.25">
      <c r="AH3469"/>
    </row>
    <row r="3470" spans="34:34" x14ac:dyDescent="0.25">
      <c r="AH3470"/>
    </row>
    <row r="3471" spans="34:34" x14ac:dyDescent="0.25">
      <c r="AH3471"/>
    </row>
    <row r="3472" spans="34:34" x14ac:dyDescent="0.25">
      <c r="AH3472"/>
    </row>
    <row r="3473" spans="34:34" x14ac:dyDescent="0.25">
      <c r="AH3473"/>
    </row>
    <row r="3474" spans="34:34" x14ac:dyDescent="0.25">
      <c r="AH3474"/>
    </row>
    <row r="3475" spans="34:34" x14ac:dyDescent="0.25">
      <c r="AH3475"/>
    </row>
    <row r="3476" spans="34:34" x14ac:dyDescent="0.25">
      <c r="AH3476"/>
    </row>
    <row r="3477" spans="34:34" x14ac:dyDescent="0.25">
      <c r="AH3477"/>
    </row>
    <row r="3478" spans="34:34" x14ac:dyDescent="0.25">
      <c r="AH3478"/>
    </row>
    <row r="3479" spans="34:34" x14ac:dyDescent="0.25">
      <c r="AH3479"/>
    </row>
    <row r="3480" spans="34:34" x14ac:dyDescent="0.25">
      <c r="AH3480"/>
    </row>
    <row r="3481" spans="34:34" x14ac:dyDescent="0.25">
      <c r="AH3481"/>
    </row>
    <row r="3482" spans="34:34" x14ac:dyDescent="0.25">
      <c r="AH3482"/>
    </row>
    <row r="3483" spans="34:34" x14ac:dyDescent="0.25">
      <c r="AH3483"/>
    </row>
    <row r="3484" spans="34:34" x14ac:dyDescent="0.25">
      <c r="AH3484"/>
    </row>
    <row r="3485" spans="34:34" x14ac:dyDescent="0.25">
      <c r="AH3485"/>
    </row>
    <row r="3486" spans="34:34" x14ac:dyDescent="0.25">
      <c r="AH3486"/>
    </row>
    <row r="3487" spans="34:34" x14ac:dyDescent="0.25">
      <c r="AH3487"/>
    </row>
    <row r="3488" spans="34:34" x14ac:dyDescent="0.25">
      <c r="AH3488"/>
    </row>
    <row r="3489" spans="34:34" x14ac:dyDescent="0.25">
      <c r="AH3489"/>
    </row>
    <row r="3490" spans="34:34" x14ac:dyDescent="0.25">
      <c r="AH3490"/>
    </row>
    <row r="3491" spans="34:34" x14ac:dyDescent="0.25">
      <c r="AH3491"/>
    </row>
    <row r="3492" spans="34:34" x14ac:dyDescent="0.25">
      <c r="AH3492"/>
    </row>
    <row r="3493" spans="34:34" x14ac:dyDescent="0.25">
      <c r="AH3493"/>
    </row>
    <row r="3494" spans="34:34" x14ac:dyDescent="0.25">
      <c r="AH3494"/>
    </row>
    <row r="3495" spans="34:34" x14ac:dyDescent="0.25">
      <c r="AH3495"/>
    </row>
    <row r="3496" spans="34:34" x14ac:dyDescent="0.25">
      <c r="AH3496"/>
    </row>
    <row r="3497" spans="34:34" x14ac:dyDescent="0.25">
      <c r="AH3497"/>
    </row>
    <row r="3498" spans="34:34" x14ac:dyDescent="0.25">
      <c r="AH3498"/>
    </row>
    <row r="3499" spans="34:34" x14ac:dyDescent="0.25">
      <c r="AH3499"/>
    </row>
    <row r="3500" spans="34:34" x14ac:dyDescent="0.25">
      <c r="AH3500"/>
    </row>
    <row r="3501" spans="34:34" x14ac:dyDescent="0.25">
      <c r="AH3501"/>
    </row>
    <row r="3502" spans="34:34" x14ac:dyDescent="0.25">
      <c r="AH3502"/>
    </row>
    <row r="3503" spans="34:34" x14ac:dyDescent="0.25">
      <c r="AH3503"/>
    </row>
    <row r="3504" spans="34:34" x14ac:dyDescent="0.25">
      <c r="AH3504"/>
    </row>
    <row r="3505" spans="34:34" x14ac:dyDescent="0.25">
      <c r="AH3505"/>
    </row>
    <row r="3506" spans="34:34" x14ac:dyDescent="0.25">
      <c r="AH3506"/>
    </row>
    <row r="3507" spans="34:34" x14ac:dyDescent="0.25">
      <c r="AH3507"/>
    </row>
    <row r="3508" spans="34:34" x14ac:dyDescent="0.25">
      <c r="AH3508"/>
    </row>
    <row r="3509" spans="34:34" x14ac:dyDescent="0.25">
      <c r="AH3509"/>
    </row>
    <row r="3510" spans="34:34" x14ac:dyDescent="0.25">
      <c r="AH3510"/>
    </row>
    <row r="3511" spans="34:34" x14ac:dyDescent="0.25">
      <c r="AH3511"/>
    </row>
    <row r="3512" spans="34:34" x14ac:dyDescent="0.25">
      <c r="AH3512"/>
    </row>
    <row r="3513" spans="34:34" x14ac:dyDescent="0.25">
      <c r="AH3513"/>
    </row>
    <row r="3514" spans="34:34" x14ac:dyDescent="0.25">
      <c r="AH3514"/>
    </row>
    <row r="3515" spans="34:34" x14ac:dyDescent="0.25">
      <c r="AH3515"/>
    </row>
    <row r="3516" spans="34:34" x14ac:dyDescent="0.25">
      <c r="AH3516"/>
    </row>
    <row r="3517" spans="34:34" x14ac:dyDescent="0.25">
      <c r="AH3517"/>
    </row>
    <row r="3518" spans="34:34" x14ac:dyDescent="0.25">
      <c r="AH3518"/>
    </row>
    <row r="3519" spans="34:34" x14ac:dyDescent="0.25">
      <c r="AH3519"/>
    </row>
    <row r="3520" spans="34:34" x14ac:dyDescent="0.25">
      <c r="AH3520"/>
    </row>
    <row r="3521" spans="34:34" x14ac:dyDescent="0.25">
      <c r="AH3521"/>
    </row>
    <row r="3522" spans="34:34" x14ac:dyDescent="0.25">
      <c r="AH3522"/>
    </row>
    <row r="3523" spans="34:34" x14ac:dyDescent="0.25">
      <c r="AH3523"/>
    </row>
    <row r="3524" spans="34:34" x14ac:dyDescent="0.25">
      <c r="AH3524"/>
    </row>
    <row r="3525" spans="34:34" x14ac:dyDescent="0.25">
      <c r="AH3525"/>
    </row>
    <row r="3526" spans="34:34" x14ac:dyDescent="0.25">
      <c r="AH3526"/>
    </row>
    <row r="3527" spans="34:34" x14ac:dyDescent="0.25">
      <c r="AH3527"/>
    </row>
    <row r="3528" spans="34:34" x14ac:dyDescent="0.25">
      <c r="AH3528"/>
    </row>
    <row r="3529" spans="34:34" x14ac:dyDescent="0.25">
      <c r="AH3529"/>
    </row>
    <row r="3530" spans="34:34" x14ac:dyDescent="0.25">
      <c r="AH3530"/>
    </row>
    <row r="3531" spans="34:34" x14ac:dyDescent="0.25">
      <c r="AH3531"/>
    </row>
    <row r="3532" spans="34:34" x14ac:dyDescent="0.25">
      <c r="AH3532"/>
    </row>
    <row r="3533" spans="34:34" x14ac:dyDescent="0.25">
      <c r="AH3533"/>
    </row>
    <row r="3534" spans="34:34" x14ac:dyDescent="0.25">
      <c r="AH3534"/>
    </row>
    <row r="3535" spans="34:34" x14ac:dyDescent="0.25">
      <c r="AH3535"/>
    </row>
    <row r="3536" spans="34:34" x14ac:dyDescent="0.25">
      <c r="AH3536"/>
    </row>
    <row r="3537" spans="34:34" x14ac:dyDescent="0.25">
      <c r="AH3537"/>
    </row>
    <row r="3538" spans="34:34" x14ac:dyDescent="0.25">
      <c r="AH3538"/>
    </row>
    <row r="3539" spans="34:34" x14ac:dyDescent="0.25">
      <c r="AH3539"/>
    </row>
    <row r="3540" spans="34:34" x14ac:dyDescent="0.25">
      <c r="AH3540"/>
    </row>
    <row r="3541" spans="34:34" x14ac:dyDescent="0.25">
      <c r="AH3541"/>
    </row>
    <row r="3542" spans="34:34" x14ac:dyDescent="0.25">
      <c r="AH3542"/>
    </row>
    <row r="3543" spans="34:34" x14ac:dyDescent="0.25">
      <c r="AH3543"/>
    </row>
    <row r="3544" spans="34:34" x14ac:dyDescent="0.25">
      <c r="AH3544"/>
    </row>
    <row r="3545" spans="34:34" x14ac:dyDescent="0.25">
      <c r="AH3545"/>
    </row>
    <row r="3546" spans="34:34" x14ac:dyDescent="0.25">
      <c r="AH3546"/>
    </row>
    <row r="3547" spans="34:34" x14ac:dyDescent="0.25">
      <c r="AH3547"/>
    </row>
    <row r="3548" spans="34:34" x14ac:dyDescent="0.25">
      <c r="AH3548"/>
    </row>
    <row r="3549" spans="34:34" x14ac:dyDescent="0.25">
      <c r="AH3549"/>
    </row>
    <row r="3550" spans="34:34" x14ac:dyDescent="0.25">
      <c r="AH3550"/>
    </row>
    <row r="3551" spans="34:34" x14ac:dyDescent="0.25">
      <c r="AH3551"/>
    </row>
    <row r="3552" spans="34:34" x14ac:dyDescent="0.25">
      <c r="AH3552"/>
    </row>
    <row r="3553" spans="34:34" x14ac:dyDescent="0.25">
      <c r="AH3553"/>
    </row>
    <row r="3554" spans="34:34" x14ac:dyDescent="0.25">
      <c r="AH3554"/>
    </row>
    <row r="3555" spans="34:34" x14ac:dyDescent="0.25">
      <c r="AH3555"/>
    </row>
    <row r="3556" spans="34:34" x14ac:dyDescent="0.25">
      <c r="AH3556"/>
    </row>
    <row r="3557" spans="34:34" x14ac:dyDescent="0.25">
      <c r="AH3557"/>
    </row>
    <row r="3558" spans="34:34" x14ac:dyDescent="0.25">
      <c r="AH3558"/>
    </row>
    <row r="3559" spans="34:34" x14ac:dyDescent="0.25">
      <c r="AH3559"/>
    </row>
    <row r="3560" spans="34:34" x14ac:dyDescent="0.25">
      <c r="AH3560"/>
    </row>
    <row r="3561" spans="34:34" x14ac:dyDescent="0.25">
      <c r="AH3561"/>
    </row>
    <row r="3562" spans="34:34" x14ac:dyDescent="0.25">
      <c r="AH3562"/>
    </row>
    <row r="3563" spans="34:34" x14ac:dyDescent="0.25">
      <c r="AH3563"/>
    </row>
    <row r="3564" spans="34:34" x14ac:dyDescent="0.25">
      <c r="AH3564"/>
    </row>
    <row r="3565" spans="34:34" x14ac:dyDescent="0.25">
      <c r="AH3565"/>
    </row>
    <row r="3566" spans="34:34" x14ac:dyDescent="0.25">
      <c r="AH3566"/>
    </row>
    <row r="3567" spans="34:34" x14ac:dyDescent="0.25">
      <c r="AH3567"/>
    </row>
    <row r="3568" spans="34:34" x14ac:dyDescent="0.25">
      <c r="AH3568"/>
    </row>
    <row r="3569" spans="34:34" x14ac:dyDescent="0.25">
      <c r="AH3569"/>
    </row>
    <row r="3570" spans="34:34" x14ac:dyDescent="0.25">
      <c r="AH3570"/>
    </row>
    <row r="3571" spans="34:34" x14ac:dyDescent="0.25">
      <c r="AH3571"/>
    </row>
    <row r="3572" spans="34:34" x14ac:dyDescent="0.25">
      <c r="AH3572"/>
    </row>
    <row r="3573" spans="34:34" x14ac:dyDescent="0.25">
      <c r="AH3573"/>
    </row>
    <row r="3574" spans="34:34" x14ac:dyDescent="0.25">
      <c r="AH3574"/>
    </row>
    <row r="3575" spans="34:34" x14ac:dyDescent="0.25">
      <c r="AH3575"/>
    </row>
    <row r="3576" spans="34:34" x14ac:dyDescent="0.25">
      <c r="AH3576"/>
    </row>
    <row r="3577" spans="34:34" x14ac:dyDescent="0.25">
      <c r="AH3577"/>
    </row>
    <row r="3578" spans="34:34" x14ac:dyDescent="0.25">
      <c r="AH3578"/>
    </row>
    <row r="3579" spans="34:34" x14ac:dyDescent="0.25">
      <c r="AH3579"/>
    </row>
    <row r="3580" spans="34:34" x14ac:dyDescent="0.25">
      <c r="AH3580"/>
    </row>
    <row r="3581" spans="34:34" x14ac:dyDescent="0.25">
      <c r="AH3581"/>
    </row>
    <row r="3582" spans="34:34" x14ac:dyDescent="0.25">
      <c r="AH3582"/>
    </row>
    <row r="3583" spans="34:34" x14ac:dyDescent="0.25">
      <c r="AH3583"/>
    </row>
    <row r="3584" spans="34:34" x14ac:dyDescent="0.25">
      <c r="AH3584"/>
    </row>
    <row r="3585" spans="34:34" x14ac:dyDescent="0.25">
      <c r="AH3585"/>
    </row>
    <row r="3586" spans="34:34" x14ac:dyDescent="0.25">
      <c r="AH3586"/>
    </row>
    <row r="3587" spans="34:34" x14ac:dyDescent="0.25">
      <c r="AH3587"/>
    </row>
    <row r="3588" spans="34:34" x14ac:dyDescent="0.25">
      <c r="AH3588"/>
    </row>
    <row r="3589" spans="34:34" x14ac:dyDescent="0.25">
      <c r="AH3589"/>
    </row>
    <row r="3590" spans="34:34" x14ac:dyDescent="0.25">
      <c r="AH3590"/>
    </row>
    <row r="3591" spans="34:34" x14ac:dyDescent="0.25">
      <c r="AH3591"/>
    </row>
    <row r="3592" spans="34:34" x14ac:dyDescent="0.25">
      <c r="AH3592"/>
    </row>
    <row r="3593" spans="34:34" x14ac:dyDescent="0.25">
      <c r="AH3593"/>
    </row>
    <row r="3594" spans="34:34" x14ac:dyDescent="0.25">
      <c r="AH3594"/>
    </row>
    <row r="3595" spans="34:34" x14ac:dyDescent="0.25">
      <c r="AH3595"/>
    </row>
    <row r="3596" spans="34:34" x14ac:dyDescent="0.25">
      <c r="AH3596"/>
    </row>
    <row r="3597" spans="34:34" x14ac:dyDescent="0.25">
      <c r="AH3597"/>
    </row>
    <row r="3598" spans="34:34" x14ac:dyDescent="0.25">
      <c r="AH3598"/>
    </row>
    <row r="3599" spans="34:34" x14ac:dyDescent="0.25">
      <c r="AH3599"/>
    </row>
    <row r="3600" spans="34:34" x14ac:dyDescent="0.25">
      <c r="AH3600"/>
    </row>
    <row r="3601" spans="34:34" x14ac:dyDescent="0.25">
      <c r="AH3601"/>
    </row>
    <row r="3602" spans="34:34" x14ac:dyDescent="0.25">
      <c r="AH3602"/>
    </row>
    <row r="3603" spans="34:34" x14ac:dyDescent="0.25">
      <c r="AH3603"/>
    </row>
    <row r="3604" spans="34:34" x14ac:dyDescent="0.25">
      <c r="AH3604"/>
    </row>
    <row r="3605" spans="34:34" x14ac:dyDescent="0.25">
      <c r="AH3605"/>
    </row>
    <row r="3606" spans="34:34" x14ac:dyDescent="0.25">
      <c r="AH3606"/>
    </row>
    <row r="3607" spans="34:34" x14ac:dyDescent="0.25">
      <c r="AH3607"/>
    </row>
    <row r="3608" spans="34:34" x14ac:dyDescent="0.25">
      <c r="AH3608"/>
    </row>
    <row r="3609" spans="34:34" x14ac:dyDescent="0.25">
      <c r="AH3609"/>
    </row>
    <row r="3610" spans="34:34" x14ac:dyDescent="0.25">
      <c r="AH3610"/>
    </row>
    <row r="3611" spans="34:34" x14ac:dyDescent="0.25">
      <c r="AH3611"/>
    </row>
    <row r="3612" spans="34:34" x14ac:dyDescent="0.25">
      <c r="AH3612"/>
    </row>
    <row r="3613" spans="34:34" x14ac:dyDescent="0.25">
      <c r="AH3613"/>
    </row>
    <row r="3614" spans="34:34" x14ac:dyDescent="0.25">
      <c r="AH3614"/>
    </row>
    <row r="3615" spans="34:34" x14ac:dyDescent="0.25">
      <c r="AH3615"/>
    </row>
    <row r="3616" spans="34:34" x14ac:dyDescent="0.25">
      <c r="AH3616"/>
    </row>
    <row r="3617" spans="34:34" x14ac:dyDescent="0.25">
      <c r="AH3617"/>
    </row>
    <row r="3618" spans="34:34" x14ac:dyDescent="0.25">
      <c r="AH3618"/>
    </row>
    <row r="3619" spans="34:34" x14ac:dyDescent="0.25">
      <c r="AH3619"/>
    </row>
    <row r="3620" spans="34:34" x14ac:dyDescent="0.25">
      <c r="AH3620"/>
    </row>
    <row r="3621" spans="34:34" x14ac:dyDescent="0.25">
      <c r="AH3621"/>
    </row>
    <row r="3622" spans="34:34" x14ac:dyDescent="0.25">
      <c r="AH3622"/>
    </row>
    <row r="3623" spans="34:34" x14ac:dyDescent="0.25">
      <c r="AH3623"/>
    </row>
    <row r="3624" spans="34:34" x14ac:dyDescent="0.25">
      <c r="AH3624"/>
    </row>
    <row r="3625" spans="34:34" x14ac:dyDescent="0.25">
      <c r="AH3625"/>
    </row>
    <row r="3626" spans="34:34" x14ac:dyDescent="0.25">
      <c r="AH3626"/>
    </row>
    <row r="3627" spans="34:34" x14ac:dyDescent="0.25">
      <c r="AH3627"/>
    </row>
    <row r="3628" spans="34:34" x14ac:dyDescent="0.25">
      <c r="AH3628"/>
    </row>
    <row r="3629" spans="34:34" x14ac:dyDescent="0.25">
      <c r="AH3629"/>
    </row>
    <row r="3630" spans="34:34" x14ac:dyDescent="0.25">
      <c r="AH3630"/>
    </row>
    <row r="3631" spans="34:34" x14ac:dyDescent="0.25">
      <c r="AH3631"/>
    </row>
    <row r="3632" spans="34:34" x14ac:dyDescent="0.25">
      <c r="AH3632"/>
    </row>
    <row r="3633" spans="34:34" x14ac:dyDescent="0.25">
      <c r="AH3633"/>
    </row>
    <row r="3634" spans="34:34" x14ac:dyDescent="0.25">
      <c r="AH3634"/>
    </row>
    <row r="3635" spans="34:34" x14ac:dyDescent="0.25">
      <c r="AH3635"/>
    </row>
    <row r="3636" spans="34:34" x14ac:dyDescent="0.25">
      <c r="AH3636"/>
    </row>
    <row r="3637" spans="34:34" x14ac:dyDescent="0.25">
      <c r="AH3637"/>
    </row>
    <row r="3638" spans="34:34" x14ac:dyDescent="0.25">
      <c r="AH3638"/>
    </row>
    <row r="3639" spans="34:34" x14ac:dyDescent="0.25">
      <c r="AH3639"/>
    </row>
    <row r="3640" spans="34:34" x14ac:dyDescent="0.25">
      <c r="AH3640"/>
    </row>
    <row r="3641" spans="34:34" x14ac:dyDescent="0.25">
      <c r="AH3641"/>
    </row>
    <row r="3642" spans="34:34" x14ac:dyDescent="0.25">
      <c r="AH3642"/>
    </row>
    <row r="3643" spans="34:34" x14ac:dyDescent="0.25">
      <c r="AH3643"/>
    </row>
    <row r="3644" spans="34:34" x14ac:dyDescent="0.25">
      <c r="AH3644"/>
    </row>
    <row r="3645" spans="34:34" x14ac:dyDescent="0.25">
      <c r="AH3645"/>
    </row>
    <row r="3646" spans="34:34" x14ac:dyDescent="0.25">
      <c r="AH3646"/>
    </row>
    <row r="3647" spans="34:34" x14ac:dyDescent="0.25">
      <c r="AH3647"/>
    </row>
    <row r="3648" spans="34:34" x14ac:dyDescent="0.25">
      <c r="AH3648"/>
    </row>
    <row r="3649" spans="34:34" x14ac:dyDescent="0.25">
      <c r="AH3649"/>
    </row>
    <row r="3656" spans="34:34" x14ac:dyDescent="0.25">
      <c r="AH3656"/>
    </row>
  </sheetData>
  <pageMargins left="0.7" right="0.7" top="0.75" bottom="0.75" header="0.3" footer="0.3"/>
  <pageSetup orientation="portrait" horizontalDpi="1200" verticalDpi="1200" r:id="rId1"/>
  <ignoredErrors>
    <ignoredError sqref="AF2:AF357"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138D-493E-44A2-B766-473FC7F77BBD}">
  <sheetPr>
    <outlinePr summaryRight="0"/>
  </sheetPr>
  <dimension ref="A1:AY3656"/>
  <sheetViews>
    <sheetView zoomScale="85" zoomScaleNormal="85" workbookViewId="0">
      <pane xSplit="4" ySplit="1" topLeftCell="E2" activePane="bottomRight" state="frozen"/>
      <selection pane="topRight"/>
      <selection pane="bottomLeft"/>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7" width="15.7109375" customWidth="1"/>
    <col min="8" max="8" width="15.7109375" style="37" customWidth="1"/>
    <col min="9" max="10" width="15.7109375" customWidth="1"/>
    <col min="11" max="11" width="15.7109375" style="37" customWidth="1" collapsed="1"/>
    <col min="12" max="13" width="15.7109375" hidden="1" customWidth="1" outlineLevel="1"/>
    <col min="14" max="14" width="15.7109375" style="37" hidden="1" customWidth="1" outlineLevel="1"/>
    <col min="15" max="16" width="15.7109375" hidden="1" customWidth="1" outlineLevel="1"/>
    <col min="17" max="17" width="15.7109375" style="38" hidden="1" customWidth="1" outlineLevel="1"/>
    <col min="18" max="19" width="15.7109375" hidden="1" customWidth="1" outlineLevel="1"/>
    <col min="20" max="20" width="15.7109375" style="37" hidden="1" customWidth="1" outlineLevel="1"/>
    <col min="21" max="22" width="15.7109375" hidden="1" customWidth="1" outlineLevel="1"/>
    <col min="23" max="23" width="15.7109375" style="37" hidden="1" customWidth="1" outlineLevel="1"/>
    <col min="24" max="25" width="15.7109375" hidden="1" customWidth="1" outlineLevel="1"/>
    <col min="26" max="26" width="15.7109375" style="37" hidden="1" customWidth="1" outlineLevel="1"/>
    <col min="27" max="28" width="15.7109375" hidden="1" customWidth="1" outlineLevel="1"/>
    <col min="29" max="29" width="15.7109375" style="37" hidden="1" customWidth="1" outlineLevel="1"/>
    <col min="30" max="31" width="15.7109375" hidden="1" customWidth="1" outlineLevel="1"/>
    <col min="32" max="32" width="15.7109375" style="37" hidden="1" customWidth="1" outlineLevel="1"/>
    <col min="33" max="34" width="15.7109375" hidden="1" customWidth="1" outlineLevel="1"/>
    <col min="35" max="35" width="15.7109375" style="37" hidden="1" customWidth="1" outlineLevel="1"/>
    <col min="36" max="37" width="15.7109375" hidden="1" customWidth="1" outlineLevel="1"/>
    <col min="38" max="38" width="15.7109375" style="37" hidden="1" customWidth="1" outlineLevel="1"/>
    <col min="39" max="40" width="15.7109375" customWidth="1"/>
    <col min="44" max="48" width="15.7109375" customWidth="1"/>
    <col min="49" max="49" width="10.85546875" bestFit="1" customWidth="1"/>
    <col min="50" max="50" width="10.85546875" style="33" customWidth="1"/>
    <col min="51" max="51" width="15.7109375" style="34" customWidth="1"/>
    <col min="52" max="52" width="25.42578125" customWidth="1"/>
    <col min="53" max="53" width="18.42578125" customWidth="1"/>
    <col min="54" max="54" width="30.140625" customWidth="1"/>
    <col min="55" max="55" width="28.42578125" customWidth="1"/>
    <col min="56" max="56" width="27" customWidth="1"/>
    <col min="57" max="57" width="31" customWidth="1"/>
    <col min="58" max="58" width="23.7109375" customWidth="1"/>
    <col min="61" max="61" width="29.28515625" customWidth="1"/>
    <col min="62" max="62" width="25.85546875" customWidth="1"/>
    <col min="63" max="63" width="24.140625" customWidth="1"/>
    <col min="64" max="65" width="27.28515625" customWidth="1"/>
    <col min="66" max="66" width="25.5703125" customWidth="1"/>
    <col min="67" max="67" width="25.140625" customWidth="1"/>
    <col min="69" max="69" width="9.42578125" customWidth="1"/>
    <col min="70" max="70" width="30.140625" customWidth="1"/>
    <col min="71" max="71" width="28.42578125" customWidth="1"/>
  </cols>
  <sheetData>
    <row r="1" spans="1:51" s="29" customFormat="1" ht="189.95" customHeight="1" x14ac:dyDescent="0.25">
      <c r="A1" s="29" t="s">
        <v>965</v>
      </c>
      <c r="B1" s="29" t="s">
        <v>1032</v>
      </c>
      <c r="C1" s="29" t="s">
        <v>1033</v>
      </c>
      <c r="D1" s="29" t="s">
        <v>1005</v>
      </c>
      <c r="E1" s="29" t="s">
        <v>1006</v>
      </c>
      <c r="F1" s="29" t="s">
        <v>1009</v>
      </c>
      <c r="G1" s="29" t="s">
        <v>1036</v>
      </c>
      <c r="H1" s="35" t="s">
        <v>1037</v>
      </c>
      <c r="I1" s="29" t="s">
        <v>1010</v>
      </c>
      <c r="J1" s="29" t="s">
        <v>1038</v>
      </c>
      <c r="K1" s="35" t="s">
        <v>1039</v>
      </c>
      <c r="L1" s="29" t="s">
        <v>1011</v>
      </c>
      <c r="M1" s="29" t="s">
        <v>1040</v>
      </c>
      <c r="N1" s="35" t="s">
        <v>1041</v>
      </c>
      <c r="O1" s="29" t="s">
        <v>1012</v>
      </c>
      <c r="P1" s="29" t="s">
        <v>1023</v>
      </c>
      <c r="Q1" s="36" t="s">
        <v>1042</v>
      </c>
      <c r="R1" s="29" t="s">
        <v>1013</v>
      </c>
      <c r="S1" s="29" t="s">
        <v>1024</v>
      </c>
      <c r="T1" s="35" t="s">
        <v>1043</v>
      </c>
      <c r="U1" s="29" t="s">
        <v>1014</v>
      </c>
      <c r="V1" s="29" t="s">
        <v>1025</v>
      </c>
      <c r="W1" s="35" t="s">
        <v>1044</v>
      </c>
      <c r="X1" s="29" t="s">
        <v>1015</v>
      </c>
      <c r="Y1" s="29" t="s">
        <v>1026</v>
      </c>
      <c r="Z1" s="35" t="s">
        <v>1049</v>
      </c>
      <c r="AA1" s="29" t="s">
        <v>1017</v>
      </c>
      <c r="AB1" s="29" t="s">
        <v>1027</v>
      </c>
      <c r="AC1" s="35" t="s">
        <v>1048</v>
      </c>
      <c r="AD1" s="29" t="s">
        <v>1019</v>
      </c>
      <c r="AE1" s="29" t="s">
        <v>1028</v>
      </c>
      <c r="AF1" s="35" t="s">
        <v>1046</v>
      </c>
      <c r="AG1" s="29" t="s">
        <v>1020</v>
      </c>
      <c r="AH1" s="29" t="s">
        <v>1029</v>
      </c>
      <c r="AI1" s="35" t="s">
        <v>1047</v>
      </c>
      <c r="AJ1" s="29" t="s">
        <v>1021</v>
      </c>
      <c r="AK1" s="29" t="s">
        <v>1030</v>
      </c>
      <c r="AL1" s="35" t="s">
        <v>1050</v>
      </c>
      <c r="AM1" s="29" t="s">
        <v>1031</v>
      </c>
      <c r="AN1" s="31" t="s">
        <v>959</v>
      </c>
    </row>
    <row r="2" spans="1:51" x14ac:dyDescent="0.25">
      <c r="A2" t="s">
        <v>929</v>
      </c>
      <c r="B2" t="s">
        <v>537</v>
      </c>
      <c r="C2" t="s">
        <v>741</v>
      </c>
      <c r="D2" t="s">
        <v>895</v>
      </c>
      <c r="E2" s="32">
        <v>113.2</v>
      </c>
      <c r="F2" s="32">
        <v>471.89633333333342</v>
      </c>
      <c r="G2" s="32">
        <v>0</v>
      </c>
      <c r="H2" s="37">
        <v>0</v>
      </c>
      <c r="I2" s="32">
        <v>449.00066666666675</v>
      </c>
      <c r="J2" s="32">
        <v>0</v>
      </c>
      <c r="K2" s="37">
        <v>0</v>
      </c>
      <c r="L2" s="32">
        <v>102.88211111111112</v>
      </c>
      <c r="M2" s="32">
        <v>0</v>
      </c>
      <c r="N2" s="37">
        <v>0</v>
      </c>
      <c r="O2" s="32">
        <v>79.986444444444459</v>
      </c>
      <c r="P2" s="32">
        <v>0</v>
      </c>
      <c r="Q2" s="37">
        <v>0</v>
      </c>
      <c r="R2" s="32">
        <v>17.117888888888885</v>
      </c>
      <c r="S2" s="32">
        <v>0</v>
      </c>
      <c r="T2" s="37">
        <v>0</v>
      </c>
      <c r="U2" s="32">
        <v>5.7777777777777777</v>
      </c>
      <c r="V2" s="32">
        <v>0</v>
      </c>
      <c r="W2" s="37">
        <v>0</v>
      </c>
      <c r="X2" s="32">
        <v>96.381222222222192</v>
      </c>
      <c r="Y2" s="32">
        <v>0</v>
      </c>
      <c r="Z2" s="37">
        <v>0</v>
      </c>
      <c r="AA2" s="32">
        <v>0</v>
      </c>
      <c r="AB2" s="32">
        <v>0</v>
      </c>
      <c r="AC2" s="37" t="s">
        <v>1045</v>
      </c>
      <c r="AD2" s="32">
        <v>272.6330000000001</v>
      </c>
      <c r="AE2" s="32">
        <v>0</v>
      </c>
      <c r="AF2" s="37">
        <v>0</v>
      </c>
      <c r="AG2" s="32">
        <v>0</v>
      </c>
      <c r="AH2" s="32">
        <v>0</v>
      </c>
      <c r="AI2" s="37" t="s">
        <v>1045</v>
      </c>
      <c r="AJ2" s="32">
        <v>0</v>
      </c>
      <c r="AK2" s="32">
        <v>0</v>
      </c>
      <c r="AL2" s="37" t="s">
        <v>1045</v>
      </c>
      <c r="AM2" t="s">
        <v>175</v>
      </c>
      <c r="AN2" s="34">
        <v>1</v>
      </c>
      <c r="AX2"/>
      <c r="AY2"/>
    </row>
    <row r="3" spans="1:51" x14ac:dyDescent="0.25">
      <c r="A3" t="s">
        <v>929</v>
      </c>
      <c r="B3" t="s">
        <v>446</v>
      </c>
      <c r="C3" t="s">
        <v>752</v>
      </c>
      <c r="D3" t="s">
        <v>900</v>
      </c>
      <c r="E3" s="32">
        <v>119.07777777777778</v>
      </c>
      <c r="F3" s="32">
        <v>420.53833333333324</v>
      </c>
      <c r="G3" s="32">
        <v>53.132111111111115</v>
      </c>
      <c r="H3" s="37">
        <v>0.1263430867050038</v>
      </c>
      <c r="I3" s="32">
        <v>400.87999999999994</v>
      </c>
      <c r="J3" s="32">
        <v>53.132111111111115</v>
      </c>
      <c r="K3" s="37">
        <v>0.13253869265393914</v>
      </c>
      <c r="L3" s="32">
        <v>57.731222222222229</v>
      </c>
      <c r="M3" s="32">
        <v>2.5500000000000003</v>
      </c>
      <c r="N3" s="37">
        <v>4.4170206377831367E-2</v>
      </c>
      <c r="O3" s="32">
        <v>46.88033333333334</v>
      </c>
      <c r="P3" s="32">
        <v>2.5500000000000003</v>
      </c>
      <c r="Q3" s="37">
        <v>5.4393811193037593E-2</v>
      </c>
      <c r="R3" s="32">
        <v>4.9842222222222219</v>
      </c>
      <c r="S3" s="32">
        <v>0</v>
      </c>
      <c r="T3" s="37">
        <v>0</v>
      </c>
      <c r="U3" s="32">
        <v>5.8666666666666663</v>
      </c>
      <c r="V3" s="32">
        <v>0</v>
      </c>
      <c r="W3" s="37">
        <v>0</v>
      </c>
      <c r="X3" s="32">
        <v>127.43099999999998</v>
      </c>
      <c r="Y3" s="32">
        <v>50.414555555555559</v>
      </c>
      <c r="Z3" s="37">
        <v>0.39562238039060799</v>
      </c>
      <c r="AA3" s="32">
        <v>8.8074444444444442</v>
      </c>
      <c r="AB3" s="32">
        <v>0</v>
      </c>
      <c r="AC3" s="37">
        <v>0</v>
      </c>
      <c r="AD3" s="32">
        <v>225.00277777777771</v>
      </c>
      <c r="AE3" s="32">
        <v>0.16755555555555554</v>
      </c>
      <c r="AF3" s="37">
        <v>7.4468216441772345E-4</v>
      </c>
      <c r="AG3" s="32">
        <v>1.5658888888888887</v>
      </c>
      <c r="AH3" s="32">
        <v>0</v>
      </c>
      <c r="AI3" s="37">
        <v>0</v>
      </c>
      <c r="AJ3" s="32">
        <v>0</v>
      </c>
      <c r="AK3" s="32">
        <v>0</v>
      </c>
      <c r="AL3" s="37" t="s">
        <v>1045</v>
      </c>
      <c r="AM3" t="s">
        <v>84</v>
      </c>
      <c r="AN3" s="34">
        <v>1</v>
      </c>
      <c r="AX3"/>
      <c r="AY3"/>
    </row>
    <row r="4" spans="1:51" x14ac:dyDescent="0.25">
      <c r="A4" t="s">
        <v>929</v>
      </c>
      <c r="B4" t="s">
        <v>643</v>
      </c>
      <c r="C4" t="s">
        <v>872</v>
      </c>
      <c r="D4" t="s">
        <v>905</v>
      </c>
      <c r="E4" s="32">
        <v>35.411111111111111</v>
      </c>
      <c r="F4" s="32">
        <v>140.91688888888888</v>
      </c>
      <c r="G4" s="32">
        <v>20.978000000000002</v>
      </c>
      <c r="H4" s="37">
        <v>0.14886789060849109</v>
      </c>
      <c r="I4" s="32">
        <v>130.40577777777779</v>
      </c>
      <c r="J4" s="32">
        <v>20.978000000000002</v>
      </c>
      <c r="K4" s="37">
        <v>0.16086710541114402</v>
      </c>
      <c r="L4" s="32">
        <v>24.664111111111108</v>
      </c>
      <c r="M4" s="32">
        <v>2.9363333333333332</v>
      </c>
      <c r="N4" s="37">
        <v>0.11905287484739412</v>
      </c>
      <c r="O4" s="32">
        <v>16.197444444444443</v>
      </c>
      <c r="P4" s="32">
        <v>2.9363333333333332</v>
      </c>
      <c r="Q4" s="37">
        <v>0.1812837416053287</v>
      </c>
      <c r="R4" s="32">
        <v>3.3333333333333335</v>
      </c>
      <c r="S4" s="32">
        <v>0</v>
      </c>
      <c r="T4" s="37">
        <v>0</v>
      </c>
      <c r="U4" s="32">
        <v>5.1333333333333337</v>
      </c>
      <c r="V4" s="32">
        <v>0</v>
      </c>
      <c r="W4" s="37">
        <v>0</v>
      </c>
      <c r="X4" s="32">
        <v>26.077777777777779</v>
      </c>
      <c r="Y4" s="32">
        <v>18.041666666666668</v>
      </c>
      <c r="Z4" s="37">
        <v>0.69184064763527908</v>
      </c>
      <c r="AA4" s="32">
        <v>2.0444444444444443</v>
      </c>
      <c r="AB4" s="32">
        <v>0</v>
      </c>
      <c r="AC4" s="37">
        <v>0</v>
      </c>
      <c r="AD4" s="32">
        <v>88.13055555555556</v>
      </c>
      <c r="AE4" s="32">
        <v>0</v>
      </c>
      <c r="AF4" s="37">
        <v>0</v>
      </c>
      <c r="AG4" s="32">
        <v>0</v>
      </c>
      <c r="AH4" s="32">
        <v>0</v>
      </c>
      <c r="AI4" s="37" t="s">
        <v>1045</v>
      </c>
      <c r="AJ4" s="32">
        <v>0</v>
      </c>
      <c r="AK4" s="32">
        <v>0</v>
      </c>
      <c r="AL4" s="37" t="s">
        <v>1045</v>
      </c>
      <c r="AM4" t="s">
        <v>285</v>
      </c>
      <c r="AN4" s="34">
        <v>1</v>
      </c>
      <c r="AX4"/>
      <c r="AY4"/>
    </row>
    <row r="5" spans="1:51" x14ac:dyDescent="0.25">
      <c r="A5" t="s">
        <v>929</v>
      </c>
      <c r="B5" t="s">
        <v>413</v>
      </c>
      <c r="C5" t="s">
        <v>788</v>
      </c>
      <c r="D5" t="s">
        <v>897</v>
      </c>
      <c r="E5" s="32">
        <v>113.25555555555556</v>
      </c>
      <c r="F5" s="32">
        <v>318.63111111111107</v>
      </c>
      <c r="G5" s="32">
        <v>103.42833333333334</v>
      </c>
      <c r="H5" s="37">
        <v>0.32460211739106182</v>
      </c>
      <c r="I5" s="32">
        <v>278.63666666666666</v>
      </c>
      <c r="J5" s="32">
        <v>103.42833333333334</v>
      </c>
      <c r="K5" s="37">
        <v>0.37119426732542982</v>
      </c>
      <c r="L5" s="32">
        <v>49.277777777777779</v>
      </c>
      <c r="M5" s="32">
        <v>10.35</v>
      </c>
      <c r="N5" s="37">
        <v>0.21003382187147687</v>
      </c>
      <c r="O5" s="32">
        <v>18.033333333333335</v>
      </c>
      <c r="P5" s="32">
        <v>10.35</v>
      </c>
      <c r="Q5" s="37">
        <v>0.57393715341959328</v>
      </c>
      <c r="R5" s="32">
        <v>26.622222222222224</v>
      </c>
      <c r="S5" s="32">
        <v>0</v>
      </c>
      <c r="T5" s="37">
        <v>0</v>
      </c>
      <c r="U5" s="32">
        <v>4.6222222222222218</v>
      </c>
      <c r="V5" s="32">
        <v>0</v>
      </c>
      <c r="W5" s="37">
        <v>0</v>
      </c>
      <c r="X5" s="32">
        <v>93.580555555555549</v>
      </c>
      <c r="Y5" s="32">
        <v>34.81111111111111</v>
      </c>
      <c r="Z5" s="37">
        <v>0.37199085754994216</v>
      </c>
      <c r="AA5" s="32">
        <v>8.75</v>
      </c>
      <c r="AB5" s="32">
        <v>0</v>
      </c>
      <c r="AC5" s="37">
        <v>0</v>
      </c>
      <c r="AD5" s="32">
        <v>167.02277777777778</v>
      </c>
      <c r="AE5" s="32">
        <v>58.267222222222223</v>
      </c>
      <c r="AF5" s="37">
        <v>0.34885794020110367</v>
      </c>
      <c r="AG5" s="32">
        <v>0</v>
      </c>
      <c r="AH5" s="32">
        <v>0</v>
      </c>
      <c r="AI5" s="37" t="s">
        <v>1045</v>
      </c>
      <c r="AJ5" s="32">
        <v>0</v>
      </c>
      <c r="AK5" s="32">
        <v>0</v>
      </c>
      <c r="AL5" s="37" t="s">
        <v>1045</v>
      </c>
      <c r="AM5" t="s">
        <v>51</v>
      </c>
      <c r="AN5" s="34">
        <v>1</v>
      </c>
      <c r="AX5"/>
      <c r="AY5"/>
    </row>
    <row r="6" spans="1:51" x14ac:dyDescent="0.25">
      <c r="A6" t="s">
        <v>929</v>
      </c>
      <c r="B6" t="s">
        <v>524</v>
      </c>
      <c r="C6" t="s">
        <v>833</v>
      </c>
      <c r="D6" t="s">
        <v>898</v>
      </c>
      <c r="E6" s="32">
        <v>122.18888888888888</v>
      </c>
      <c r="F6" s="32">
        <v>405.59833333333324</v>
      </c>
      <c r="G6" s="32">
        <v>26.370222222222218</v>
      </c>
      <c r="H6" s="37">
        <v>6.5015607942723846E-2</v>
      </c>
      <c r="I6" s="32">
        <v>386.7594444444444</v>
      </c>
      <c r="J6" s="32">
        <v>26.370222222222218</v>
      </c>
      <c r="K6" s="37">
        <v>6.8182490695479672E-2</v>
      </c>
      <c r="L6" s="32">
        <v>86.198888888888916</v>
      </c>
      <c r="M6" s="32">
        <v>10.190555555555557</v>
      </c>
      <c r="N6" s="37">
        <v>0.11822142590133926</v>
      </c>
      <c r="O6" s="32">
        <v>78.204444444444476</v>
      </c>
      <c r="P6" s="32">
        <v>10.190555555555557</v>
      </c>
      <c r="Q6" s="37">
        <v>0.13030660377358488</v>
      </c>
      <c r="R6" s="32">
        <v>2.3944444444444444</v>
      </c>
      <c r="S6" s="32">
        <v>0</v>
      </c>
      <c r="T6" s="37">
        <v>0</v>
      </c>
      <c r="U6" s="32">
        <v>5.6</v>
      </c>
      <c r="V6" s="32">
        <v>0</v>
      </c>
      <c r="W6" s="37">
        <v>0</v>
      </c>
      <c r="X6" s="32">
        <v>87.552222222222227</v>
      </c>
      <c r="Y6" s="32">
        <v>1.5188888888888892</v>
      </c>
      <c r="Z6" s="37">
        <v>1.7348376207216014E-2</v>
      </c>
      <c r="AA6" s="32">
        <v>10.844444444444445</v>
      </c>
      <c r="AB6" s="32">
        <v>0</v>
      </c>
      <c r="AC6" s="37">
        <v>0</v>
      </c>
      <c r="AD6" s="32">
        <v>221.00277777777771</v>
      </c>
      <c r="AE6" s="32">
        <v>14.660777777777772</v>
      </c>
      <c r="AF6" s="37">
        <v>6.633752718040245E-2</v>
      </c>
      <c r="AG6" s="32">
        <v>0</v>
      </c>
      <c r="AH6" s="32">
        <v>0</v>
      </c>
      <c r="AI6" s="37" t="s">
        <v>1045</v>
      </c>
      <c r="AJ6" s="32">
        <v>0</v>
      </c>
      <c r="AK6" s="32">
        <v>0</v>
      </c>
      <c r="AL6" s="37" t="s">
        <v>1045</v>
      </c>
      <c r="AM6" t="s">
        <v>162</v>
      </c>
      <c r="AN6" s="34">
        <v>1</v>
      </c>
      <c r="AX6"/>
      <c r="AY6"/>
    </row>
    <row r="7" spans="1:51" x14ac:dyDescent="0.25">
      <c r="A7" t="s">
        <v>929</v>
      </c>
      <c r="B7" t="s">
        <v>507</v>
      </c>
      <c r="C7" t="s">
        <v>361</v>
      </c>
      <c r="D7" t="s">
        <v>902</v>
      </c>
      <c r="E7" s="32">
        <v>127.81111111111112</v>
      </c>
      <c r="F7" s="32">
        <v>345.90333333333331</v>
      </c>
      <c r="G7" s="32">
        <v>31.951111111111111</v>
      </c>
      <c r="H7" s="37">
        <v>9.2370058429940297E-2</v>
      </c>
      <c r="I7" s="32">
        <v>292.93944444444446</v>
      </c>
      <c r="J7" s="32">
        <v>30.117777777777775</v>
      </c>
      <c r="K7" s="37">
        <v>0.10281229909101425</v>
      </c>
      <c r="L7" s="32">
        <v>52.862222222222215</v>
      </c>
      <c r="M7" s="32">
        <v>4.0955555555555554</v>
      </c>
      <c r="N7" s="37">
        <v>7.7476038338658154E-2</v>
      </c>
      <c r="O7" s="32">
        <v>20.362222222222222</v>
      </c>
      <c r="P7" s="32">
        <v>2.2622222222222224</v>
      </c>
      <c r="Q7" s="37">
        <v>0.11109898504856489</v>
      </c>
      <c r="R7" s="32">
        <v>27.788888888888888</v>
      </c>
      <c r="S7" s="32">
        <v>1.8333333333333333</v>
      </c>
      <c r="T7" s="37">
        <v>6.597361055577769E-2</v>
      </c>
      <c r="U7" s="32">
        <v>4.7111111111111112</v>
      </c>
      <c r="V7" s="32">
        <v>0</v>
      </c>
      <c r="W7" s="37">
        <v>0</v>
      </c>
      <c r="X7" s="32">
        <v>72.097222222222229</v>
      </c>
      <c r="Y7" s="32">
        <v>0.51722222222222214</v>
      </c>
      <c r="Z7" s="37">
        <v>7.1739549219803486E-3</v>
      </c>
      <c r="AA7" s="32">
        <v>20.463888888888889</v>
      </c>
      <c r="AB7" s="32">
        <v>0</v>
      </c>
      <c r="AC7" s="37">
        <v>0</v>
      </c>
      <c r="AD7" s="32">
        <v>171.97166666666666</v>
      </c>
      <c r="AE7" s="32">
        <v>27.338333333333331</v>
      </c>
      <c r="AF7" s="37">
        <v>0.15896998536580637</v>
      </c>
      <c r="AG7" s="32">
        <v>28.508333333333333</v>
      </c>
      <c r="AH7" s="32">
        <v>0</v>
      </c>
      <c r="AI7" s="37">
        <v>0</v>
      </c>
      <c r="AJ7" s="32">
        <v>0</v>
      </c>
      <c r="AK7" s="32">
        <v>0</v>
      </c>
      <c r="AL7" s="37" t="s">
        <v>1045</v>
      </c>
      <c r="AM7" t="s">
        <v>145</v>
      </c>
      <c r="AN7" s="34">
        <v>1</v>
      </c>
      <c r="AX7"/>
      <c r="AY7"/>
    </row>
    <row r="8" spans="1:51" x14ac:dyDescent="0.25">
      <c r="A8" t="s">
        <v>929</v>
      </c>
      <c r="B8" t="s">
        <v>483</v>
      </c>
      <c r="C8" t="s">
        <v>819</v>
      </c>
      <c r="D8" t="s">
        <v>900</v>
      </c>
      <c r="E8" s="32">
        <v>32.12222222222222</v>
      </c>
      <c r="F8" s="32">
        <v>121.12188888888889</v>
      </c>
      <c r="G8" s="32">
        <v>2.6833333333333331</v>
      </c>
      <c r="H8" s="37">
        <v>2.2153991800729658E-2</v>
      </c>
      <c r="I8" s="32">
        <v>112.21633333333334</v>
      </c>
      <c r="J8" s="32">
        <v>0</v>
      </c>
      <c r="K8" s="37">
        <v>0</v>
      </c>
      <c r="L8" s="32">
        <v>27.204444444444434</v>
      </c>
      <c r="M8" s="32">
        <v>2.6833333333333331</v>
      </c>
      <c r="N8" s="37">
        <v>9.8635843816369903E-2</v>
      </c>
      <c r="O8" s="32">
        <v>18.298888888888879</v>
      </c>
      <c r="P8" s="32">
        <v>0</v>
      </c>
      <c r="Q8" s="37">
        <v>0</v>
      </c>
      <c r="R8" s="32">
        <v>6.2222222222222223</v>
      </c>
      <c r="S8" s="32">
        <v>0</v>
      </c>
      <c r="T8" s="37">
        <v>0</v>
      </c>
      <c r="U8" s="32">
        <v>2.6833333333333331</v>
      </c>
      <c r="V8" s="32">
        <v>2.6833333333333331</v>
      </c>
      <c r="W8" s="37">
        <v>1</v>
      </c>
      <c r="X8" s="32">
        <v>24.946333333333335</v>
      </c>
      <c r="Y8" s="32">
        <v>0</v>
      </c>
      <c r="Z8" s="37">
        <v>0</v>
      </c>
      <c r="AA8" s="32">
        <v>0</v>
      </c>
      <c r="AB8" s="32">
        <v>0</v>
      </c>
      <c r="AC8" s="37" t="s">
        <v>1045</v>
      </c>
      <c r="AD8" s="32">
        <v>68.971111111111128</v>
      </c>
      <c r="AE8" s="32">
        <v>0</v>
      </c>
      <c r="AF8" s="37">
        <v>0</v>
      </c>
      <c r="AG8" s="32">
        <v>0</v>
      </c>
      <c r="AH8" s="32">
        <v>0</v>
      </c>
      <c r="AI8" s="37" t="s">
        <v>1045</v>
      </c>
      <c r="AJ8" s="32">
        <v>0</v>
      </c>
      <c r="AK8" s="32">
        <v>0</v>
      </c>
      <c r="AL8" s="37" t="s">
        <v>1045</v>
      </c>
      <c r="AM8" t="s">
        <v>121</v>
      </c>
      <c r="AN8" s="34">
        <v>1</v>
      </c>
      <c r="AX8"/>
      <c r="AY8"/>
    </row>
    <row r="9" spans="1:51" x14ac:dyDescent="0.25">
      <c r="A9" t="s">
        <v>929</v>
      </c>
      <c r="B9" t="s">
        <v>508</v>
      </c>
      <c r="C9" t="s">
        <v>827</v>
      </c>
      <c r="D9" t="s">
        <v>897</v>
      </c>
      <c r="E9" s="32">
        <v>77.3</v>
      </c>
      <c r="F9" s="32">
        <v>289.80922222222222</v>
      </c>
      <c r="G9" s="32">
        <v>19.461111111111112</v>
      </c>
      <c r="H9" s="37">
        <v>6.7151455574414279E-2</v>
      </c>
      <c r="I9" s="32">
        <v>243.04122222222225</v>
      </c>
      <c r="J9" s="32">
        <v>18.600000000000001</v>
      </c>
      <c r="K9" s="37">
        <v>7.6530227382551927E-2</v>
      </c>
      <c r="L9" s="32">
        <v>62.149666666666668</v>
      </c>
      <c r="M9" s="32">
        <v>5.594444444444445</v>
      </c>
      <c r="N9" s="37">
        <v>9.001567899711628E-2</v>
      </c>
      <c r="O9" s="32">
        <v>26.138333333333335</v>
      </c>
      <c r="P9" s="32">
        <v>4.7333333333333334</v>
      </c>
      <c r="Q9" s="37">
        <v>0.18108780207868391</v>
      </c>
      <c r="R9" s="32">
        <v>30.405777777777779</v>
      </c>
      <c r="S9" s="32">
        <v>0</v>
      </c>
      <c r="T9" s="37">
        <v>0</v>
      </c>
      <c r="U9" s="32">
        <v>5.6055555555555552</v>
      </c>
      <c r="V9" s="32">
        <v>0.86111111111111116</v>
      </c>
      <c r="W9" s="37">
        <v>0.15361744301288408</v>
      </c>
      <c r="X9" s="32">
        <v>64.864444444444459</v>
      </c>
      <c r="Y9" s="32">
        <v>6.2</v>
      </c>
      <c r="Z9" s="37">
        <v>9.55839528589537E-2</v>
      </c>
      <c r="AA9" s="32">
        <v>10.756666666666668</v>
      </c>
      <c r="AB9" s="32">
        <v>0</v>
      </c>
      <c r="AC9" s="37">
        <v>0</v>
      </c>
      <c r="AD9" s="32">
        <v>126.19122222222221</v>
      </c>
      <c r="AE9" s="32">
        <v>7.666666666666667</v>
      </c>
      <c r="AF9" s="37">
        <v>6.075435780442557E-2</v>
      </c>
      <c r="AG9" s="32">
        <v>25.847222222222229</v>
      </c>
      <c r="AH9" s="32">
        <v>0</v>
      </c>
      <c r="AI9" s="37">
        <v>0</v>
      </c>
      <c r="AJ9" s="32">
        <v>0</v>
      </c>
      <c r="AK9" s="32">
        <v>0</v>
      </c>
      <c r="AL9" s="37" t="s">
        <v>1045</v>
      </c>
      <c r="AM9" t="s">
        <v>146</v>
      </c>
      <c r="AN9" s="34">
        <v>1</v>
      </c>
      <c r="AX9"/>
      <c r="AY9"/>
    </row>
    <row r="10" spans="1:51" x14ac:dyDescent="0.25">
      <c r="A10" t="s">
        <v>929</v>
      </c>
      <c r="B10" t="s">
        <v>701</v>
      </c>
      <c r="C10" t="s">
        <v>766</v>
      </c>
      <c r="D10" t="s">
        <v>901</v>
      </c>
      <c r="E10" s="32">
        <v>81.099999999999994</v>
      </c>
      <c r="F10" s="32">
        <v>352.91300000000001</v>
      </c>
      <c r="G10" s="32">
        <v>0</v>
      </c>
      <c r="H10" s="37">
        <v>0</v>
      </c>
      <c r="I10" s="32">
        <v>302.05599999999998</v>
      </c>
      <c r="J10" s="32">
        <v>0</v>
      </c>
      <c r="K10" s="37">
        <v>0</v>
      </c>
      <c r="L10" s="32">
        <v>61.233777777777789</v>
      </c>
      <c r="M10" s="32">
        <v>0</v>
      </c>
      <c r="N10" s="37">
        <v>0</v>
      </c>
      <c r="O10" s="32">
        <v>40.042111111111119</v>
      </c>
      <c r="P10" s="32">
        <v>0</v>
      </c>
      <c r="Q10" s="37">
        <v>0</v>
      </c>
      <c r="R10" s="32">
        <v>15.591666666666667</v>
      </c>
      <c r="S10" s="32">
        <v>0</v>
      </c>
      <c r="T10" s="37">
        <v>0</v>
      </c>
      <c r="U10" s="32">
        <v>5.6</v>
      </c>
      <c r="V10" s="32">
        <v>0</v>
      </c>
      <c r="W10" s="37">
        <v>0</v>
      </c>
      <c r="X10" s="32">
        <v>69.745444444444445</v>
      </c>
      <c r="Y10" s="32">
        <v>0</v>
      </c>
      <c r="Z10" s="37">
        <v>0</v>
      </c>
      <c r="AA10" s="32">
        <v>29.665333333333329</v>
      </c>
      <c r="AB10" s="32">
        <v>0</v>
      </c>
      <c r="AC10" s="37">
        <v>0</v>
      </c>
      <c r="AD10" s="32">
        <v>192.26844444444441</v>
      </c>
      <c r="AE10" s="32">
        <v>0</v>
      </c>
      <c r="AF10" s="37">
        <v>0</v>
      </c>
      <c r="AG10" s="32">
        <v>0</v>
      </c>
      <c r="AH10" s="32">
        <v>0</v>
      </c>
      <c r="AI10" s="37" t="s">
        <v>1045</v>
      </c>
      <c r="AJ10" s="32">
        <v>0</v>
      </c>
      <c r="AK10" s="32">
        <v>0</v>
      </c>
      <c r="AL10" s="37" t="s">
        <v>1045</v>
      </c>
      <c r="AM10" t="s">
        <v>344</v>
      </c>
      <c r="AN10" s="34">
        <v>1</v>
      </c>
      <c r="AX10"/>
      <c r="AY10"/>
    </row>
    <row r="11" spans="1:51" x14ac:dyDescent="0.25">
      <c r="A11" t="s">
        <v>929</v>
      </c>
      <c r="B11" t="s">
        <v>514</v>
      </c>
      <c r="C11" t="s">
        <v>829</v>
      </c>
      <c r="D11" t="s">
        <v>900</v>
      </c>
      <c r="E11" s="32">
        <v>42.166666666666664</v>
      </c>
      <c r="F11" s="32">
        <v>177.13011111111115</v>
      </c>
      <c r="G11" s="32">
        <v>3.8250000000000002</v>
      </c>
      <c r="H11" s="37">
        <v>2.1594295718589784E-2</v>
      </c>
      <c r="I11" s="32">
        <v>163.63688888888893</v>
      </c>
      <c r="J11" s="32">
        <v>0</v>
      </c>
      <c r="K11" s="37">
        <v>0</v>
      </c>
      <c r="L11" s="32">
        <v>32.817777777777771</v>
      </c>
      <c r="M11" s="32">
        <v>3.8250000000000002</v>
      </c>
      <c r="N11" s="37">
        <v>0.11655268147345615</v>
      </c>
      <c r="O11" s="32">
        <v>24.307999999999993</v>
      </c>
      <c r="P11" s="32">
        <v>0</v>
      </c>
      <c r="Q11" s="37">
        <v>0</v>
      </c>
      <c r="R11" s="32">
        <v>4.1958888888888897</v>
      </c>
      <c r="S11" s="32">
        <v>0</v>
      </c>
      <c r="T11" s="37">
        <v>0</v>
      </c>
      <c r="U11" s="32">
        <v>4.3138888888888891</v>
      </c>
      <c r="V11" s="32">
        <v>3.8250000000000002</v>
      </c>
      <c r="W11" s="37">
        <v>0.88667095943335483</v>
      </c>
      <c r="X11" s="32">
        <v>33.422444444444437</v>
      </c>
      <c r="Y11" s="32">
        <v>0</v>
      </c>
      <c r="Z11" s="37">
        <v>0</v>
      </c>
      <c r="AA11" s="32">
        <v>4.9834444444444443</v>
      </c>
      <c r="AB11" s="32">
        <v>0</v>
      </c>
      <c r="AC11" s="37">
        <v>0</v>
      </c>
      <c r="AD11" s="32">
        <v>105.9064444444445</v>
      </c>
      <c r="AE11" s="32">
        <v>0</v>
      </c>
      <c r="AF11" s="37">
        <v>0</v>
      </c>
      <c r="AG11" s="32">
        <v>0</v>
      </c>
      <c r="AH11" s="32">
        <v>0</v>
      </c>
      <c r="AI11" s="37" t="s">
        <v>1045</v>
      </c>
      <c r="AJ11" s="32">
        <v>0</v>
      </c>
      <c r="AK11" s="32">
        <v>0</v>
      </c>
      <c r="AL11" s="37" t="s">
        <v>1045</v>
      </c>
      <c r="AM11" t="s">
        <v>152</v>
      </c>
      <c r="AN11" s="34">
        <v>1</v>
      </c>
      <c r="AX11"/>
      <c r="AY11"/>
    </row>
    <row r="12" spans="1:51" x14ac:dyDescent="0.25">
      <c r="A12" t="s">
        <v>929</v>
      </c>
      <c r="B12" t="s">
        <v>639</v>
      </c>
      <c r="C12" t="s">
        <v>729</v>
      </c>
      <c r="D12" t="s">
        <v>895</v>
      </c>
      <c r="E12" s="32">
        <v>32.81111111111111</v>
      </c>
      <c r="F12" s="32">
        <v>129.6828888888889</v>
      </c>
      <c r="G12" s="32">
        <v>0</v>
      </c>
      <c r="H12" s="37">
        <v>0</v>
      </c>
      <c r="I12" s="32">
        <v>116.4617777777778</v>
      </c>
      <c r="J12" s="32">
        <v>0</v>
      </c>
      <c r="K12" s="37">
        <v>0</v>
      </c>
      <c r="L12" s="32">
        <v>24.214888888888886</v>
      </c>
      <c r="M12" s="32">
        <v>0</v>
      </c>
      <c r="N12" s="37">
        <v>0</v>
      </c>
      <c r="O12" s="32">
        <v>11.517333333333333</v>
      </c>
      <c r="P12" s="32">
        <v>0</v>
      </c>
      <c r="Q12" s="37">
        <v>0</v>
      </c>
      <c r="R12" s="32">
        <v>7.0975555555555552</v>
      </c>
      <c r="S12" s="32">
        <v>0</v>
      </c>
      <c r="T12" s="37">
        <v>0</v>
      </c>
      <c r="U12" s="32">
        <v>5.6</v>
      </c>
      <c r="V12" s="32">
        <v>0</v>
      </c>
      <c r="W12" s="37">
        <v>0</v>
      </c>
      <c r="X12" s="32">
        <v>38.331777777777788</v>
      </c>
      <c r="Y12" s="32">
        <v>0</v>
      </c>
      <c r="Z12" s="37">
        <v>0</v>
      </c>
      <c r="AA12" s="32">
        <v>0.52355555555555555</v>
      </c>
      <c r="AB12" s="32">
        <v>0</v>
      </c>
      <c r="AC12" s="37">
        <v>0</v>
      </c>
      <c r="AD12" s="32">
        <v>66.612666666666684</v>
      </c>
      <c r="AE12" s="32">
        <v>0</v>
      </c>
      <c r="AF12" s="37">
        <v>0</v>
      </c>
      <c r="AG12" s="32">
        <v>0</v>
      </c>
      <c r="AH12" s="32">
        <v>0</v>
      </c>
      <c r="AI12" s="37" t="s">
        <v>1045</v>
      </c>
      <c r="AJ12" s="32">
        <v>0</v>
      </c>
      <c r="AK12" s="32">
        <v>0</v>
      </c>
      <c r="AL12" s="37" t="s">
        <v>1045</v>
      </c>
      <c r="AM12" t="s">
        <v>281</v>
      </c>
      <c r="AN12" s="34">
        <v>1</v>
      </c>
      <c r="AX12"/>
      <c r="AY12"/>
    </row>
    <row r="13" spans="1:51" x14ac:dyDescent="0.25">
      <c r="A13" t="s">
        <v>929</v>
      </c>
      <c r="B13" t="s">
        <v>663</v>
      </c>
      <c r="C13" t="s">
        <v>732</v>
      </c>
      <c r="D13" t="s">
        <v>901</v>
      </c>
      <c r="E13" s="32">
        <v>137.06666666666666</v>
      </c>
      <c r="F13" s="32">
        <v>543.90099999999973</v>
      </c>
      <c r="G13" s="32">
        <v>0</v>
      </c>
      <c r="H13" s="37">
        <v>0</v>
      </c>
      <c r="I13" s="32">
        <v>485.84933333333305</v>
      </c>
      <c r="J13" s="32">
        <v>0</v>
      </c>
      <c r="K13" s="37">
        <v>0</v>
      </c>
      <c r="L13" s="32">
        <v>120.65966666666665</v>
      </c>
      <c r="M13" s="32">
        <v>0</v>
      </c>
      <c r="N13" s="37">
        <v>0</v>
      </c>
      <c r="O13" s="32">
        <v>89.565222222222218</v>
      </c>
      <c r="P13" s="32">
        <v>0</v>
      </c>
      <c r="Q13" s="37">
        <v>0</v>
      </c>
      <c r="R13" s="32">
        <v>26.205555555555556</v>
      </c>
      <c r="S13" s="32">
        <v>0</v>
      </c>
      <c r="T13" s="37">
        <v>0</v>
      </c>
      <c r="U13" s="32">
        <v>4.8888888888888893</v>
      </c>
      <c r="V13" s="32">
        <v>0</v>
      </c>
      <c r="W13" s="37">
        <v>0</v>
      </c>
      <c r="X13" s="32">
        <v>96.203888888888869</v>
      </c>
      <c r="Y13" s="32">
        <v>0</v>
      </c>
      <c r="Z13" s="37">
        <v>0</v>
      </c>
      <c r="AA13" s="32">
        <v>26.957222222222217</v>
      </c>
      <c r="AB13" s="32">
        <v>0</v>
      </c>
      <c r="AC13" s="37">
        <v>0</v>
      </c>
      <c r="AD13" s="32">
        <v>294.38688888888862</v>
      </c>
      <c r="AE13" s="32">
        <v>0</v>
      </c>
      <c r="AF13" s="37">
        <v>0</v>
      </c>
      <c r="AG13" s="32">
        <v>5.6933333333333342</v>
      </c>
      <c r="AH13" s="32">
        <v>0</v>
      </c>
      <c r="AI13" s="37">
        <v>0</v>
      </c>
      <c r="AJ13" s="32">
        <v>0</v>
      </c>
      <c r="AK13" s="32">
        <v>0</v>
      </c>
      <c r="AL13" s="37" t="s">
        <v>1045</v>
      </c>
      <c r="AM13" t="s">
        <v>305</v>
      </c>
      <c r="AN13" s="34">
        <v>1</v>
      </c>
      <c r="AX13"/>
      <c r="AY13"/>
    </row>
    <row r="14" spans="1:51" x14ac:dyDescent="0.25">
      <c r="A14" t="s">
        <v>929</v>
      </c>
      <c r="B14" t="s">
        <v>649</v>
      </c>
      <c r="C14" t="s">
        <v>754</v>
      </c>
      <c r="D14" t="s">
        <v>900</v>
      </c>
      <c r="E14" s="32">
        <v>100.08888888888889</v>
      </c>
      <c r="F14" s="32">
        <v>381.53677777777767</v>
      </c>
      <c r="G14" s="32">
        <v>0</v>
      </c>
      <c r="H14" s="37">
        <v>0</v>
      </c>
      <c r="I14" s="32">
        <v>341.52944444444432</v>
      </c>
      <c r="J14" s="32">
        <v>0</v>
      </c>
      <c r="K14" s="37">
        <v>0</v>
      </c>
      <c r="L14" s="32">
        <v>77.940999999999988</v>
      </c>
      <c r="M14" s="32">
        <v>0</v>
      </c>
      <c r="N14" s="37">
        <v>0</v>
      </c>
      <c r="O14" s="32">
        <v>57.44533333333333</v>
      </c>
      <c r="P14" s="32">
        <v>0</v>
      </c>
      <c r="Q14" s="37">
        <v>0</v>
      </c>
      <c r="R14" s="32">
        <v>15.251222222222223</v>
      </c>
      <c r="S14" s="32">
        <v>0</v>
      </c>
      <c r="T14" s="37">
        <v>0</v>
      </c>
      <c r="U14" s="32">
        <v>5.2444444444444445</v>
      </c>
      <c r="V14" s="32">
        <v>0</v>
      </c>
      <c r="W14" s="37">
        <v>0</v>
      </c>
      <c r="X14" s="32">
        <v>74.327111111111108</v>
      </c>
      <c r="Y14" s="32">
        <v>0</v>
      </c>
      <c r="Z14" s="37">
        <v>0</v>
      </c>
      <c r="AA14" s="32">
        <v>19.51166666666667</v>
      </c>
      <c r="AB14" s="32">
        <v>0</v>
      </c>
      <c r="AC14" s="37">
        <v>0</v>
      </c>
      <c r="AD14" s="32">
        <v>203.8573333333332</v>
      </c>
      <c r="AE14" s="32">
        <v>0</v>
      </c>
      <c r="AF14" s="37">
        <v>0</v>
      </c>
      <c r="AG14" s="32">
        <v>5.8996666666666666</v>
      </c>
      <c r="AH14" s="32">
        <v>0</v>
      </c>
      <c r="AI14" s="37">
        <v>0</v>
      </c>
      <c r="AJ14" s="32">
        <v>0</v>
      </c>
      <c r="AK14" s="32">
        <v>0</v>
      </c>
      <c r="AL14" s="37" t="s">
        <v>1045</v>
      </c>
      <c r="AM14" t="s">
        <v>291</v>
      </c>
      <c r="AN14" s="34">
        <v>1</v>
      </c>
      <c r="AX14"/>
      <c r="AY14"/>
    </row>
    <row r="15" spans="1:51" x14ac:dyDescent="0.25">
      <c r="A15" t="s">
        <v>929</v>
      </c>
      <c r="B15" t="s">
        <v>420</v>
      </c>
      <c r="C15" t="s">
        <v>781</v>
      </c>
      <c r="D15" t="s">
        <v>896</v>
      </c>
      <c r="E15" s="32">
        <v>110.67777777777778</v>
      </c>
      <c r="F15" s="32">
        <v>413.72044444444441</v>
      </c>
      <c r="G15" s="32">
        <v>3.3777777777777773</v>
      </c>
      <c r="H15" s="37">
        <v>8.164396570523735E-3</v>
      </c>
      <c r="I15" s="32">
        <v>361.06155555555551</v>
      </c>
      <c r="J15" s="32">
        <v>3.3777777777777773</v>
      </c>
      <c r="K15" s="37">
        <v>9.3551299655275765E-3</v>
      </c>
      <c r="L15" s="32">
        <v>57.0501111111111</v>
      </c>
      <c r="M15" s="32">
        <v>1.288888888888889</v>
      </c>
      <c r="N15" s="37">
        <v>2.2592223990215234E-2</v>
      </c>
      <c r="O15" s="32">
        <v>32.437666666666658</v>
      </c>
      <c r="P15" s="32">
        <v>1.288888888888889</v>
      </c>
      <c r="Q15" s="37">
        <v>3.9734328061684129E-2</v>
      </c>
      <c r="R15" s="32">
        <v>20.852888888888888</v>
      </c>
      <c r="S15" s="32">
        <v>0</v>
      </c>
      <c r="T15" s="37">
        <v>0</v>
      </c>
      <c r="U15" s="32">
        <v>3.7595555555555555</v>
      </c>
      <c r="V15" s="32">
        <v>0</v>
      </c>
      <c r="W15" s="37">
        <v>0</v>
      </c>
      <c r="X15" s="32">
        <v>99.135000000000034</v>
      </c>
      <c r="Y15" s="32">
        <v>1.0222222222222221</v>
      </c>
      <c r="Z15" s="37">
        <v>1.0311415970365882E-2</v>
      </c>
      <c r="AA15" s="32">
        <v>28.046444444444447</v>
      </c>
      <c r="AB15" s="32">
        <v>0</v>
      </c>
      <c r="AC15" s="37">
        <v>0</v>
      </c>
      <c r="AD15" s="32">
        <v>229.48888888888879</v>
      </c>
      <c r="AE15" s="32">
        <v>1.0666666666666667</v>
      </c>
      <c r="AF15" s="37">
        <v>4.6480100706884882E-3</v>
      </c>
      <c r="AG15" s="32">
        <v>0</v>
      </c>
      <c r="AH15" s="32">
        <v>0</v>
      </c>
      <c r="AI15" s="37" t="s">
        <v>1045</v>
      </c>
      <c r="AJ15" s="32">
        <v>0</v>
      </c>
      <c r="AK15" s="32">
        <v>0</v>
      </c>
      <c r="AL15" s="37" t="s">
        <v>1045</v>
      </c>
      <c r="AM15" t="s">
        <v>58</v>
      </c>
      <c r="AN15" s="34">
        <v>1</v>
      </c>
      <c r="AX15"/>
      <c r="AY15"/>
    </row>
    <row r="16" spans="1:51" x14ac:dyDescent="0.25">
      <c r="A16" t="s">
        <v>929</v>
      </c>
      <c r="B16" t="s">
        <v>531</v>
      </c>
      <c r="C16" t="s">
        <v>836</v>
      </c>
      <c r="D16" t="s">
        <v>895</v>
      </c>
      <c r="E16" s="32">
        <v>98.444444444444443</v>
      </c>
      <c r="F16" s="32">
        <v>364.95455555555554</v>
      </c>
      <c r="G16" s="32">
        <v>52.620555555555541</v>
      </c>
      <c r="H16" s="37">
        <v>0.14418385728999436</v>
      </c>
      <c r="I16" s="32">
        <v>343.04944444444442</v>
      </c>
      <c r="J16" s="32">
        <v>52.620555555555541</v>
      </c>
      <c r="K16" s="37">
        <v>0.15339058671490502</v>
      </c>
      <c r="L16" s="32">
        <v>39.592222222222219</v>
      </c>
      <c r="M16" s="32">
        <v>5.6875555555555559</v>
      </c>
      <c r="N16" s="37">
        <v>0.14365335503606211</v>
      </c>
      <c r="O16" s="32">
        <v>27.043666666666663</v>
      </c>
      <c r="P16" s="32">
        <v>5.6875555555555559</v>
      </c>
      <c r="Q16" s="37">
        <v>0.21031007465292761</v>
      </c>
      <c r="R16" s="32">
        <v>6.4777777777777779</v>
      </c>
      <c r="S16" s="32">
        <v>0</v>
      </c>
      <c r="T16" s="37">
        <v>0</v>
      </c>
      <c r="U16" s="32">
        <v>6.0707777777777787</v>
      </c>
      <c r="V16" s="32">
        <v>0</v>
      </c>
      <c r="W16" s="37">
        <v>0</v>
      </c>
      <c r="X16" s="32">
        <v>104.65466666666667</v>
      </c>
      <c r="Y16" s="32">
        <v>36.86122222222221</v>
      </c>
      <c r="Z16" s="37">
        <v>0.35221766402092797</v>
      </c>
      <c r="AA16" s="32">
        <v>9.3565555555555555</v>
      </c>
      <c r="AB16" s="32">
        <v>0</v>
      </c>
      <c r="AC16" s="37">
        <v>0</v>
      </c>
      <c r="AD16" s="32">
        <v>164.29944444444442</v>
      </c>
      <c r="AE16" s="32">
        <v>10.071777777777779</v>
      </c>
      <c r="AF16" s="37">
        <v>6.1301350177014206E-2</v>
      </c>
      <c r="AG16" s="32">
        <v>47.051666666666662</v>
      </c>
      <c r="AH16" s="32">
        <v>0</v>
      </c>
      <c r="AI16" s="37">
        <v>0</v>
      </c>
      <c r="AJ16" s="32">
        <v>0</v>
      </c>
      <c r="AK16" s="32">
        <v>0</v>
      </c>
      <c r="AL16" s="37" t="s">
        <v>1045</v>
      </c>
      <c r="AM16" t="s">
        <v>169</v>
      </c>
      <c r="AN16" s="34">
        <v>1</v>
      </c>
      <c r="AX16"/>
      <c r="AY16"/>
    </row>
    <row r="17" spans="1:51" x14ac:dyDescent="0.25">
      <c r="A17" t="s">
        <v>929</v>
      </c>
      <c r="B17" t="s">
        <v>527</v>
      </c>
      <c r="C17" t="s">
        <v>763</v>
      </c>
      <c r="D17" t="s">
        <v>898</v>
      </c>
      <c r="E17" s="32">
        <v>50.077777777777776</v>
      </c>
      <c r="F17" s="32">
        <v>212.7811111111111</v>
      </c>
      <c r="G17" s="32">
        <v>39.351777777777784</v>
      </c>
      <c r="H17" s="37">
        <v>0.18494018370469395</v>
      </c>
      <c r="I17" s="32">
        <v>192.75944444444445</v>
      </c>
      <c r="J17" s="32">
        <v>38.651777777777781</v>
      </c>
      <c r="K17" s="37">
        <v>0.20051820490133068</v>
      </c>
      <c r="L17" s="32">
        <v>58.067444444444426</v>
      </c>
      <c r="M17" s="32">
        <v>6.2540000000000013</v>
      </c>
      <c r="N17" s="37">
        <v>0.10770234612242092</v>
      </c>
      <c r="O17" s="32">
        <v>38.045777777777758</v>
      </c>
      <c r="P17" s="32">
        <v>5.5540000000000012</v>
      </c>
      <c r="Q17" s="37">
        <v>0.14598203333995313</v>
      </c>
      <c r="R17" s="32">
        <v>15.855</v>
      </c>
      <c r="S17" s="32">
        <v>0.7</v>
      </c>
      <c r="T17" s="37">
        <v>4.4150110375275935E-2</v>
      </c>
      <c r="U17" s="32">
        <v>4.166666666666667</v>
      </c>
      <c r="V17" s="32">
        <v>0</v>
      </c>
      <c r="W17" s="37">
        <v>0</v>
      </c>
      <c r="X17" s="32">
        <v>34.072777777777787</v>
      </c>
      <c r="Y17" s="32">
        <v>20.287777777777777</v>
      </c>
      <c r="Z17" s="37">
        <v>0.59542482594446511</v>
      </c>
      <c r="AA17" s="32">
        <v>0</v>
      </c>
      <c r="AB17" s="32">
        <v>0</v>
      </c>
      <c r="AC17" s="37" t="s">
        <v>1045</v>
      </c>
      <c r="AD17" s="32">
        <v>120.64088888888891</v>
      </c>
      <c r="AE17" s="32">
        <v>12.810000000000004</v>
      </c>
      <c r="AF17" s="37">
        <v>0.10618290463524438</v>
      </c>
      <c r="AG17" s="32">
        <v>0</v>
      </c>
      <c r="AH17" s="32">
        <v>0</v>
      </c>
      <c r="AI17" s="37" t="s">
        <v>1045</v>
      </c>
      <c r="AJ17" s="32">
        <v>0</v>
      </c>
      <c r="AK17" s="32">
        <v>0</v>
      </c>
      <c r="AL17" s="37" t="s">
        <v>1045</v>
      </c>
      <c r="AM17" t="s">
        <v>165</v>
      </c>
      <c r="AN17" s="34">
        <v>1</v>
      </c>
      <c r="AX17"/>
      <c r="AY17"/>
    </row>
    <row r="18" spans="1:51" x14ac:dyDescent="0.25">
      <c r="A18" t="s">
        <v>929</v>
      </c>
      <c r="B18" t="s">
        <v>411</v>
      </c>
      <c r="C18" t="s">
        <v>786</v>
      </c>
      <c r="D18" t="s">
        <v>902</v>
      </c>
      <c r="E18" s="32">
        <v>57.988888888888887</v>
      </c>
      <c r="F18" s="32">
        <v>208.38111111111118</v>
      </c>
      <c r="G18" s="32">
        <v>32.701111111111103</v>
      </c>
      <c r="H18" s="37">
        <v>0.1569293442037292</v>
      </c>
      <c r="I18" s="32">
        <v>188.58777777777783</v>
      </c>
      <c r="J18" s="32">
        <v>31.901111111111103</v>
      </c>
      <c r="K18" s="37">
        <v>0.16915789287629093</v>
      </c>
      <c r="L18" s="32">
        <v>35.065555555555555</v>
      </c>
      <c r="M18" s="32">
        <v>3.7477777777777783</v>
      </c>
      <c r="N18" s="37">
        <v>0.10687917868120031</v>
      </c>
      <c r="O18" s="32">
        <v>21.643333333333334</v>
      </c>
      <c r="P18" s="32">
        <v>2.9477777777777781</v>
      </c>
      <c r="Q18" s="37">
        <v>0.13619795677396171</v>
      </c>
      <c r="R18" s="32">
        <v>7.6444444444444448</v>
      </c>
      <c r="S18" s="32">
        <v>0</v>
      </c>
      <c r="T18" s="37">
        <v>0</v>
      </c>
      <c r="U18" s="32">
        <v>5.7777777777777777</v>
      </c>
      <c r="V18" s="32">
        <v>0.8</v>
      </c>
      <c r="W18" s="37">
        <v>0.13846153846153847</v>
      </c>
      <c r="X18" s="32">
        <v>47.223333333333329</v>
      </c>
      <c r="Y18" s="32">
        <v>20.977777777777771</v>
      </c>
      <c r="Z18" s="37">
        <v>0.44422484176842886</v>
      </c>
      <c r="AA18" s="32">
        <v>6.3711111111111105</v>
      </c>
      <c r="AB18" s="32">
        <v>0</v>
      </c>
      <c r="AC18" s="37">
        <v>0</v>
      </c>
      <c r="AD18" s="32">
        <v>119.72111111111117</v>
      </c>
      <c r="AE18" s="32">
        <v>7.9755555555555553</v>
      </c>
      <c r="AF18" s="37">
        <v>6.6617787636080117E-2</v>
      </c>
      <c r="AG18" s="32">
        <v>0</v>
      </c>
      <c r="AH18" s="32">
        <v>0</v>
      </c>
      <c r="AI18" s="37" t="s">
        <v>1045</v>
      </c>
      <c r="AJ18" s="32">
        <v>0</v>
      </c>
      <c r="AK18" s="32">
        <v>0</v>
      </c>
      <c r="AL18" s="37" t="s">
        <v>1045</v>
      </c>
      <c r="AM18" t="s">
        <v>49</v>
      </c>
      <c r="AN18" s="34">
        <v>1</v>
      </c>
      <c r="AX18"/>
      <c r="AY18"/>
    </row>
    <row r="19" spans="1:51" x14ac:dyDescent="0.25">
      <c r="A19" t="s">
        <v>929</v>
      </c>
      <c r="B19" t="s">
        <v>685</v>
      </c>
      <c r="C19" t="s">
        <v>780</v>
      </c>
      <c r="D19" t="s">
        <v>900</v>
      </c>
      <c r="E19" s="32">
        <v>44.788888888888891</v>
      </c>
      <c r="F19" s="32">
        <v>136.03666666666658</v>
      </c>
      <c r="G19" s="32">
        <v>41.20000000000001</v>
      </c>
      <c r="H19" s="37">
        <v>0.30285952316777365</v>
      </c>
      <c r="I19" s="32">
        <v>125.60333333333324</v>
      </c>
      <c r="J19" s="32">
        <v>41.20000000000001</v>
      </c>
      <c r="K19" s="37">
        <v>0.32801677237865268</v>
      </c>
      <c r="L19" s="32">
        <v>19.682222222222219</v>
      </c>
      <c r="M19" s="32">
        <v>8.2777777777777786</v>
      </c>
      <c r="N19" s="37">
        <v>0.42057129953708944</v>
      </c>
      <c r="O19" s="32">
        <v>14.882222222222218</v>
      </c>
      <c r="P19" s="32">
        <v>8.2777777777777786</v>
      </c>
      <c r="Q19" s="37">
        <v>0.55621920262804259</v>
      </c>
      <c r="R19" s="32">
        <v>0</v>
      </c>
      <c r="S19" s="32">
        <v>0</v>
      </c>
      <c r="T19" s="37" t="s">
        <v>1045</v>
      </c>
      <c r="U19" s="32">
        <v>4.8</v>
      </c>
      <c r="V19" s="32">
        <v>0</v>
      </c>
      <c r="W19" s="37">
        <v>0</v>
      </c>
      <c r="X19" s="32">
        <v>27.675555555555544</v>
      </c>
      <c r="Y19" s="32">
        <v>1.382222222222222</v>
      </c>
      <c r="Z19" s="37">
        <v>4.9943793158824488E-2</v>
      </c>
      <c r="AA19" s="32">
        <v>5.6333333333333337</v>
      </c>
      <c r="AB19" s="32">
        <v>0</v>
      </c>
      <c r="AC19" s="37">
        <v>0</v>
      </c>
      <c r="AD19" s="32">
        <v>83.045555555555481</v>
      </c>
      <c r="AE19" s="32">
        <v>31.54000000000001</v>
      </c>
      <c r="AF19" s="37">
        <v>0.37979154680831184</v>
      </c>
      <c r="AG19" s="32">
        <v>0</v>
      </c>
      <c r="AH19" s="32">
        <v>0</v>
      </c>
      <c r="AI19" s="37" t="s">
        <v>1045</v>
      </c>
      <c r="AJ19" s="32">
        <v>0</v>
      </c>
      <c r="AK19" s="32">
        <v>0</v>
      </c>
      <c r="AL19" s="37" t="s">
        <v>1045</v>
      </c>
      <c r="AM19" t="s">
        <v>328</v>
      </c>
      <c r="AN19" s="34">
        <v>1</v>
      </c>
      <c r="AX19"/>
      <c r="AY19"/>
    </row>
    <row r="20" spans="1:51" x14ac:dyDescent="0.25">
      <c r="A20" t="s">
        <v>929</v>
      </c>
      <c r="B20" t="s">
        <v>436</v>
      </c>
      <c r="C20" t="s">
        <v>799</v>
      </c>
      <c r="D20" t="s">
        <v>896</v>
      </c>
      <c r="E20" s="32">
        <v>98.644444444444446</v>
      </c>
      <c r="F20" s="32">
        <v>365.59999999999997</v>
      </c>
      <c r="G20" s="32">
        <v>30.316666666666666</v>
      </c>
      <c r="H20" s="37">
        <v>8.2923048869438368E-2</v>
      </c>
      <c r="I20" s="32">
        <v>318.86666666666667</v>
      </c>
      <c r="J20" s="32">
        <v>30.316666666666666</v>
      </c>
      <c r="K20" s="37">
        <v>9.5076311938114152E-2</v>
      </c>
      <c r="L20" s="32">
        <v>86.174999999999997</v>
      </c>
      <c r="M20" s="32">
        <v>7.2583333333333337</v>
      </c>
      <c r="N20" s="37">
        <v>8.4227830964123396E-2</v>
      </c>
      <c r="O20" s="32">
        <v>60.113888888888887</v>
      </c>
      <c r="P20" s="32">
        <v>7.2583333333333337</v>
      </c>
      <c r="Q20" s="37">
        <v>0.12074303405572756</v>
      </c>
      <c r="R20" s="32">
        <v>20.727777777777778</v>
      </c>
      <c r="S20" s="32">
        <v>0</v>
      </c>
      <c r="T20" s="37">
        <v>0</v>
      </c>
      <c r="U20" s="32">
        <v>5.333333333333333</v>
      </c>
      <c r="V20" s="32">
        <v>0</v>
      </c>
      <c r="W20" s="37">
        <v>0</v>
      </c>
      <c r="X20" s="32">
        <v>67.611111111111114</v>
      </c>
      <c r="Y20" s="32">
        <v>5.9638888888888886</v>
      </c>
      <c r="Z20" s="37">
        <v>8.8208709942481506E-2</v>
      </c>
      <c r="AA20" s="32">
        <v>20.672222222222221</v>
      </c>
      <c r="AB20" s="32">
        <v>0</v>
      </c>
      <c r="AC20" s="37">
        <v>0</v>
      </c>
      <c r="AD20" s="32">
        <v>190.54444444444445</v>
      </c>
      <c r="AE20" s="32">
        <v>17.094444444444445</v>
      </c>
      <c r="AF20" s="37">
        <v>8.9713685929208697E-2</v>
      </c>
      <c r="AG20" s="32">
        <v>0.59722222222222221</v>
      </c>
      <c r="AH20" s="32">
        <v>0</v>
      </c>
      <c r="AI20" s="37">
        <v>0</v>
      </c>
      <c r="AJ20" s="32">
        <v>0</v>
      </c>
      <c r="AK20" s="32">
        <v>0</v>
      </c>
      <c r="AL20" s="37" t="s">
        <v>1045</v>
      </c>
      <c r="AM20" t="s">
        <v>74</v>
      </c>
      <c r="AN20" s="34">
        <v>1</v>
      </c>
      <c r="AX20"/>
      <c r="AY20"/>
    </row>
    <row r="21" spans="1:51" x14ac:dyDescent="0.25">
      <c r="A21" t="s">
        <v>929</v>
      </c>
      <c r="B21" t="s">
        <v>668</v>
      </c>
      <c r="C21" t="s">
        <v>781</v>
      </c>
      <c r="D21" t="s">
        <v>896</v>
      </c>
      <c r="E21" s="32">
        <v>124.86666666666666</v>
      </c>
      <c r="F21" s="32">
        <v>349.46011111111108</v>
      </c>
      <c r="G21" s="32">
        <v>2.4851111111111113</v>
      </c>
      <c r="H21" s="37">
        <v>7.1112869025585831E-3</v>
      </c>
      <c r="I21" s="32">
        <v>321.69899999999996</v>
      </c>
      <c r="J21" s="32">
        <v>2.4851111111111113</v>
      </c>
      <c r="K21" s="37">
        <v>7.7249575258583692E-3</v>
      </c>
      <c r="L21" s="32">
        <v>69.87822222222222</v>
      </c>
      <c r="M21" s="32">
        <v>0.21988888888888888</v>
      </c>
      <c r="N21" s="37">
        <v>3.1467441771717147E-3</v>
      </c>
      <c r="O21" s="32">
        <v>53.222666666666669</v>
      </c>
      <c r="P21" s="32">
        <v>0.21988888888888888</v>
      </c>
      <c r="Q21" s="37">
        <v>4.1314895073945104E-3</v>
      </c>
      <c r="R21" s="32">
        <v>11.322222222222223</v>
      </c>
      <c r="S21" s="32">
        <v>0</v>
      </c>
      <c r="T21" s="37">
        <v>0</v>
      </c>
      <c r="U21" s="32">
        <v>5.333333333333333</v>
      </c>
      <c r="V21" s="32">
        <v>0</v>
      </c>
      <c r="W21" s="37">
        <v>0</v>
      </c>
      <c r="X21" s="32">
        <v>69.513888888888886</v>
      </c>
      <c r="Y21" s="32">
        <v>0</v>
      </c>
      <c r="Z21" s="37">
        <v>0</v>
      </c>
      <c r="AA21" s="32">
        <v>11.105555555555556</v>
      </c>
      <c r="AB21" s="32">
        <v>0</v>
      </c>
      <c r="AC21" s="37">
        <v>0</v>
      </c>
      <c r="AD21" s="32">
        <v>198.96244444444443</v>
      </c>
      <c r="AE21" s="32">
        <v>2.2652222222222225</v>
      </c>
      <c r="AF21" s="37">
        <v>1.1385174868288937E-2</v>
      </c>
      <c r="AG21" s="32">
        <v>0</v>
      </c>
      <c r="AH21" s="32">
        <v>0</v>
      </c>
      <c r="AI21" s="37" t="s">
        <v>1045</v>
      </c>
      <c r="AJ21" s="32">
        <v>0</v>
      </c>
      <c r="AK21" s="32">
        <v>0</v>
      </c>
      <c r="AL21" s="37" t="s">
        <v>1045</v>
      </c>
      <c r="AM21" t="s">
        <v>310</v>
      </c>
      <c r="AN21" s="34">
        <v>1</v>
      </c>
      <c r="AX21"/>
      <c r="AY21"/>
    </row>
    <row r="22" spans="1:51" x14ac:dyDescent="0.25">
      <c r="A22" t="s">
        <v>929</v>
      </c>
      <c r="B22" t="s">
        <v>432</v>
      </c>
      <c r="C22" t="s">
        <v>798</v>
      </c>
      <c r="D22" t="s">
        <v>895</v>
      </c>
      <c r="E22" s="32">
        <v>127.07777777777778</v>
      </c>
      <c r="F22" s="32">
        <v>496.22088888888891</v>
      </c>
      <c r="G22" s="32">
        <v>67.688444444444443</v>
      </c>
      <c r="H22" s="37">
        <v>0.1364078900346351</v>
      </c>
      <c r="I22" s="32">
        <v>467.98500000000001</v>
      </c>
      <c r="J22" s="32">
        <v>67.688444444444443</v>
      </c>
      <c r="K22" s="37">
        <v>0.14463806413548391</v>
      </c>
      <c r="L22" s="32">
        <v>99.474444444444472</v>
      </c>
      <c r="M22" s="32">
        <v>13.816222222222221</v>
      </c>
      <c r="N22" s="37">
        <v>0.13889217777877061</v>
      </c>
      <c r="O22" s="32">
        <v>77.389222222222244</v>
      </c>
      <c r="P22" s="32">
        <v>13.816222222222221</v>
      </c>
      <c r="Q22" s="37">
        <v>0.17852902284699412</v>
      </c>
      <c r="R22" s="32">
        <v>15.685222222222228</v>
      </c>
      <c r="S22" s="32">
        <v>0</v>
      </c>
      <c r="T22" s="37">
        <v>0</v>
      </c>
      <c r="U22" s="32">
        <v>6.4</v>
      </c>
      <c r="V22" s="32">
        <v>0</v>
      </c>
      <c r="W22" s="37">
        <v>0</v>
      </c>
      <c r="X22" s="32">
        <v>103.73355555555553</v>
      </c>
      <c r="Y22" s="32">
        <v>31.006888888888888</v>
      </c>
      <c r="Z22" s="37">
        <v>0.29890895692168618</v>
      </c>
      <c r="AA22" s="32">
        <v>6.1506666666666661</v>
      </c>
      <c r="AB22" s="32">
        <v>0</v>
      </c>
      <c r="AC22" s="37">
        <v>0</v>
      </c>
      <c r="AD22" s="32">
        <v>284.79611111111114</v>
      </c>
      <c r="AE22" s="32">
        <v>22.865333333333329</v>
      </c>
      <c r="AF22" s="37">
        <v>8.0286676823380448E-2</v>
      </c>
      <c r="AG22" s="32">
        <v>2.0661111111111108</v>
      </c>
      <c r="AH22" s="32">
        <v>0</v>
      </c>
      <c r="AI22" s="37">
        <v>0</v>
      </c>
      <c r="AJ22" s="32">
        <v>0</v>
      </c>
      <c r="AK22" s="32">
        <v>0</v>
      </c>
      <c r="AL22" s="37" t="s">
        <v>1045</v>
      </c>
      <c r="AM22" t="s">
        <v>70</v>
      </c>
      <c r="AN22" s="34">
        <v>1</v>
      </c>
      <c r="AX22"/>
      <c r="AY22"/>
    </row>
    <row r="23" spans="1:51" x14ac:dyDescent="0.25">
      <c r="A23" t="s">
        <v>929</v>
      </c>
      <c r="B23" t="s">
        <v>620</v>
      </c>
      <c r="C23" t="s">
        <v>752</v>
      </c>
      <c r="D23" t="s">
        <v>900</v>
      </c>
      <c r="E23" s="32">
        <v>72.811111111111117</v>
      </c>
      <c r="F23" s="32">
        <v>300.02833333333331</v>
      </c>
      <c r="G23" s="32">
        <v>63.405555555555551</v>
      </c>
      <c r="H23" s="37">
        <v>0.21133189272864972</v>
      </c>
      <c r="I23" s="32">
        <v>276.90055555555557</v>
      </c>
      <c r="J23" s="32">
        <v>63.405555555555551</v>
      </c>
      <c r="K23" s="37">
        <v>0.22898312872049931</v>
      </c>
      <c r="L23" s="32">
        <v>60.5</v>
      </c>
      <c r="M23" s="32">
        <v>12.588888888888889</v>
      </c>
      <c r="N23" s="37">
        <v>0.20808080808080809</v>
      </c>
      <c r="O23" s="32">
        <v>37.37222222222222</v>
      </c>
      <c r="P23" s="32">
        <v>12.588888888888889</v>
      </c>
      <c r="Q23" s="37">
        <v>0.33685149397948566</v>
      </c>
      <c r="R23" s="32">
        <v>16.133333333333333</v>
      </c>
      <c r="S23" s="32">
        <v>0</v>
      </c>
      <c r="T23" s="37">
        <v>0</v>
      </c>
      <c r="U23" s="32">
        <v>6.9944444444444445</v>
      </c>
      <c r="V23" s="32">
        <v>0</v>
      </c>
      <c r="W23" s="37">
        <v>0</v>
      </c>
      <c r="X23" s="32">
        <v>70.819444444444443</v>
      </c>
      <c r="Y23" s="32">
        <v>14.21111111111111</v>
      </c>
      <c r="Z23" s="37">
        <v>0.20066679741125709</v>
      </c>
      <c r="AA23" s="32">
        <v>0</v>
      </c>
      <c r="AB23" s="32">
        <v>0</v>
      </c>
      <c r="AC23" s="37" t="s">
        <v>1045</v>
      </c>
      <c r="AD23" s="32">
        <v>168.70888888888888</v>
      </c>
      <c r="AE23" s="32">
        <v>36.605555555555554</v>
      </c>
      <c r="AF23" s="37">
        <v>0.21697467037237056</v>
      </c>
      <c r="AG23" s="32">
        <v>0</v>
      </c>
      <c r="AH23" s="32">
        <v>0</v>
      </c>
      <c r="AI23" s="37" t="s">
        <v>1045</v>
      </c>
      <c r="AJ23" s="32">
        <v>0</v>
      </c>
      <c r="AK23" s="32">
        <v>0</v>
      </c>
      <c r="AL23" s="37" t="s">
        <v>1045</v>
      </c>
      <c r="AM23" t="s">
        <v>261</v>
      </c>
      <c r="AN23" s="34">
        <v>1</v>
      </c>
      <c r="AX23"/>
      <c r="AY23"/>
    </row>
    <row r="24" spans="1:51" x14ac:dyDescent="0.25">
      <c r="A24" t="s">
        <v>929</v>
      </c>
      <c r="B24" t="s">
        <v>536</v>
      </c>
      <c r="C24" t="s">
        <v>838</v>
      </c>
      <c r="D24" t="s">
        <v>895</v>
      </c>
      <c r="E24" s="32">
        <v>67.433333333333337</v>
      </c>
      <c r="F24" s="32">
        <v>211.92777777777778</v>
      </c>
      <c r="G24" s="32">
        <v>0</v>
      </c>
      <c r="H24" s="37">
        <v>0</v>
      </c>
      <c r="I24" s="32">
        <v>198.59444444444443</v>
      </c>
      <c r="J24" s="32">
        <v>0</v>
      </c>
      <c r="K24" s="37">
        <v>0</v>
      </c>
      <c r="L24" s="32">
        <v>34.258333333333333</v>
      </c>
      <c r="M24" s="32">
        <v>0</v>
      </c>
      <c r="N24" s="37">
        <v>0</v>
      </c>
      <c r="O24" s="32">
        <v>21.902777777777779</v>
      </c>
      <c r="P24" s="32">
        <v>0</v>
      </c>
      <c r="Q24" s="37">
        <v>0</v>
      </c>
      <c r="R24" s="32">
        <v>6.8444444444444441</v>
      </c>
      <c r="S24" s="32">
        <v>0</v>
      </c>
      <c r="T24" s="37">
        <v>0</v>
      </c>
      <c r="U24" s="32">
        <v>5.5111111111111111</v>
      </c>
      <c r="V24" s="32">
        <v>0</v>
      </c>
      <c r="W24" s="37">
        <v>0</v>
      </c>
      <c r="X24" s="32">
        <v>66.319444444444443</v>
      </c>
      <c r="Y24" s="32">
        <v>0</v>
      </c>
      <c r="Z24" s="37">
        <v>0</v>
      </c>
      <c r="AA24" s="32">
        <v>0.97777777777777775</v>
      </c>
      <c r="AB24" s="32">
        <v>0</v>
      </c>
      <c r="AC24" s="37">
        <v>0</v>
      </c>
      <c r="AD24" s="32">
        <v>110.37222222222222</v>
      </c>
      <c r="AE24" s="32">
        <v>0</v>
      </c>
      <c r="AF24" s="37">
        <v>0</v>
      </c>
      <c r="AG24" s="32">
        <v>0</v>
      </c>
      <c r="AH24" s="32">
        <v>0</v>
      </c>
      <c r="AI24" s="37" t="s">
        <v>1045</v>
      </c>
      <c r="AJ24" s="32">
        <v>0</v>
      </c>
      <c r="AK24" s="32">
        <v>0</v>
      </c>
      <c r="AL24" s="37" t="s">
        <v>1045</v>
      </c>
      <c r="AM24" t="s">
        <v>174</v>
      </c>
      <c r="AN24" s="34">
        <v>1</v>
      </c>
      <c r="AX24"/>
      <c r="AY24"/>
    </row>
    <row r="25" spans="1:51" x14ac:dyDescent="0.25">
      <c r="A25" t="s">
        <v>929</v>
      </c>
      <c r="B25" t="s">
        <v>674</v>
      </c>
      <c r="C25" t="s">
        <v>858</v>
      </c>
      <c r="D25" t="s">
        <v>895</v>
      </c>
      <c r="E25" s="32">
        <v>68.844444444444449</v>
      </c>
      <c r="F25" s="32">
        <v>231.81666666666666</v>
      </c>
      <c r="G25" s="32">
        <v>6.8777777777777782</v>
      </c>
      <c r="H25" s="37">
        <v>2.9669039231193236E-2</v>
      </c>
      <c r="I25" s="32">
        <v>211.22222222222223</v>
      </c>
      <c r="J25" s="32">
        <v>6.8777777777777782</v>
      </c>
      <c r="K25" s="37">
        <v>3.2561809573908473E-2</v>
      </c>
      <c r="L25" s="32">
        <v>38.858333333333334</v>
      </c>
      <c r="M25" s="32">
        <v>0</v>
      </c>
      <c r="N25" s="37">
        <v>0</v>
      </c>
      <c r="O25" s="32">
        <v>18.263888888888889</v>
      </c>
      <c r="P25" s="32">
        <v>0</v>
      </c>
      <c r="Q25" s="37">
        <v>0</v>
      </c>
      <c r="R25" s="32">
        <v>14.905555555555555</v>
      </c>
      <c r="S25" s="32">
        <v>0</v>
      </c>
      <c r="T25" s="37">
        <v>0</v>
      </c>
      <c r="U25" s="32">
        <v>5.6888888888888891</v>
      </c>
      <c r="V25" s="32">
        <v>0</v>
      </c>
      <c r="W25" s="37">
        <v>0</v>
      </c>
      <c r="X25" s="32">
        <v>60.819444444444443</v>
      </c>
      <c r="Y25" s="32">
        <v>6.8777777777777782</v>
      </c>
      <c r="Z25" s="37">
        <v>0.11308517926467231</v>
      </c>
      <c r="AA25" s="32">
        <v>0</v>
      </c>
      <c r="AB25" s="32">
        <v>0</v>
      </c>
      <c r="AC25" s="37" t="s">
        <v>1045</v>
      </c>
      <c r="AD25" s="32">
        <v>132.13888888888889</v>
      </c>
      <c r="AE25" s="32">
        <v>0</v>
      </c>
      <c r="AF25" s="37">
        <v>0</v>
      </c>
      <c r="AG25" s="32">
        <v>0</v>
      </c>
      <c r="AH25" s="32">
        <v>0</v>
      </c>
      <c r="AI25" s="37" t="s">
        <v>1045</v>
      </c>
      <c r="AJ25" s="32">
        <v>0</v>
      </c>
      <c r="AK25" s="32">
        <v>0</v>
      </c>
      <c r="AL25" s="37" t="s">
        <v>1045</v>
      </c>
      <c r="AM25" t="s">
        <v>316</v>
      </c>
      <c r="AN25" s="34">
        <v>1</v>
      </c>
      <c r="AX25"/>
      <c r="AY25"/>
    </row>
    <row r="26" spans="1:51" x14ac:dyDescent="0.25">
      <c r="A26" t="s">
        <v>929</v>
      </c>
      <c r="B26" t="s">
        <v>422</v>
      </c>
      <c r="C26" t="s">
        <v>793</v>
      </c>
      <c r="D26" t="s">
        <v>899</v>
      </c>
      <c r="E26" s="32">
        <v>103.77777777777777</v>
      </c>
      <c r="F26" s="32">
        <v>349.10055555555556</v>
      </c>
      <c r="G26" s="32">
        <v>12.022222222222222</v>
      </c>
      <c r="H26" s="37">
        <v>3.4437705786775859E-2</v>
      </c>
      <c r="I26" s="32">
        <v>326.91722222222222</v>
      </c>
      <c r="J26" s="32">
        <v>12.022222222222222</v>
      </c>
      <c r="K26" s="37">
        <v>3.6774514785428182E-2</v>
      </c>
      <c r="L26" s="32">
        <v>34.777777777777779</v>
      </c>
      <c r="M26" s="32">
        <v>1.6777777777777778</v>
      </c>
      <c r="N26" s="37">
        <v>4.8242811501597441E-2</v>
      </c>
      <c r="O26" s="32">
        <v>22.013888888888889</v>
      </c>
      <c r="P26" s="32">
        <v>1.6777777777777778</v>
      </c>
      <c r="Q26" s="37">
        <v>7.6214511041009458E-2</v>
      </c>
      <c r="R26" s="32">
        <v>12.763888888888889</v>
      </c>
      <c r="S26" s="32">
        <v>0</v>
      </c>
      <c r="T26" s="37">
        <v>0</v>
      </c>
      <c r="U26" s="32">
        <v>0</v>
      </c>
      <c r="V26" s="32">
        <v>0</v>
      </c>
      <c r="W26" s="37" t="s">
        <v>1045</v>
      </c>
      <c r="X26" s="32">
        <v>98.655555555555551</v>
      </c>
      <c r="Y26" s="32">
        <v>1.6166666666666667</v>
      </c>
      <c r="Z26" s="37">
        <v>1.6386980515823855E-2</v>
      </c>
      <c r="AA26" s="32">
        <v>9.4194444444444443</v>
      </c>
      <c r="AB26" s="32">
        <v>0</v>
      </c>
      <c r="AC26" s="37">
        <v>0</v>
      </c>
      <c r="AD26" s="32">
        <v>206.24777777777777</v>
      </c>
      <c r="AE26" s="32">
        <v>8.7277777777777779</v>
      </c>
      <c r="AF26" s="37">
        <v>4.2316954256746205E-2</v>
      </c>
      <c r="AG26" s="32">
        <v>0</v>
      </c>
      <c r="AH26" s="32">
        <v>0</v>
      </c>
      <c r="AI26" s="37" t="s">
        <v>1045</v>
      </c>
      <c r="AJ26" s="32">
        <v>0</v>
      </c>
      <c r="AK26" s="32">
        <v>0</v>
      </c>
      <c r="AL26" s="37" t="s">
        <v>1045</v>
      </c>
      <c r="AM26" t="s">
        <v>60</v>
      </c>
      <c r="AN26" s="34">
        <v>1</v>
      </c>
      <c r="AX26"/>
      <c r="AY26"/>
    </row>
    <row r="27" spans="1:51" x14ac:dyDescent="0.25">
      <c r="A27" t="s">
        <v>929</v>
      </c>
      <c r="B27" t="s">
        <v>400</v>
      </c>
      <c r="C27" t="s">
        <v>762</v>
      </c>
      <c r="D27" t="s">
        <v>897</v>
      </c>
      <c r="E27" s="32">
        <v>132.53333333333333</v>
      </c>
      <c r="F27" s="32">
        <v>427.21944444444443</v>
      </c>
      <c r="G27" s="32">
        <v>20.366666666666667</v>
      </c>
      <c r="H27" s="37">
        <v>4.7672611655472402E-2</v>
      </c>
      <c r="I27" s="32">
        <v>407.30277777777781</v>
      </c>
      <c r="J27" s="32">
        <v>20.366666666666667</v>
      </c>
      <c r="K27" s="37">
        <v>5.000375096331558E-2</v>
      </c>
      <c r="L27" s="32">
        <v>83.405555555555551</v>
      </c>
      <c r="M27" s="32">
        <v>6.3555555555555552</v>
      </c>
      <c r="N27" s="37">
        <v>7.6200626124025839E-2</v>
      </c>
      <c r="O27" s="32">
        <v>75.405555555555551</v>
      </c>
      <c r="P27" s="32">
        <v>6.3555555555555552</v>
      </c>
      <c r="Q27" s="37">
        <v>8.4284977528917698E-2</v>
      </c>
      <c r="R27" s="32">
        <v>8</v>
      </c>
      <c r="S27" s="32">
        <v>0</v>
      </c>
      <c r="T27" s="37">
        <v>0</v>
      </c>
      <c r="U27" s="32">
        <v>0</v>
      </c>
      <c r="V27" s="32">
        <v>0</v>
      </c>
      <c r="W27" s="37" t="s">
        <v>1045</v>
      </c>
      <c r="X27" s="32">
        <v>100.98888888888889</v>
      </c>
      <c r="Y27" s="32">
        <v>3.7166666666666668</v>
      </c>
      <c r="Z27" s="37">
        <v>3.6802728573000328E-2</v>
      </c>
      <c r="AA27" s="32">
        <v>11.916666666666666</v>
      </c>
      <c r="AB27" s="32">
        <v>0</v>
      </c>
      <c r="AC27" s="37">
        <v>0</v>
      </c>
      <c r="AD27" s="32">
        <v>230.90833333333333</v>
      </c>
      <c r="AE27" s="32">
        <v>10.294444444444444</v>
      </c>
      <c r="AF27" s="37">
        <v>4.4582385987705558E-2</v>
      </c>
      <c r="AG27" s="32">
        <v>0</v>
      </c>
      <c r="AH27" s="32">
        <v>0</v>
      </c>
      <c r="AI27" s="37" t="s">
        <v>1045</v>
      </c>
      <c r="AJ27" s="32">
        <v>0</v>
      </c>
      <c r="AK27" s="32">
        <v>0</v>
      </c>
      <c r="AL27" s="37" t="s">
        <v>1045</v>
      </c>
      <c r="AM27" t="s">
        <v>38</v>
      </c>
      <c r="AN27" s="34">
        <v>1</v>
      </c>
      <c r="AX27"/>
      <c r="AY27"/>
    </row>
    <row r="28" spans="1:51" x14ac:dyDescent="0.25">
      <c r="A28" t="s">
        <v>929</v>
      </c>
      <c r="B28" t="s">
        <v>680</v>
      </c>
      <c r="C28" t="s">
        <v>856</v>
      </c>
      <c r="D28" t="s">
        <v>895</v>
      </c>
      <c r="E28" s="32">
        <v>47.18888888888889</v>
      </c>
      <c r="F28" s="32">
        <v>189.73133333333334</v>
      </c>
      <c r="G28" s="32">
        <v>53.836111111111109</v>
      </c>
      <c r="H28" s="37">
        <v>0.2837491845193964</v>
      </c>
      <c r="I28" s="32">
        <v>175.33433333333335</v>
      </c>
      <c r="J28" s="32">
        <v>51.822222222222223</v>
      </c>
      <c r="K28" s="37">
        <v>0.29556231935305816</v>
      </c>
      <c r="L28" s="32">
        <v>21.545111111111105</v>
      </c>
      <c r="M28" s="32">
        <v>3.7027777777777775</v>
      </c>
      <c r="N28" s="37">
        <v>0.1718616236733263</v>
      </c>
      <c r="O28" s="32">
        <v>15.004888888888882</v>
      </c>
      <c r="P28" s="32">
        <v>1.6888888888888889</v>
      </c>
      <c r="Q28" s="37">
        <v>0.11255590770415573</v>
      </c>
      <c r="R28" s="32">
        <v>2.3624444444444443</v>
      </c>
      <c r="S28" s="32">
        <v>2.0138888888888888</v>
      </c>
      <c r="T28" s="37">
        <v>0.85245978741416617</v>
      </c>
      <c r="U28" s="32">
        <v>4.177777777777778</v>
      </c>
      <c r="V28" s="32">
        <v>0</v>
      </c>
      <c r="W28" s="37">
        <v>0</v>
      </c>
      <c r="X28" s="32">
        <v>56.354666666666681</v>
      </c>
      <c r="Y28" s="32">
        <v>22.488888888888887</v>
      </c>
      <c r="Z28" s="37">
        <v>0.39905992208078978</v>
      </c>
      <c r="AA28" s="32">
        <v>7.8567777777777783</v>
      </c>
      <c r="AB28" s="32">
        <v>0</v>
      </c>
      <c r="AC28" s="37">
        <v>0</v>
      </c>
      <c r="AD28" s="32">
        <v>103.97477777777777</v>
      </c>
      <c r="AE28" s="32">
        <v>27.644444444444446</v>
      </c>
      <c r="AF28" s="37">
        <v>0.26587644653137033</v>
      </c>
      <c r="AG28" s="32">
        <v>0</v>
      </c>
      <c r="AH28" s="32">
        <v>0</v>
      </c>
      <c r="AI28" s="37" t="s">
        <v>1045</v>
      </c>
      <c r="AJ28" s="32">
        <v>0</v>
      </c>
      <c r="AK28" s="32">
        <v>0</v>
      </c>
      <c r="AL28" s="37" t="s">
        <v>1045</v>
      </c>
      <c r="AM28" t="s">
        <v>322</v>
      </c>
      <c r="AN28" s="34">
        <v>1</v>
      </c>
      <c r="AX28"/>
      <c r="AY28"/>
    </row>
    <row r="29" spans="1:51" x14ac:dyDescent="0.25">
      <c r="A29" t="s">
        <v>929</v>
      </c>
      <c r="B29" t="s">
        <v>590</v>
      </c>
      <c r="C29" t="s">
        <v>830</v>
      </c>
      <c r="D29" t="s">
        <v>897</v>
      </c>
      <c r="E29" s="32">
        <v>88.766666666666666</v>
      </c>
      <c r="F29" s="32">
        <v>329.09900000000005</v>
      </c>
      <c r="G29" s="32">
        <v>122.75088888888888</v>
      </c>
      <c r="H29" s="37">
        <v>0.37299076839762157</v>
      </c>
      <c r="I29" s="32">
        <v>282.7793333333334</v>
      </c>
      <c r="J29" s="32">
        <v>111.93422222222222</v>
      </c>
      <c r="K29" s="37">
        <v>0.39583593646243193</v>
      </c>
      <c r="L29" s="32">
        <v>51.572555555555553</v>
      </c>
      <c r="M29" s="32">
        <v>13.817777777777778</v>
      </c>
      <c r="N29" s="37">
        <v>0.2679288941362008</v>
      </c>
      <c r="O29" s="32">
        <v>24.955777777777776</v>
      </c>
      <c r="P29" s="32">
        <v>13.506666666666666</v>
      </c>
      <c r="Q29" s="37">
        <v>0.54122403184299339</v>
      </c>
      <c r="R29" s="32">
        <v>21.816777777777784</v>
      </c>
      <c r="S29" s="32">
        <v>0.31111111111111112</v>
      </c>
      <c r="T29" s="37">
        <v>1.4260176928052311E-2</v>
      </c>
      <c r="U29" s="32">
        <v>4.8</v>
      </c>
      <c r="V29" s="32">
        <v>0</v>
      </c>
      <c r="W29" s="37">
        <v>0</v>
      </c>
      <c r="X29" s="32">
        <v>63.418777777777791</v>
      </c>
      <c r="Y29" s="32">
        <v>10.350555555555555</v>
      </c>
      <c r="Z29" s="37">
        <v>0.16320963472087655</v>
      </c>
      <c r="AA29" s="32">
        <v>19.702888888888893</v>
      </c>
      <c r="AB29" s="32">
        <v>10.505555555555556</v>
      </c>
      <c r="AC29" s="37">
        <v>0.53319874130133194</v>
      </c>
      <c r="AD29" s="32">
        <v>194.40477777777781</v>
      </c>
      <c r="AE29" s="32">
        <v>88.076999999999998</v>
      </c>
      <c r="AF29" s="37">
        <v>0.45305985278139588</v>
      </c>
      <c r="AG29" s="32">
        <v>0</v>
      </c>
      <c r="AH29" s="32">
        <v>0</v>
      </c>
      <c r="AI29" s="37" t="s">
        <v>1045</v>
      </c>
      <c r="AJ29" s="32">
        <v>0</v>
      </c>
      <c r="AK29" s="32">
        <v>0</v>
      </c>
      <c r="AL29" s="37" t="s">
        <v>1045</v>
      </c>
      <c r="AM29" t="s">
        <v>231</v>
      </c>
      <c r="AN29" s="34">
        <v>1</v>
      </c>
      <c r="AX29"/>
      <c r="AY29"/>
    </row>
    <row r="30" spans="1:51" x14ac:dyDescent="0.25">
      <c r="A30" t="s">
        <v>929</v>
      </c>
      <c r="B30" t="s">
        <v>435</v>
      </c>
      <c r="C30" t="s">
        <v>787</v>
      </c>
      <c r="D30" t="s">
        <v>897</v>
      </c>
      <c r="E30" s="32">
        <v>132.16666666666666</v>
      </c>
      <c r="F30" s="32">
        <v>469.45499999999993</v>
      </c>
      <c r="G30" s="32">
        <v>89.558888888888902</v>
      </c>
      <c r="H30" s="37">
        <v>0.19077204181207766</v>
      </c>
      <c r="I30" s="32">
        <v>419.64211111111103</v>
      </c>
      <c r="J30" s="32">
        <v>88.322222222222223</v>
      </c>
      <c r="K30" s="37">
        <v>0.21047035052885016</v>
      </c>
      <c r="L30" s="32">
        <v>87.554222222222208</v>
      </c>
      <c r="M30" s="32">
        <v>7.3020000000000005</v>
      </c>
      <c r="N30" s="37">
        <v>8.3399747204272165E-2</v>
      </c>
      <c r="O30" s="32">
        <v>53.498555555555555</v>
      </c>
      <c r="P30" s="32">
        <v>7.2097777777777781</v>
      </c>
      <c r="Q30" s="37">
        <v>0.13476583999152625</v>
      </c>
      <c r="R30" s="32">
        <v>29.252333333333329</v>
      </c>
      <c r="S30" s="32">
        <v>0</v>
      </c>
      <c r="T30" s="37">
        <v>0</v>
      </c>
      <c r="U30" s="32">
        <v>4.8033333333333337</v>
      </c>
      <c r="V30" s="32">
        <v>9.2222222222222233E-2</v>
      </c>
      <c r="W30" s="37">
        <v>1.9199629886652789E-2</v>
      </c>
      <c r="X30" s="32">
        <v>123.90722222222222</v>
      </c>
      <c r="Y30" s="32">
        <v>21.069111111111116</v>
      </c>
      <c r="Z30" s="37">
        <v>0.1700394112082069</v>
      </c>
      <c r="AA30" s="32">
        <v>15.757222222222229</v>
      </c>
      <c r="AB30" s="32">
        <v>1.1444444444444444</v>
      </c>
      <c r="AC30" s="37">
        <v>7.2629834643725952E-2</v>
      </c>
      <c r="AD30" s="32">
        <v>242.23633333333331</v>
      </c>
      <c r="AE30" s="32">
        <v>60.043333333333337</v>
      </c>
      <c r="AF30" s="37">
        <v>0.2478708809165705</v>
      </c>
      <c r="AG30" s="32">
        <v>0</v>
      </c>
      <c r="AH30" s="32">
        <v>0</v>
      </c>
      <c r="AI30" s="37" t="s">
        <v>1045</v>
      </c>
      <c r="AJ30" s="32">
        <v>0</v>
      </c>
      <c r="AK30" s="32">
        <v>0</v>
      </c>
      <c r="AL30" s="37" t="s">
        <v>1045</v>
      </c>
      <c r="AM30" t="s">
        <v>73</v>
      </c>
      <c r="AN30" s="34">
        <v>1</v>
      </c>
      <c r="AX30"/>
      <c r="AY30"/>
    </row>
    <row r="31" spans="1:51" x14ac:dyDescent="0.25">
      <c r="A31" t="s">
        <v>929</v>
      </c>
      <c r="B31" t="s">
        <v>529</v>
      </c>
      <c r="C31" t="s">
        <v>834</v>
      </c>
      <c r="D31" t="s">
        <v>895</v>
      </c>
      <c r="E31" s="32">
        <v>128.30000000000001</v>
      </c>
      <c r="F31" s="32">
        <v>546.62777777777774</v>
      </c>
      <c r="G31" s="32">
        <v>0</v>
      </c>
      <c r="H31" s="37">
        <v>0</v>
      </c>
      <c r="I31" s="32">
        <v>490.30833333333334</v>
      </c>
      <c r="J31" s="32">
        <v>0</v>
      </c>
      <c r="K31" s="37">
        <v>0</v>
      </c>
      <c r="L31" s="32">
        <v>93.294444444444451</v>
      </c>
      <c r="M31" s="32">
        <v>0</v>
      </c>
      <c r="N31" s="37">
        <v>0</v>
      </c>
      <c r="O31" s="32">
        <v>36.975000000000001</v>
      </c>
      <c r="P31" s="32">
        <v>0</v>
      </c>
      <c r="Q31" s="37">
        <v>0</v>
      </c>
      <c r="R31" s="32">
        <v>47.055555555555557</v>
      </c>
      <c r="S31" s="32">
        <v>0</v>
      </c>
      <c r="T31" s="37">
        <v>0</v>
      </c>
      <c r="U31" s="32">
        <v>9.2638888888888893</v>
      </c>
      <c r="V31" s="32">
        <v>0</v>
      </c>
      <c r="W31" s="37">
        <v>0</v>
      </c>
      <c r="X31" s="32">
        <v>86.469444444444449</v>
      </c>
      <c r="Y31" s="32">
        <v>0</v>
      </c>
      <c r="Z31" s="37">
        <v>0</v>
      </c>
      <c r="AA31" s="32">
        <v>0</v>
      </c>
      <c r="AB31" s="32">
        <v>0</v>
      </c>
      <c r="AC31" s="37" t="s">
        <v>1045</v>
      </c>
      <c r="AD31" s="32">
        <v>366.86388888888888</v>
      </c>
      <c r="AE31" s="32">
        <v>0</v>
      </c>
      <c r="AF31" s="37">
        <v>0</v>
      </c>
      <c r="AG31" s="32">
        <v>0</v>
      </c>
      <c r="AH31" s="32">
        <v>0</v>
      </c>
      <c r="AI31" s="37" t="s">
        <v>1045</v>
      </c>
      <c r="AJ31" s="32">
        <v>0</v>
      </c>
      <c r="AK31" s="32">
        <v>0</v>
      </c>
      <c r="AL31" s="37" t="s">
        <v>1045</v>
      </c>
      <c r="AM31" t="s">
        <v>167</v>
      </c>
      <c r="AN31" s="34">
        <v>1</v>
      </c>
      <c r="AX31"/>
      <c r="AY31"/>
    </row>
    <row r="32" spans="1:51" x14ac:dyDescent="0.25">
      <c r="A32" t="s">
        <v>929</v>
      </c>
      <c r="B32" t="s">
        <v>576</v>
      </c>
      <c r="C32" t="s">
        <v>746</v>
      </c>
      <c r="D32" t="s">
        <v>895</v>
      </c>
      <c r="E32" s="32">
        <v>73.833333333333329</v>
      </c>
      <c r="F32" s="32">
        <v>218.05</v>
      </c>
      <c r="G32" s="32">
        <v>13.638888888888889</v>
      </c>
      <c r="H32" s="37">
        <v>6.25493643150144E-2</v>
      </c>
      <c r="I32" s="32">
        <v>195.22499999999999</v>
      </c>
      <c r="J32" s="32">
        <v>13.638888888888889</v>
      </c>
      <c r="K32" s="37">
        <v>6.9862409470553929E-2</v>
      </c>
      <c r="L32" s="32">
        <v>24.18888888888889</v>
      </c>
      <c r="M32" s="32">
        <v>0.19166666666666668</v>
      </c>
      <c r="N32" s="37">
        <v>7.9237482774460275E-3</v>
      </c>
      <c r="O32" s="32">
        <v>12.583333333333334</v>
      </c>
      <c r="P32" s="32">
        <v>0.19166666666666668</v>
      </c>
      <c r="Q32" s="37">
        <v>1.5231788079470199E-2</v>
      </c>
      <c r="R32" s="32">
        <v>11.605555555555556</v>
      </c>
      <c r="S32" s="32">
        <v>0</v>
      </c>
      <c r="T32" s="37">
        <v>0</v>
      </c>
      <c r="U32" s="32">
        <v>0</v>
      </c>
      <c r="V32" s="32">
        <v>0</v>
      </c>
      <c r="W32" s="37" t="s">
        <v>1045</v>
      </c>
      <c r="X32" s="32">
        <v>68.691666666666663</v>
      </c>
      <c r="Y32" s="32">
        <v>4.7583333333333337</v>
      </c>
      <c r="Z32" s="37">
        <v>6.9270896518257921E-2</v>
      </c>
      <c r="AA32" s="32">
        <v>11.219444444444445</v>
      </c>
      <c r="AB32" s="32">
        <v>0</v>
      </c>
      <c r="AC32" s="37">
        <v>0</v>
      </c>
      <c r="AD32" s="32">
        <v>113.95</v>
      </c>
      <c r="AE32" s="32">
        <v>8.6888888888888882</v>
      </c>
      <c r="AF32" s="37">
        <v>7.6251767344351809E-2</v>
      </c>
      <c r="AG32" s="32">
        <v>0</v>
      </c>
      <c r="AH32" s="32">
        <v>0</v>
      </c>
      <c r="AI32" s="37" t="s">
        <v>1045</v>
      </c>
      <c r="AJ32" s="32">
        <v>0</v>
      </c>
      <c r="AK32" s="32">
        <v>0</v>
      </c>
      <c r="AL32" s="37" t="s">
        <v>1045</v>
      </c>
      <c r="AM32" t="s">
        <v>215</v>
      </c>
      <c r="AN32" s="34">
        <v>1</v>
      </c>
      <c r="AX32"/>
      <c r="AY32"/>
    </row>
    <row r="33" spans="1:51" x14ac:dyDescent="0.25">
      <c r="A33" t="s">
        <v>929</v>
      </c>
      <c r="B33" t="s">
        <v>709</v>
      </c>
      <c r="C33" t="s">
        <v>736</v>
      </c>
      <c r="D33" t="s">
        <v>895</v>
      </c>
      <c r="E33" s="32">
        <v>68.577777777777783</v>
      </c>
      <c r="F33" s="32">
        <v>141.13022222222224</v>
      </c>
      <c r="G33" s="32">
        <v>0</v>
      </c>
      <c r="H33" s="37">
        <v>0</v>
      </c>
      <c r="I33" s="32">
        <v>115.30355555555556</v>
      </c>
      <c r="J33" s="32">
        <v>0</v>
      </c>
      <c r="K33" s="37">
        <v>0</v>
      </c>
      <c r="L33" s="32">
        <v>31.513444444444449</v>
      </c>
      <c r="M33" s="32">
        <v>0</v>
      </c>
      <c r="N33" s="37">
        <v>0</v>
      </c>
      <c r="O33" s="32">
        <v>15.668000000000001</v>
      </c>
      <c r="P33" s="32">
        <v>0</v>
      </c>
      <c r="Q33" s="37">
        <v>0</v>
      </c>
      <c r="R33" s="32">
        <v>11.178777777777778</v>
      </c>
      <c r="S33" s="32">
        <v>0</v>
      </c>
      <c r="T33" s="37">
        <v>0</v>
      </c>
      <c r="U33" s="32">
        <v>4.666666666666667</v>
      </c>
      <c r="V33" s="32">
        <v>0</v>
      </c>
      <c r="W33" s="37">
        <v>0</v>
      </c>
      <c r="X33" s="32">
        <v>31.186555555555547</v>
      </c>
      <c r="Y33" s="32">
        <v>0</v>
      </c>
      <c r="Z33" s="37">
        <v>0</v>
      </c>
      <c r="AA33" s="32">
        <v>9.9812222222222236</v>
      </c>
      <c r="AB33" s="32">
        <v>0</v>
      </c>
      <c r="AC33" s="37">
        <v>0</v>
      </c>
      <c r="AD33" s="32">
        <v>68.449000000000012</v>
      </c>
      <c r="AE33" s="32">
        <v>0</v>
      </c>
      <c r="AF33" s="37">
        <v>0</v>
      </c>
      <c r="AG33" s="32">
        <v>0</v>
      </c>
      <c r="AH33" s="32">
        <v>0</v>
      </c>
      <c r="AI33" s="37" t="s">
        <v>1045</v>
      </c>
      <c r="AJ33" s="32">
        <v>0</v>
      </c>
      <c r="AK33" s="32">
        <v>0</v>
      </c>
      <c r="AL33" s="37" t="s">
        <v>1045</v>
      </c>
      <c r="AM33" t="s">
        <v>352</v>
      </c>
      <c r="AN33" s="34">
        <v>1</v>
      </c>
      <c r="AX33"/>
      <c r="AY33"/>
    </row>
    <row r="34" spans="1:51" x14ac:dyDescent="0.25">
      <c r="A34" t="s">
        <v>929</v>
      </c>
      <c r="B34" t="s">
        <v>651</v>
      </c>
      <c r="C34" t="s">
        <v>763</v>
      </c>
      <c r="D34" t="s">
        <v>898</v>
      </c>
      <c r="E34" s="32">
        <v>80.344444444444449</v>
      </c>
      <c r="F34" s="32">
        <v>286.6757777777778</v>
      </c>
      <c r="G34" s="32">
        <v>0</v>
      </c>
      <c r="H34" s="37">
        <v>0</v>
      </c>
      <c r="I34" s="32">
        <v>258.93411111111112</v>
      </c>
      <c r="J34" s="32">
        <v>0</v>
      </c>
      <c r="K34" s="37">
        <v>0</v>
      </c>
      <c r="L34" s="32">
        <v>70.6388888888889</v>
      </c>
      <c r="M34" s="32">
        <v>0</v>
      </c>
      <c r="N34" s="37">
        <v>0</v>
      </c>
      <c r="O34" s="32">
        <v>47.216666666666669</v>
      </c>
      <c r="P34" s="32">
        <v>0</v>
      </c>
      <c r="Q34" s="37">
        <v>0</v>
      </c>
      <c r="R34" s="32">
        <v>19.511111111111113</v>
      </c>
      <c r="S34" s="32">
        <v>0</v>
      </c>
      <c r="T34" s="37">
        <v>0</v>
      </c>
      <c r="U34" s="32">
        <v>3.911111111111111</v>
      </c>
      <c r="V34" s="32">
        <v>0</v>
      </c>
      <c r="W34" s="37">
        <v>0</v>
      </c>
      <c r="X34" s="32">
        <v>50.099666666666671</v>
      </c>
      <c r="Y34" s="32">
        <v>0</v>
      </c>
      <c r="Z34" s="37">
        <v>0</v>
      </c>
      <c r="AA34" s="32">
        <v>4.3194444444444446</v>
      </c>
      <c r="AB34" s="32">
        <v>0</v>
      </c>
      <c r="AC34" s="37">
        <v>0</v>
      </c>
      <c r="AD34" s="32">
        <v>161.61777777777777</v>
      </c>
      <c r="AE34" s="32">
        <v>0</v>
      </c>
      <c r="AF34" s="37">
        <v>0</v>
      </c>
      <c r="AG34" s="32">
        <v>0</v>
      </c>
      <c r="AH34" s="32">
        <v>0</v>
      </c>
      <c r="AI34" s="37" t="s">
        <v>1045</v>
      </c>
      <c r="AJ34" s="32">
        <v>0</v>
      </c>
      <c r="AK34" s="32">
        <v>0</v>
      </c>
      <c r="AL34" s="37" t="s">
        <v>1045</v>
      </c>
      <c r="AM34" t="s">
        <v>293</v>
      </c>
      <c r="AN34" s="34">
        <v>1</v>
      </c>
      <c r="AX34"/>
      <c r="AY34"/>
    </row>
    <row r="35" spans="1:51" x14ac:dyDescent="0.25">
      <c r="A35" t="s">
        <v>929</v>
      </c>
      <c r="B35" t="s">
        <v>695</v>
      </c>
      <c r="C35" t="s">
        <v>740</v>
      </c>
      <c r="D35" t="s">
        <v>903</v>
      </c>
      <c r="E35" s="32">
        <v>44.088888888888889</v>
      </c>
      <c r="F35" s="32">
        <v>184.04666666666665</v>
      </c>
      <c r="G35" s="32">
        <v>1.461111111111111</v>
      </c>
      <c r="H35" s="37">
        <v>7.9388077902947315E-3</v>
      </c>
      <c r="I35" s="32">
        <v>170.63833333333332</v>
      </c>
      <c r="J35" s="32">
        <v>1.461111111111111</v>
      </c>
      <c r="K35" s="37">
        <v>8.5626194452855138E-3</v>
      </c>
      <c r="L35" s="32">
        <v>21.308333333333337</v>
      </c>
      <c r="M35" s="32">
        <v>0</v>
      </c>
      <c r="N35" s="37">
        <v>0</v>
      </c>
      <c r="O35" s="32">
        <v>16.488888888888894</v>
      </c>
      <c r="P35" s="32">
        <v>0</v>
      </c>
      <c r="Q35" s="37">
        <v>0</v>
      </c>
      <c r="R35" s="32">
        <v>2.088888888888889</v>
      </c>
      <c r="S35" s="32">
        <v>0</v>
      </c>
      <c r="T35" s="37">
        <v>0</v>
      </c>
      <c r="U35" s="32">
        <v>2.7305555555555556</v>
      </c>
      <c r="V35" s="32">
        <v>0</v>
      </c>
      <c r="W35" s="37">
        <v>0</v>
      </c>
      <c r="X35" s="32">
        <v>58.002222222222223</v>
      </c>
      <c r="Y35" s="32">
        <v>1.461111111111111</v>
      </c>
      <c r="Z35" s="37">
        <v>2.5190605723918621E-2</v>
      </c>
      <c r="AA35" s="32">
        <v>8.5888888888888886</v>
      </c>
      <c r="AB35" s="32">
        <v>0</v>
      </c>
      <c r="AC35" s="37">
        <v>0</v>
      </c>
      <c r="AD35" s="32">
        <v>96.147222222222197</v>
      </c>
      <c r="AE35" s="32">
        <v>0</v>
      </c>
      <c r="AF35" s="37">
        <v>0</v>
      </c>
      <c r="AG35" s="32">
        <v>0</v>
      </c>
      <c r="AH35" s="32">
        <v>0</v>
      </c>
      <c r="AI35" s="37" t="s">
        <v>1045</v>
      </c>
      <c r="AJ35" s="32">
        <v>0</v>
      </c>
      <c r="AK35" s="32">
        <v>0</v>
      </c>
      <c r="AL35" s="37" t="s">
        <v>1045</v>
      </c>
      <c r="AM35" t="s">
        <v>338</v>
      </c>
      <c r="AN35" s="34">
        <v>1</v>
      </c>
      <c r="AX35"/>
      <c r="AY35"/>
    </row>
    <row r="36" spans="1:51" x14ac:dyDescent="0.25">
      <c r="A36" t="s">
        <v>929</v>
      </c>
      <c r="B36" t="s">
        <v>703</v>
      </c>
      <c r="C36" t="s">
        <v>890</v>
      </c>
      <c r="D36" t="s">
        <v>903</v>
      </c>
      <c r="E36" s="32">
        <v>52.255555555555553</v>
      </c>
      <c r="F36" s="32">
        <v>146.00833333333333</v>
      </c>
      <c r="G36" s="32">
        <v>17.133333333333333</v>
      </c>
      <c r="H36" s="37">
        <v>0.11734490040522802</v>
      </c>
      <c r="I36" s="32">
        <v>127.37777777777777</v>
      </c>
      <c r="J36" s="32">
        <v>17.133333333333333</v>
      </c>
      <c r="K36" s="37">
        <v>0.13450802512212143</v>
      </c>
      <c r="L36" s="32">
        <v>14.605555555555556</v>
      </c>
      <c r="M36" s="32">
        <v>0</v>
      </c>
      <c r="N36" s="37">
        <v>0</v>
      </c>
      <c r="O36" s="32">
        <v>3.7083333333333335</v>
      </c>
      <c r="P36" s="32">
        <v>0</v>
      </c>
      <c r="Q36" s="37">
        <v>0</v>
      </c>
      <c r="R36" s="32">
        <v>5.7472222222222218</v>
      </c>
      <c r="S36" s="32">
        <v>0</v>
      </c>
      <c r="T36" s="37">
        <v>0</v>
      </c>
      <c r="U36" s="32">
        <v>5.15</v>
      </c>
      <c r="V36" s="32">
        <v>0</v>
      </c>
      <c r="W36" s="37">
        <v>0</v>
      </c>
      <c r="X36" s="32">
        <v>37.299999999999997</v>
      </c>
      <c r="Y36" s="32">
        <v>0</v>
      </c>
      <c r="Z36" s="37">
        <v>0</v>
      </c>
      <c r="AA36" s="32">
        <v>7.7333333333333334</v>
      </c>
      <c r="AB36" s="32">
        <v>0</v>
      </c>
      <c r="AC36" s="37">
        <v>0</v>
      </c>
      <c r="AD36" s="32">
        <v>86.36944444444444</v>
      </c>
      <c r="AE36" s="32">
        <v>17.133333333333333</v>
      </c>
      <c r="AF36" s="37">
        <v>0.19837262406329401</v>
      </c>
      <c r="AG36" s="32">
        <v>0</v>
      </c>
      <c r="AH36" s="32">
        <v>0</v>
      </c>
      <c r="AI36" s="37" t="s">
        <v>1045</v>
      </c>
      <c r="AJ36" s="32">
        <v>0</v>
      </c>
      <c r="AK36" s="32">
        <v>0</v>
      </c>
      <c r="AL36" s="37" t="s">
        <v>1045</v>
      </c>
      <c r="AM36" t="s">
        <v>346</v>
      </c>
      <c r="AN36" s="34">
        <v>1</v>
      </c>
      <c r="AX36"/>
      <c r="AY36"/>
    </row>
    <row r="37" spans="1:51" x14ac:dyDescent="0.25">
      <c r="A37" t="s">
        <v>929</v>
      </c>
      <c r="B37" t="s">
        <v>604</v>
      </c>
      <c r="C37" t="s">
        <v>774</v>
      </c>
      <c r="D37" t="s">
        <v>895</v>
      </c>
      <c r="E37" s="32">
        <v>81.944444444444443</v>
      </c>
      <c r="F37" s="32">
        <v>435.95255555555565</v>
      </c>
      <c r="G37" s="32">
        <v>85.810555555555567</v>
      </c>
      <c r="H37" s="37">
        <v>0.19683461987326345</v>
      </c>
      <c r="I37" s="32">
        <v>416.98144444444455</v>
      </c>
      <c r="J37" s="32">
        <v>85.810555555555567</v>
      </c>
      <c r="K37" s="37">
        <v>0.20578986594927084</v>
      </c>
      <c r="L37" s="32">
        <v>66.780999999999992</v>
      </c>
      <c r="M37" s="32">
        <v>3.0277777777777777</v>
      </c>
      <c r="N37" s="37">
        <v>4.5338910435270184E-2</v>
      </c>
      <c r="O37" s="32">
        <v>47.809888888888885</v>
      </c>
      <c r="P37" s="32">
        <v>3.0277777777777777</v>
      </c>
      <c r="Q37" s="37">
        <v>6.3329529688186309E-2</v>
      </c>
      <c r="R37" s="32">
        <v>13.815555555555553</v>
      </c>
      <c r="S37" s="32">
        <v>0</v>
      </c>
      <c r="T37" s="37">
        <v>0</v>
      </c>
      <c r="U37" s="32">
        <v>5.1555555555555559</v>
      </c>
      <c r="V37" s="32">
        <v>0</v>
      </c>
      <c r="W37" s="37">
        <v>0</v>
      </c>
      <c r="X37" s="32">
        <v>119.13377777777781</v>
      </c>
      <c r="Y37" s="32">
        <v>40.56022222222223</v>
      </c>
      <c r="Z37" s="37">
        <v>0.34045946480333966</v>
      </c>
      <c r="AA37" s="32">
        <v>0</v>
      </c>
      <c r="AB37" s="32">
        <v>0</v>
      </c>
      <c r="AC37" s="37" t="s">
        <v>1045</v>
      </c>
      <c r="AD37" s="32">
        <v>250.03777777777785</v>
      </c>
      <c r="AE37" s="32">
        <v>42.222555555555566</v>
      </c>
      <c r="AF37" s="37">
        <v>0.16886470488903899</v>
      </c>
      <c r="AG37" s="32">
        <v>0</v>
      </c>
      <c r="AH37" s="32">
        <v>0</v>
      </c>
      <c r="AI37" s="37" t="s">
        <v>1045</v>
      </c>
      <c r="AJ37" s="32">
        <v>0</v>
      </c>
      <c r="AK37" s="32">
        <v>0</v>
      </c>
      <c r="AL37" s="37" t="s">
        <v>1045</v>
      </c>
      <c r="AM37" t="s">
        <v>245</v>
      </c>
      <c r="AN37" s="34">
        <v>1</v>
      </c>
      <c r="AX37"/>
      <c r="AY37"/>
    </row>
    <row r="38" spans="1:51" x14ac:dyDescent="0.25">
      <c r="A38" t="s">
        <v>929</v>
      </c>
      <c r="B38" t="s">
        <v>457</v>
      </c>
      <c r="C38" t="s">
        <v>808</v>
      </c>
      <c r="D38" t="s">
        <v>897</v>
      </c>
      <c r="E38" s="32">
        <v>102.23333333333333</v>
      </c>
      <c r="F38" s="32">
        <v>379.30211111111112</v>
      </c>
      <c r="G38" s="32">
        <v>85.168777777777791</v>
      </c>
      <c r="H38" s="37">
        <v>0.2245407428086495</v>
      </c>
      <c r="I38" s="32">
        <v>327.50211111111111</v>
      </c>
      <c r="J38" s="32">
        <v>85.168777777777791</v>
      </c>
      <c r="K38" s="37">
        <v>0.26005566037063715</v>
      </c>
      <c r="L38" s="32">
        <v>44.555555555555557</v>
      </c>
      <c r="M38" s="32">
        <v>8.5861111111111104</v>
      </c>
      <c r="N38" s="37">
        <v>0.19270573566084787</v>
      </c>
      <c r="O38" s="32">
        <v>22.047222222222221</v>
      </c>
      <c r="P38" s="32">
        <v>8.5861111111111104</v>
      </c>
      <c r="Q38" s="37">
        <v>0.38944185460501446</v>
      </c>
      <c r="R38" s="32">
        <v>15.683333333333334</v>
      </c>
      <c r="S38" s="32">
        <v>0</v>
      </c>
      <c r="T38" s="37">
        <v>0</v>
      </c>
      <c r="U38" s="32">
        <v>6.8250000000000002</v>
      </c>
      <c r="V38" s="32">
        <v>0</v>
      </c>
      <c r="W38" s="37">
        <v>0</v>
      </c>
      <c r="X38" s="32">
        <v>102.76588888888885</v>
      </c>
      <c r="Y38" s="32">
        <v>17.826999999999995</v>
      </c>
      <c r="Z38" s="37">
        <v>0.17347195837788804</v>
      </c>
      <c r="AA38" s="32">
        <v>29.291666666666668</v>
      </c>
      <c r="AB38" s="32">
        <v>0</v>
      </c>
      <c r="AC38" s="37">
        <v>0</v>
      </c>
      <c r="AD38" s="32">
        <v>187.90011111111113</v>
      </c>
      <c r="AE38" s="32">
        <v>58.755666666666677</v>
      </c>
      <c r="AF38" s="37">
        <v>0.31269628484638118</v>
      </c>
      <c r="AG38" s="32">
        <v>14.78888888888889</v>
      </c>
      <c r="AH38" s="32">
        <v>0</v>
      </c>
      <c r="AI38" s="37">
        <v>0</v>
      </c>
      <c r="AJ38" s="32">
        <v>0</v>
      </c>
      <c r="AK38" s="32">
        <v>0</v>
      </c>
      <c r="AL38" s="37" t="s">
        <v>1045</v>
      </c>
      <c r="AM38" t="s">
        <v>95</v>
      </c>
      <c r="AN38" s="34">
        <v>1</v>
      </c>
      <c r="AX38"/>
      <c r="AY38"/>
    </row>
    <row r="39" spans="1:51" x14ac:dyDescent="0.25">
      <c r="A39" t="s">
        <v>929</v>
      </c>
      <c r="B39" t="s">
        <v>421</v>
      </c>
      <c r="C39" t="s">
        <v>724</v>
      </c>
      <c r="D39" t="s">
        <v>897</v>
      </c>
      <c r="E39" s="32">
        <v>53.488888888888887</v>
      </c>
      <c r="F39" s="32">
        <v>181.56466666666665</v>
      </c>
      <c r="G39" s="32">
        <v>26.528888888888879</v>
      </c>
      <c r="H39" s="37">
        <v>0.1461126185834003</v>
      </c>
      <c r="I39" s="32">
        <v>169.99144444444443</v>
      </c>
      <c r="J39" s="32">
        <v>26.528888888888879</v>
      </c>
      <c r="K39" s="37">
        <v>0.15606014158882503</v>
      </c>
      <c r="L39" s="32">
        <v>18.312222222222225</v>
      </c>
      <c r="M39" s="32">
        <v>4.9349999999999987</v>
      </c>
      <c r="N39" s="37">
        <v>0.2694921424670832</v>
      </c>
      <c r="O39" s="32">
        <v>8.5167777777777776</v>
      </c>
      <c r="P39" s="32">
        <v>4.9349999999999987</v>
      </c>
      <c r="Q39" s="37">
        <v>0.57944449517944963</v>
      </c>
      <c r="R39" s="32">
        <v>4.9732222222222235</v>
      </c>
      <c r="S39" s="32">
        <v>0</v>
      </c>
      <c r="T39" s="37">
        <v>0</v>
      </c>
      <c r="U39" s="32">
        <v>4.822222222222222</v>
      </c>
      <c r="V39" s="32">
        <v>0</v>
      </c>
      <c r="W39" s="37">
        <v>0</v>
      </c>
      <c r="X39" s="32">
        <v>52.819111111111106</v>
      </c>
      <c r="Y39" s="32">
        <v>6.9565555555555525</v>
      </c>
      <c r="Z39" s="37">
        <v>0.13170527502671586</v>
      </c>
      <c r="AA39" s="32">
        <v>1.7777777777777777</v>
      </c>
      <c r="AB39" s="32">
        <v>0</v>
      </c>
      <c r="AC39" s="37">
        <v>0</v>
      </c>
      <c r="AD39" s="32">
        <v>108.65555555555554</v>
      </c>
      <c r="AE39" s="32">
        <v>14.637333333333329</v>
      </c>
      <c r="AF39" s="37">
        <v>0.13471316085489313</v>
      </c>
      <c r="AG39" s="32">
        <v>0</v>
      </c>
      <c r="AH39" s="32">
        <v>0</v>
      </c>
      <c r="AI39" s="37" t="s">
        <v>1045</v>
      </c>
      <c r="AJ39" s="32">
        <v>0</v>
      </c>
      <c r="AK39" s="32">
        <v>0</v>
      </c>
      <c r="AL39" s="37" t="s">
        <v>1045</v>
      </c>
      <c r="AM39" t="s">
        <v>59</v>
      </c>
      <c r="AN39" s="34">
        <v>1</v>
      </c>
      <c r="AX39"/>
      <c r="AY39"/>
    </row>
    <row r="40" spans="1:51" x14ac:dyDescent="0.25">
      <c r="A40" t="s">
        <v>929</v>
      </c>
      <c r="B40" t="s">
        <v>615</v>
      </c>
      <c r="C40" t="s">
        <v>864</v>
      </c>
      <c r="D40" t="s">
        <v>895</v>
      </c>
      <c r="E40" s="32">
        <v>105.12222222222222</v>
      </c>
      <c r="F40" s="32">
        <v>367.83722222222218</v>
      </c>
      <c r="G40" s="32">
        <v>71.764777777777766</v>
      </c>
      <c r="H40" s="37">
        <v>0.19509928153606593</v>
      </c>
      <c r="I40" s="32">
        <v>355.03722222222223</v>
      </c>
      <c r="J40" s="32">
        <v>71.764777777777766</v>
      </c>
      <c r="K40" s="37">
        <v>0.20213310967394651</v>
      </c>
      <c r="L40" s="32">
        <v>52.711999999999989</v>
      </c>
      <c r="M40" s="32">
        <v>15.935777777777776</v>
      </c>
      <c r="N40" s="37">
        <v>0.30231783612418006</v>
      </c>
      <c r="O40" s="32">
        <v>47.111999999999988</v>
      </c>
      <c r="P40" s="32">
        <v>15.935777777777776</v>
      </c>
      <c r="Q40" s="37">
        <v>0.33825305182921084</v>
      </c>
      <c r="R40" s="32">
        <v>0</v>
      </c>
      <c r="S40" s="32">
        <v>0</v>
      </c>
      <c r="T40" s="37" t="s">
        <v>1045</v>
      </c>
      <c r="U40" s="32">
        <v>5.6</v>
      </c>
      <c r="V40" s="32">
        <v>0</v>
      </c>
      <c r="W40" s="37">
        <v>0</v>
      </c>
      <c r="X40" s="32">
        <v>94.465444444444501</v>
      </c>
      <c r="Y40" s="32">
        <v>20.016555555555559</v>
      </c>
      <c r="Z40" s="37">
        <v>0.21189288499380718</v>
      </c>
      <c r="AA40" s="32">
        <v>7.2</v>
      </c>
      <c r="AB40" s="32">
        <v>0</v>
      </c>
      <c r="AC40" s="37">
        <v>0</v>
      </c>
      <c r="AD40" s="32">
        <v>213.4597777777777</v>
      </c>
      <c r="AE40" s="32">
        <v>35.812444444444431</v>
      </c>
      <c r="AF40" s="37">
        <v>0.16777139383011527</v>
      </c>
      <c r="AG40" s="32">
        <v>0</v>
      </c>
      <c r="AH40" s="32">
        <v>0</v>
      </c>
      <c r="AI40" s="37" t="s">
        <v>1045</v>
      </c>
      <c r="AJ40" s="32">
        <v>0</v>
      </c>
      <c r="AK40" s="32">
        <v>0</v>
      </c>
      <c r="AL40" s="37" t="s">
        <v>1045</v>
      </c>
      <c r="AM40" t="s">
        <v>256</v>
      </c>
      <c r="AN40" s="34">
        <v>1</v>
      </c>
      <c r="AX40"/>
      <c r="AY40"/>
    </row>
    <row r="41" spans="1:51" x14ac:dyDescent="0.25">
      <c r="A41" t="s">
        <v>929</v>
      </c>
      <c r="B41" t="s">
        <v>545</v>
      </c>
      <c r="C41" t="s">
        <v>762</v>
      </c>
      <c r="D41" t="s">
        <v>897</v>
      </c>
      <c r="E41" s="32">
        <v>61.466666666666669</v>
      </c>
      <c r="F41" s="32">
        <v>196.42544444444445</v>
      </c>
      <c r="G41" s="32">
        <v>38.759777777777785</v>
      </c>
      <c r="H41" s="37">
        <v>0.19732564631533936</v>
      </c>
      <c r="I41" s="32">
        <v>186.89166666666665</v>
      </c>
      <c r="J41" s="32">
        <v>38.759777777777785</v>
      </c>
      <c r="K41" s="37">
        <v>0.20739168561703905</v>
      </c>
      <c r="L41" s="32">
        <v>26.962666666666671</v>
      </c>
      <c r="M41" s="32">
        <v>0.14299999999999999</v>
      </c>
      <c r="N41" s="37">
        <v>5.3036297102165945E-3</v>
      </c>
      <c r="O41" s="32">
        <v>17.428888888888892</v>
      </c>
      <c r="P41" s="32">
        <v>0.14299999999999999</v>
      </c>
      <c r="Q41" s="37">
        <v>8.2047685834502077E-3</v>
      </c>
      <c r="R41" s="32">
        <v>5.1559999999999997</v>
      </c>
      <c r="S41" s="32">
        <v>0</v>
      </c>
      <c r="T41" s="37">
        <v>0</v>
      </c>
      <c r="U41" s="32">
        <v>4.3777777777777782</v>
      </c>
      <c r="V41" s="32">
        <v>0</v>
      </c>
      <c r="W41" s="37">
        <v>0</v>
      </c>
      <c r="X41" s="32">
        <v>44.782111111111114</v>
      </c>
      <c r="Y41" s="32">
        <v>4.0520000000000005</v>
      </c>
      <c r="Z41" s="37">
        <v>9.0482558759822251E-2</v>
      </c>
      <c r="AA41" s="32">
        <v>0</v>
      </c>
      <c r="AB41" s="32">
        <v>0</v>
      </c>
      <c r="AC41" s="37" t="s">
        <v>1045</v>
      </c>
      <c r="AD41" s="32">
        <v>124.68066666666665</v>
      </c>
      <c r="AE41" s="32">
        <v>34.564777777777785</v>
      </c>
      <c r="AF41" s="37">
        <v>0.27722644337623414</v>
      </c>
      <c r="AG41" s="32">
        <v>0</v>
      </c>
      <c r="AH41" s="32">
        <v>0</v>
      </c>
      <c r="AI41" s="37" t="s">
        <v>1045</v>
      </c>
      <c r="AJ41" s="32">
        <v>0</v>
      </c>
      <c r="AK41" s="32">
        <v>0</v>
      </c>
      <c r="AL41" s="37" t="s">
        <v>1045</v>
      </c>
      <c r="AM41" t="s">
        <v>183</v>
      </c>
      <c r="AN41" s="34">
        <v>1</v>
      </c>
      <c r="AX41"/>
      <c r="AY41"/>
    </row>
    <row r="42" spans="1:51" x14ac:dyDescent="0.25">
      <c r="A42" t="s">
        <v>929</v>
      </c>
      <c r="B42" t="s">
        <v>546</v>
      </c>
      <c r="C42" t="s">
        <v>841</v>
      </c>
      <c r="D42" t="s">
        <v>901</v>
      </c>
      <c r="E42" s="32">
        <v>79.63333333333334</v>
      </c>
      <c r="F42" s="32">
        <v>311.19722222222225</v>
      </c>
      <c r="G42" s="32">
        <v>0</v>
      </c>
      <c r="H42" s="37">
        <v>0</v>
      </c>
      <c r="I42" s="32">
        <v>289.24444444444447</v>
      </c>
      <c r="J42" s="32">
        <v>0</v>
      </c>
      <c r="K42" s="37">
        <v>0</v>
      </c>
      <c r="L42" s="32">
        <v>41.961111111111116</v>
      </c>
      <c r="M42" s="32">
        <v>0</v>
      </c>
      <c r="N42" s="37">
        <v>0</v>
      </c>
      <c r="O42" s="32">
        <v>25.636111111111113</v>
      </c>
      <c r="P42" s="32">
        <v>0</v>
      </c>
      <c r="Q42" s="37">
        <v>0</v>
      </c>
      <c r="R42" s="32">
        <v>10.813888888888888</v>
      </c>
      <c r="S42" s="32">
        <v>0</v>
      </c>
      <c r="T42" s="37">
        <v>0</v>
      </c>
      <c r="U42" s="32">
        <v>5.5111111111111111</v>
      </c>
      <c r="V42" s="32">
        <v>0</v>
      </c>
      <c r="W42" s="37">
        <v>0</v>
      </c>
      <c r="X42" s="32">
        <v>71.077777777777783</v>
      </c>
      <c r="Y42" s="32">
        <v>0</v>
      </c>
      <c r="Z42" s="37">
        <v>0</v>
      </c>
      <c r="AA42" s="32">
        <v>5.6277777777777782</v>
      </c>
      <c r="AB42" s="32">
        <v>0</v>
      </c>
      <c r="AC42" s="37">
        <v>0</v>
      </c>
      <c r="AD42" s="32">
        <v>192.53055555555557</v>
      </c>
      <c r="AE42" s="32">
        <v>0</v>
      </c>
      <c r="AF42" s="37">
        <v>0</v>
      </c>
      <c r="AG42" s="32">
        <v>0</v>
      </c>
      <c r="AH42" s="32">
        <v>0</v>
      </c>
      <c r="AI42" s="37" t="s">
        <v>1045</v>
      </c>
      <c r="AJ42" s="32">
        <v>0</v>
      </c>
      <c r="AK42" s="32">
        <v>0</v>
      </c>
      <c r="AL42" s="37" t="s">
        <v>1045</v>
      </c>
      <c r="AM42" t="s">
        <v>184</v>
      </c>
      <c r="AN42" s="34">
        <v>1</v>
      </c>
      <c r="AX42"/>
      <c r="AY42"/>
    </row>
    <row r="43" spans="1:51" x14ac:dyDescent="0.25">
      <c r="A43" t="s">
        <v>929</v>
      </c>
      <c r="B43" t="s">
        <v>376</v>
      </c>
      <c r="C43" t="s">
        <v>769</v>
      </c>
      <c r="D43" t="s">
        <v>900</v>
      </c>
      <c r="E43" s="32">
        <v>117.73333333333333</v>
      </c>
      <c r="F43" s="32">
        <v>416.6877777777778</v>
      </c>
      <c r="G43" s="32">
        <v>169.99055555555557</v>
      </c>
      <c r="H43" s="37">
        <v>0.40795666352904791</v>
      </c>
      <c r="I43" s="32">
        <v>369.49666666666667</v>
      </c>
      <c r="J43" s="32">
        <v>160.47722222222222</v>
      </c>
      <c r="K43" s="37">
        <v>0.43431304447190922</v>
      </c>
      <c r="L43" s="32">
        <v>83.674444444444447</v>
      </c>
      <c r="M43" s="32">
        <v>27.552222222222223</v>
      </c>
      <c r="N43" s="37">
        <v>0.32927881870211267</v>
      </c>
      <c r="O43" s="32">
        <v>50.419444444444444</v>
      </c>
      <c r="P43" s="32">
        <v>21.372222222222224</v>
      </c>
      <c r="Q43" s="37">
        <v>0.42388849099223186</v>
      </c>
      <c r="R43" s="32">
        <v>26.321666666666665</v>
      </c>
      <c r="S43" s="32">
        <v>6.1800000000000006</v>
      </c>
      <c r="T43" s="37">
        <v>0.234787564110682</v>
      </c>
      <c r="U43" s="32">
        <v>6.9333333333333336</v>
      </c>
      <c r="V43" s="32">
        <v>0</v>
      </c>
      <c r="W43" s="37">
        <v>0</v>
      </c>
      <c r="X43" s="32">
        <v>84.95</v>
      </c>
      <c r="Y43" s="32">
        <v>21.911111111111111</v>
      </c>
      <c r="Z43" s="37">
        <v>0.25792950101366818</v>
      </c>
      <c r="AA43" s="32">
        <v>13.936111111111112</v>
      </c>
      <c r="AB43" s="32">
        <v>3.3333333333333335</v>
      </c>
      <c r="AC43" s="37">
        <v>0.23918676499900338</v>
      </c>
      <c r="AD43" s="32">
        <v>234.12722222222223</v>
      </c>
      <c r="AE43" s="32">
        <v>117.19388888888889</v>
      </c>
      <c r="AF43" s="37">
        <v>0.50055644011209477</v>
      </c>
      <c r="AG43" s="32">
        <v>0</v>
      </c>
      <c r="AH43" s="32">
        <v>0</v>
      </c>
      <c r="AI43" s="37" t="s">
        <v>1045</v>
      </c>
      <c r="AJ43" s="32">
        <v>0</v>
      </c>
      <c r="AK43" s="32">
        <v>0</v>
      </c>
      <c r="AL43" s="37" t="s">
        <v>1045</v>
      </c>
      <c r="AM43" t="s">
        <v>14</v>
      </c>
      <c r="AN43" s="34">
        <v>1</v>
      </c>
      <c r="AX43"/>
      <c r="AY43"/>
    </row>
    <row r="44" spans="1:51" x14ac:dyDescent="0.25">
      <c r="A44" t="s">
        <v>929</v>
      </c>
      <c r="B44" t="s">
        <v>538</v>
      </c>
      <c r="C44" t="s">
        <v>763</v>
      </c>
      <c r="D44" t="s">
        <v>898</v>
      </c>
      <c r="E44" s="32">
        <v>89.87777777777778</v>
      </c>
      <c r="F44" s="32">
        <v>531.37700000000018</v>
      </c>
      <c r="G44" s="32">
        <v>5.6611111111111105</v>
      </c>
      <c r="H44" s="37">
        <v>1.065366229835147E-2</v>
      </c>
      <c r="I44" s="32">
        <v>494.09055555555574</v>
      </c>
      <c r="J44" s="32">
        <v>8.8888888888888892E-2</v>
      </c>
      <c r="K44" s="37">
        <v>1.7990404368070173E-4</v>
      </c>
      <c r="L44" s="32">
        <v>67.567666666666668</v>
      </c>
      <c r="M44" s="32">
        <v>5.572222222222222</v>
      </c>
      <c r="N44" s="37">
        <v>8.2468767934695916E-2</v>
      </c>
      <c r="O44" s="32">
        <v>40.350222222222229</v>
      </c>
      <c r="P44" s="32">
        <v>0</v>
      </c>
      <c r="Q44" s="37">
        <v>0</v>
      </c>
      <c r="R44" s="32">
        <v>21.973000000000003</v>
      </c>
      <c r="S44" s="32">
        <v>5.572222222222222</v>
      </c>
      <c r="T44" s="37">
        <v>0.25359405735321627</v>
      </c>
      <c r="U44" s="32">
        <v>5.2444444444444445</v>
      </c>
      <c r="V44" s="32">
        <v>0</v>
      </c>
      <c r="W44" s="37">
        <v>0</v>
      </c>
      <c r="X44" s="32">
        <v>84.569777777777773</v>
      </c>
      <c r="Y44" s="32">
        <v>0</v>
      </c>
      <c r="Z44" s="37">
        <v>0</v>
      </c>
      <c r="AA44" s="32">
        <v>10.069000000000001</v>
      </c>
      <c r="AB44" s="32">
        <v>0</v>
      </c>
      <c r="AC44" s="37">
        <v>0</v>
      </c>
      <c r="AD44" s="32">
        <v>369.17055555555572</v>
      </c>
      <c r="AE44" s="32">
        <v>8.8888888888888892E-2</v>
      </c>
      <c r="AF44" s="37">
        <v>2.4078000683213261E-4</v>
      </c>
      <c r="AG44" s="32">
        <v>0</v>
      </c>
      <c r="AH44" s="32">
        <v>0</v>
      </c>
      <c r="AI44" s="37" t="s">
        <v>1045</v>
      </c>
      <c r="AJ44" s="32">
        <v>0</v>
      </c>
      <c r="AK44" s="32">
        <v>0</v>
      </c>
      <c r="AL44" s="37" t="s">
        <v>1045</v>
      </c>
      <c r="AM44" t="s">
        <v>176</v>
      </c>
      <c r="AN44" s="34">
        <v>1</v>
      </c>
      <c r="AX44"/>
      <c r="AY44"/>
    </row>
    <row r="45" spans="1:51" x14ac:dyDescent="0.25">
      <c r="A45" t="s">
        <v>929</v>
      </c>
      <c r="B45" t="s">
        <v>540</v>
      </c>
      <c r="C45" t="s">
        <v>840</v>
      </c>
      <c r="D45" t="s">
        <v>898</v>
      </c>
      <c r="E45" s="32">
        <v>95.388888888888886</v>
      </c>
      <c r="F45" s="32">
        <v>296.2594444444444</v>
      </c>
      <c r="G45" s="32">
        <v>9.3238888888888898</v>
      </c>
      <c r="H45" s="37">
        <v>3.1472039334892288E-2</v>
      </c>
      <c r="I45" s="32">
        <v>267.27944444444444</v>
      </c>
      <c r="J45" s="32">
        <v>8.6405555555555562</v>
      </c>
      <c r="K45" s="37">
        <v>3.2327796750384018E-2</v>
      </c>
      <c r="L45" s="32">
        <v>46.463888888888881</v>
      </c>
      <c r="M45" s="32">
        <v>5.2394444444444463</v>
      </c>
      <c r="N45" s="37">
        <v>0.11276379506187607</v>
      </c>
      <c r="O45" s="32">
        <v>22.728333333333328</v>
      </c>
      <c r="P45" s="32">
        <v>4.5561111111111128</v>
      </c>
      <c r="Q45" s="37">
        <v>0.2004595341106305</v>
      </c>
      <c r="R45" s="32">
        <v>18.402222222222218</v>
      </c>
      <c r="S45" s="32">
        <v>0.68333333333333335</v>
      </c>
      <c r="T45" s="37">
        <v>3.7133196473855823E-2</v>
      </c>
      <c r="U45" s="32">
        <v>5.333333333333333</v>
      </c>
      <c r="V45" s="32">
        <v>0</v>
      </c>
      <c r="W45" s="37">
        <v>0</v>
      </c>
      <c r="X45" s="32">
        <v>64.139444444444436</v>
      </c>
      <c r="Y45" s="32">
        <v>3.4166666666666665</v>
      </c>
      <c r="Z45" s="37">
        <v>5.3269352365938799E-2</v>
      </c>
      <c r="AA45" s="32">
        <v>5.2444444444444445</v>
      </c>
      <c r="AB45" s="32">
        <v>0</v>
      </c>
      <c r="AC45" s="37">
        <v>0</v>
      </c>
      <c r="AD45" s="32">
        <v>180.41166666666666</v>
      </c>
      <c r="AE45" s="32">
        <v>0.66777777777777769</v>
      </c>
      <c r="AF45" s="37">
        <v>3.7014112785265793E-3</v>
      </c>
      <c r="AG45" s="32">
        <v>0</v>
      </c>
      <c r="AH45" s="32">
        <v>0</v>
      </c>
      <c r="AI45" s="37" t="s">
        <v>1045</v>
      </c>
      <c r="AJ45" s="32">
        <v>0</v>
      </c>
      <c r="AK45" s="32">
        <v>0</v>
      </c>
      <c r="AL45" s="37" t="s">
        <v>1045</v>
      </c>
      <c r="AM45" t="s">
        <v>178</v>
      </c>
      <c r="AN45" s="34">
        <v>1</v>
      </c>
      <c r="AX45"/>
      <c r="AY45"/>
    </row>
    <row r="46" spans="1:51" x14ac:dyDescent="0.25">
      <c r="A46" t="s">
        <v>929</v>
      </c>
      <c r="B46" t="s">
        <v>484</v>
      </c>
      <c r="C46" t="s">
        <v>820</v>
      </c>
      <c r="D46" t="s">
        <v>905</v>
      </c>
      <c r="E46" s="32">
        <v>89.655555555555551</v>
      </c>
      <c r="F46" s="32">
        <v>366.95277777777778</v>
      </c>
      <c r="G46" s="32">
        <v>71.658333333333331</v>
      </c>
      <c r="H46" s="37">
        <v>0.19527944104221706</v>
      </c>
      <c r="I46" s="32">
        <v>312.27499999999998</v>
      </c>
      <c r="J46" s="32">
        <v>63.291666666666671</v>
      </c>
      <c r="K46" s="37">
        <v>0.202679262402263</v>
      </c>
      <c r="L46" s="32">
        <v>59.669444444444444</v>
      </c>
      <c r="M46" s="32">
        <v>14.211111111111112</v>
      </c>
      <c r="N46" s="37">
        <v>0.2381639588473535</v>
      </c>
      <c r="O46" s="32">
        <v>21.836111111111112</v>
      </c>
      <c r="P46" s="32">
        <v>7.7111111111111112</v>
      </c>
      <c r="Q46" s="37">
        <v>0.35313573336725607</v>
      </c>
      <c r="R46" s="32">
        <v>31.7</v>
      </c>
      <c r="S46" s="32">
        <v>6.5</v>
      </c>
      <c r="T46" s="37">
        <v>0.20504731861198738</v>
      </c>
      <c r="U46" s="32">
        <v>6.1333333333333337</v>
      </c>
      <c r="V46" s="32">
        <v>0</v>
      </c>
      <c r="W46" s="37">
        <v>0</v>
      </c>
      <c r="X46" s="32">
        <v>80.402777777777771</v>
      </c>
      <c r="Y46" s="32">
        <v>9.0416666666666661</v>
      </c>
      <c r="Z46" s="37">
        <v>0.1124546553808948</v>
      </c>
      <c r="AA46" s="32">
        <v>16.844444444444445</v>
      </c>
      <c r="AB46" s="32">
        <v>1.8666666666666667</v>
      </c>
      <c r="AC46" s="37">
        <v>0.11081794195250659</v>
      </c>
      <c r="AD46" s="32">
        <v>205.79444444444445</v>
      </c>
      <c r="AE46" s="32">
        <v>46.538888888888891</v>
      </c>
      <c r="AF46" s="37">
        <v>0.22614259104284209</v>
      </c>
      <c r="AG46" s="32">
        <v>4.2416666666666663</v>
      </c>
      <c r="AH46" s="32">
        <v>0</v>
      </c>
      <c r="AI46" s="37">
        <v>0</v>
      </c>
      <c r="AJ46" s="32">
        <v>0</v>
      </c>
      <c r="AK46" s="32">
        <v>0</v>
      </c>
      <c r="AL46" s="37" t="s">
        <v>1045</v>
      </c>
      <c r="AM46" t="s">
        <v>122</v>
      </c>
      <c r="AN46" s="34">
        <v>1</v>
      </c>
      <c r="AX46"/>
      <c r="AY46"/>
    </row>
    <row r="47" spans="1:51" x14ac:dyDescent="0.25">
      <c r="A47" t="s">
        <v>929</v>
      </c>
      <c r="B47" t="s">
        <v>547</v>
      </c>
      <c r="C47" t="s">
        <v>766</v>
      </c>
      <c r="D47" t="s">
        <v>901</v>
      </c>
      <c r="E47" s="32">
        <v>115.44444444444444</v>
      </c>
      <c r="F47" s="32">
        <v>397.80666666666673</v>
      </c>
      <c r="G47" s="32">
        <v>59.34222222222224</v>
      </c>
      <c r="H47" s="37">
        <v>0.14917352371056852</v>
      </c>
      <c r="I47" s="32">
        <v>364.09666666666669</v>
      </c>
      <c r="J47" s="32">
        <v>59.34222222222224</v>
      </c>
      <c r="K47" s="37">
        <v>0.16298479951905329</v>
      </c>
      <c r="L47" s="32">
        <v>57.971111111111107</v>
      </c>
      <c r="M47" s="32">
        <v>16.894444444444442</v>
      </c>
      <c r="N47" s="37">
        <v>0.29142868095219837</v>
      </c>
      <c r="O47" s="32">
        <v>42.61</v>
      </c>
      <c r="P47" s="32">
        <v>16.894444444444442</v>
      </c>
      <c r="Q47" s="37">
        <v>0.3964901301207332</v>
      </c>
      <c r="R47" s="32">
        <v>11.183333333333332</v>
      </c>
      <c r="S47" s="32">
        <v>0</v>
      </c>
      <c r="T47" s="37">
        <v>0</v>
      </c>
      <c r="U47" s="32">
        <v>4.177777777777778</v>
      </c>
      <c r="V47" s="32">
        <v>0</v>
      </c>
      <c r="W47" s="37">
        <v>0</v>
      </c>
      <c r="X47" s="32">
        <v>118.29333333333336</v>
      </c>
      <c r="Y47" s="32">
        <v>29.087777777777799</v>
      </c>
      <c r="Z47" s="37">
        <v>0.24589532611962739</v>
      </c>
      <c r="AA47" s="32">
        <v>18.34888888888889</v>
      </c>
      <c r="AB47" s="32">
        <v>0</v>
      </c>
      <c r="AC47" s="37">
        <v>0</v>
      </c>
      <c r="AD47" s="32">
        <v>203.19333333333336</v>
      </c>
      <c r="AE47" s="32">
        <v>13.360000000000001</v>
      </c>
      <c r="AF47" s="37">
        <v>6.5750188654483413E-2</v>
      </c>
      <c r="AG47" s="32">
        <v>0</v>
      </c>
      <c r="AH47" s="32">
        <v>0</v>
      </c>
      <c r="AI47" s="37" t="s">
        <v>1045</v>
      </c>
      <c r="AJ47" s="32">
        <v>0</v>
      </c>
      <c r="AK47" s="32">
        <v>0</v>
      </c>
      <c r="AL47" s="37" t="s">
        <v>1045</v>
      </c>
      <c r="AM47" t="s">
        <v>185</v>
      </c>
      <c r="AN47" s="34">
        <v>1</v>
      </c>
      <c r="AX47"/>
      <c r="AY47"/>
    </row>
    <row r="48" spans="1:51" x14ac:dyDescent="0.25">
      <c r="A48" t="s">
        <v>929</v>
      </c>
      <c r="B48" t="s">
        <v>409</v>
      </c>
      <c r="C48" t="s">
        <v>785</v>
      </c>
      <c r="D48" t="s">
        <v>902</v>
      </c>
      <c r="E48" s="32">
        <v>96.544444444444451</v>
      </c>
      <c r="F48" s="32">
        <v>334.80099999999993</v>
      </c>
      <c r="G48" s="32">
        <v>107.61333333333334</v>
      </c>
      <c r="H48" s="37">
        <v>0.32142476675199111</v>
      </c>
      <c r="I48" s="32">
        <v>323.27211111111103</v>
      </c>
      <c r="J48" s="32">
        <v>107.61333333333334</v>
      </c>
      <c r="K48" s="37">
        <v>0.33288777359561911</v>
      </c>
      <c r="L48" s="32">
        <v>37.340444444444429</v>
      </c>
      <c r="M48" s="32">
        <v>18.173666666666669</v>
      </c>
      <c r="N48" s="37">
        <v>0.48670193772614767</v>
      </c>
      <c r="O48" s="32">
        <v>34.273777777777759</v>
      </c>
      <c r="P48" s="32">
        <v>18.173666666666669</v>
      </c>
      <c r="Q48" s="37">
        <v>0.53024988329270228</v>
      </c>
      <c r="R48" s="32">
        <v>3.0666666666666669</v>
      </c>
      <c r="S48" s="32">
        <v>0</v>
      </c>
      <c r="T48" s="37">
        <v>0</v>
      </c>
      <c r="U48" s="32">
        <v>0</v>
      </c>
      <c r="V48" s="32">
        <v>0</v>
      </c>
      <c r="W48" s="37" t="s">
        <v>1045</v>
      </c>
      <c r="X48" s="32">
        <v>82.902555555555509</v>
      </c>
      <c r="Y48" s="32">
        <v>29.650555555555549</v>
      </c>
      <c r="Z48" s="37">
        <v>0.35765550720189576</v>
      </c>
      <c r="AA48" s="32">
        <v>8.4622222222222234</v>
      </c>
      <c r="AB48" s="32">
        <v>0</v>
      </c>
      <c r="AC48" s="37">
        <v>0</v>
      </c>
      <c r="AD48" s="32">
        <v>206.09577777777776</v>
      </c>
      <c r="AE48" s="32">
        <v>59.789111111111119</v>
      </c>
      <c r="AF48" s="37">
        <v>0.29010352252620419</v>
      </c>
      <c r="AG48" s="32">
        <v>0</v>
      </c>
      <c r="AH48" s="32">
        <v>0</v>
      </c>
      <c r="AI48" s="37" t="s">
        <v>1045</v>
      </c>
      <c r="AJ48" s="32">
        <v>0</v>
      </c>
      <c r="AK48" s="32">
        <v>0</v>
      </c>
      <c r="AL48" s="37" t="s">
        <v>1045</v>
      </c>
      <c r="AM48" t="s">
        <v>47</v>
      </c>
      <c r="AN48" s="34">
        <v>1</v>
      </c>
      <c r="AX48"/>
      <c r="AY48"/>
    </row>
    <row r="49" spans="1:51" x14ac:dyDescent="0.25">
      <c r="A49" t="s">
        <v>929</v>
      </c>
      <c r="B49" t="s">
        <v>424</v>
      </c>
      <c r="C49" t="s">
        <v>794</v>
      </c>
      <c r="D49" t="s">
        <v>902</v>
      </c>
      <c r="E49" s="32">
        <v>93.36666666666666</v>
      </c>
      <c r="F49" s="32">
        <v>299.625</v>
      </c>
      <c r="G49" s="32">
        <v>68.748000000000005</v>
      </c>
      <c r="H49" s="37">
        <v>0.22944680851063831</v>
      </c>
      <c r="I49" s="32">
        <v>288.78055555555557</v>
      </c>
      <c r="J49" s="32">
        <v>68.748000000000005</v>
      </c>
      <c r="K49" s="37">
        <v>0.23806311982378009</v>
      </c>
      <c r="L49" s="32">
        <v>57.418555555555571</v>
      </c>
      <c r="M49" s="32">
        <v>27.538888888888888</v>
      </c>
      <c r="N49" s="37">
        <v>0.47961653898178469</v>
      </c>
      <c r="O49" s="32">
        <v>49.063000000000009</v>
      </c>
      <c r="P49" s="32">
        <v>27.538888888888888</v>
      </c>
      <c r="Q49" s="37">
        <v>0.5612964736948185</v>
      </c>
      <c r="R49" s="32">
        <v>3.2</v>
      </c>
      <c r="S49" s="32">
        <v>0</v>
      </c>
      <c r="T49" s="37">
        <v>0</v>
      </c>
      <c r="U49" s="32">
        <v>5.1555555555555559</v>
      </c>
      <c r="V49" s="32">
        <v>0</v>
      </c>
      <c r="W49" s="37">
        <v>0</v>
      </c>
      <c r="X49" s="32">
        <v>49.858333333333334</v>
      </c>
      <c r="Y49" s="32">
        <v>15.177333333333339</v>
      </c>
      <c r="Z49" s="37">
        <v>0.30440915928463991</v>
      </c>
      <c r="AA49" s="32">
        <v>2.4888888888888889</v>
      </c>
      <c r="AB49" s="32">
        <v>0</v>
      </c>
      <c r="AC49" s="37">
        <v>0</v>
      </c>
      <c r="AD49" s="32">
        <v>189.8592222222222</v>
      </c>
      <c r="AE49" s="32">
        <v>26.03177777777778</v>
      </c>
      <c r="AF49" s="37">
        <v>0.13711094711695745</v>
      </c>
      <c r="AG49" s="32">
        <v>0</v>
      </c>
      <c r="AH49" s="32">
        <v>0</v>
      </c>
      <c r="AI49" s="37" t="s">
        <v>1045</v>
      </c>
      <c r="AJ49" s="32">
        <v>0</v>
      </c>
      <c r="AK49" s="32">
        <v>0</v>
      </c>
      <c r="AL49" s="37" t="s">
        <v>1045</v>
      </c>
      <c r="AM49" t="s">
        <v>62</v>
      </c>
      <c r="AN49" s="34">
        <v>1</v>
      </c>
      <c r="AX49"/>
      <c r="AY49"/>
    </row>
    <row r="50" spans="1:51" x14ac:dyDescent="0.25">
      <c r="A50" t="s">
        <v>929</v>
      </c>
      <c r="B50" t="s">
        <v>403</v>
      </c>
      <c r="C50" t="s">
        <v>777</v>
      </c>
      <c r="D50" t="s">
        <v>900</v>
      </c>
      <c r="E50" s="32">
        <v>125.2</v>
      </c>
      <c r="F50" s="32">
        <v>430.48333333333335</v>
      </c>
      <c r="G50" s="32">
        <v>102.4</v>
      </c>
      <c r="H50" s="37">
        <v>0.23787215920089821</v>
      </c>
      <c r="I50" s="32">
        <v>386.16666666666669</v>
      </c>
      <c r="J50" s="32">
        <v>94</v>
      </c>
      <c r="K50" s="37">
        <v>0.24341821320673282</v>
      </c>
      <c r="L50" s="32">
        <v>64.980555555555554</v>
      </c>
      <c r="M50" s="32">
        <v>22.538888888888888</v>
      </c>
      <c r="N50" s="37">
        <v>0.34685589706322401</v>
      </c>
      <c r="O50" s="32">
        <v>39.638888888888886</v>
      </c>
      <c r="P50" s="32">
        <v>15.783333333333333</v>
      </c>
      <c r="Q50" s="37">
        <v>0.39817799579537494</v>
      </c>
      <c r="R50" s="32">
        <v>19.475000000000001</v>
      </c>
      <c r="S50" s="32">
        <v>6.7555555555555555</v>
      </c>
      <c r="T50" s="37">
        <v>0.34688346883468835</v>
      </c>
      <c r="U50" s="32">
        <v>5.8666666666666663</v>
      </c>
      <c r="V50" s="32">
        <v>0</v>
      </c>
      <c r="W50" s="37">
        <v>0</v>
      </c>
      <c r="X50" s="32">
        <v>112.73333333333333</v>
      </c>
      <c r="Y50" s="32">
        <v>28.744444444444444</v>
      </c>
      <c r="Z50" s="37">
        <v>0.25497733096786912</v>
      </c>
      <c r="AA50" s="32">
        <v>18.975000000000001</v>
      </c>
      <c r="AB50" s="32">
        <v>1.6444444444444444</v>
      </c>
      <c r="AC50" s="37">
        <v>8.6663738837651869E-2</v>
      </c>
      <c r="AD50" s="32">
        <v>225.94722222222222</v>
      </c>
      <c r="AE50" s="32">
        <v>49.472222222222221</v>
      </c>
      <c r="AF50" s="37">
        <v>0.21895477065686431</v>
      </c>
      <c r="AG50" s="32">
        <v>3.3138888888888891</v>
      </c>
      <c r="AH50" s="32">
        <v>0</v>
      </c>
      <c r="AI50" s="37">
        <v>0</v>
      </c>
      <c r="AJ50" s="32">
        <v>4.5333333333333332</v>
      </c>
      <c r="AK50" s="32">
        <v>0</v>
      </c>
      <c r="AL50" s="37">
        <v>0</v>
      </c>
      <c r="AM50" t="s">
        <v>41</v>
      </c>
      <c r="AN50" s="34">
        <v>1</v>
      </c>
      <c r="AX50"/>
      <c r="AY50"/>
    </row>
    <row r="51" spans="1:51" x14ac:dyDescent="0.25">
      <c r="A51" t="s">
        <v>929</v>
      </c>
      <c r="B51" t="s">
        <v>541</v>
      </c>
      <c r="C51" t="s">
        <v>800</v>
      </c>
      <c r="D51" t="s">
        <v>901</v>
      </c>
      <c r="E51" s="32">
        <v>114.97777777777777</v>
      </c>
      <c r="F51" s="32">
        <v>462.95888888888885</v>
      </c>
      <c r="G51" s="32">
        <v>2.3111111111111109</v>
      </c>
      <c r="H51" s="37">
        <v>4.9920439299865841E-3</v>
      </c>
      <c r="I51" s="32">
        <v>409.08111111111111</v>
      </c>
      <c r="J51" s="32">
        <v>0</v>
      </c>
      <c r="K51" s="37">
        <v>0</v>
      </c>
      <c r="L51" s="32">
        <v>89.3611111111111</v>
      </c>
      <c r="M51" s="32">
        <v>2.3111111111111109</v>
      </c>
      <c r="N51" s="37">
        <v>2.5862604911408144E-2</v>
      </c>
      <c r="O51" s="32">
        <v>60.65</v>
      </c>
      <c r="P51" s="32">
        <v>0</v>
      </c>
      <c r="Q51" s="37">
        <v>0</v>
      </c>
      <c r="R51" s="32">
        <v>23.111111111111111</v>
      </c>
      <c r="S51" s="32">
        <v>2.3111111111111109</v>
      </c>
      <c r="T51" s="37">
        <v>9.9999999999999992E-2</v>
      </c>
      <c r="U51" s="32">
        <v>5.6</v>
      </c>
      <c r="V51" s="32">
        <v>0</v>
      </c>
      <c r="W51" s="37">
        <v>0</v>
      </c>
      <c r="X51" s="32">
        <v>84.674999999999997</v>
      </c>
      <c r="Y51" s="32">
        <v>0</v>
      </c>
      <c r="Z51" s="37">
        <v>0</v>
      </c>
      <c r="AA51" s="32">
        <v>25.166666666666668</v>
      </c>
      <c r="AB51" s="32">
        <v>0</v>
      </c>
      <c r="AC51" s="37">
        <v>0</v>
      </c>
      <c r="AD51" s="32">
        <v>257.1561111111111</v>
      </c>
      <c r="AE51" s="32">
        <v>0</v>
      </c>
      <c r="AF51" s="37">
        <v>0</v>
      </c>
      <c r="AG51" s="32">
        <v>6.6</v>
      </c>
      <c r="AH51" s="32">
        <v>0</v>
      </c>
      <c r="AI51" s="37">
        <v>0</v>
      </c>
      <c r="AJ51" s="32">
        <v>0</v>
      </c>
      <c r="AK51" s="32">
        <v>0</v>
      </c>
      <c r="AL51" s="37" t="s">
        <v>1045</v>
      </c>
      <c r="AM51" t="s">
        <v>179</v>
      </c>
      <c r="AN51" s="34">
        <v>1</v>
      </c>
      <c r="AX51"/>
      <c r="AY51"/>
    </row>
    <row r="52" spans="1:51" x14ac:dyDescent="0.25">
      <c r="A52" t="s">
        <v>929</v>
      </c>
      <c r="B52" t="s">
        <v>638</v>
      </c>
      <c r="C52" t="s">
        <v>869</v>
      </c>
      <c r="D52" t="s">
        <v>896</v>
      </c>
      <c r="E52" s="32">
        <v>22.222222222222221</v>
      </c>
      <c r="F52" s="32">
        <v>88.511111111111106</v>
      </c>
      <c r="G52" s="32">
        <v>29.172222222222221</v>
      </c>
      <c r="H52" s="37">
        <v>0.32958825006276676</v>
      </c>
      <c r="I52" s="32">
        <v>81.633333333333326</v>
      </c>
      <c r="J52" s="32">
        <v>29.172222222222221</v>
      </c>
      <c r="K52" s="37">
        <v>0.35735674424935349</v>
      </c>
      <c r="L52" s="32">
        <v>24.352777777777778</v>
      </c>
      <c r="M52" s="32">
        <v>10.261111111111111</v>
      </c>
      <c r="N52" s="37">
        <v>0.42135280027375382</v>
      </c>
      <c r="O52" s="32">
        <v>17.475000000000001</v>
      </c>
      <c r="P52" s="32">
        <v>10.261111111111111</v>
      </c>
      <c r="Q52" s="37">
        <v>0.58718804641551414</v>
      </c>
      <c r="R52" s="32">
        <v>2.8777777777777778</v>
      </c>
      <c r="S52" s="32">
        <v>0</v>
      </c>
      <c r="T52" s="37">
        <v>0</v>
      </c>
      <c r="U52" s="32">
        <v>4</v>
      </c>
      <c r="V52" s="32">
        <v>0</v>
      </c>
      <c r="W52" s="37">
        <v>0</v>
      </c>
      <c r="X52" s="32">
        <v>12.280555555555555</v>
      </c>
      <c r="Y52" s="32">
        <v>4.5277777777777777</v>
      </c>
      <c r="Z52" s="37">
        <v>0.36869486541506447</v>
      </c>
      <c r="AA52" s="32">
        <v>0</v>
      </c>
      <c r="AB52" s="32">
        <v>0</v>
      </c>
      <c r="AC52" s="37" t="s">
        <v>1045</v>
      </c>
      <c r="AD52" s="32">
        <v>47.05833333333333</v>
      </c>
      <c r="AE52" s="32">
        <v>14.383333333333333</v>
      </c>
      <c r="AF52" s="37">
        <v>0.30564901717726228</v>
      </c>
      <c r="AG52" s="32">
        <v>4.8194444444444446</v>
      </c>
      <c r="AH52" s="32">
        <v>0</v>
      </c>
      <c r="AI52" s="37">
        <v>0</v>
      </c>
      <c r="AJ52" s="32">
        <v>0</v>
      </c>
      <c r="AK52" s="32">
        <v>0</v>
      </c>
      <c r="AL52" s="37" t="s">
        <v>1045</v>
      </c>
      <c r="AM52" t="s">
        <v>280</v>
      </c>
      <c r="AN52" s="34">
        <v>1</v>
      </c>
      <c r="AX52"/>
      <c r="AY52"/>
    </row>
    <row r="53" spans="1:51" x14ac:dyDescent="0.25">
      <c r="A53" t="s">
        <v>929</v>
      </c>
      <c r="B53" t="s">
        <v>616</v>
      </c>
      <c r="C53" t="s">
        <v>797</v>
      </c>
      <c r="D53" t="s">
        <v>900</v>
      </c>
      <c r="E53" s="32">
        <v>55.477777777777774</v>
      </c>
      <c r="F53" s="32">
        <v>168.48977777777776</v>
      </c>
      <c r="G53" s="32">
        <v>4.9833333333333334</v>
      </c>
      <c r="H53" s="37">
        <v>2.9576472822617664E-2</v>
      </c>
      <c r="I53" s="32">
        <v>150.81755555555554</v>
      </c>
      <c r="J53" s="32">
        <v>4.9833333333333334</v>
      </c>
      <c r="K53" s="37">
        <v>3.3042130373858634E-2</v>
      </c>
      <c r="L53" s="32">
        <v>41.761111111111106</v>
      </c>
      <c r="M53" s="32">
        <v>0</v>
      </c>
      <c r="N53" s="37">
        <v>0</v>
      </c>
      <c r="O53" s="32">
        <v>24.088888888888889</v>
      </c>
      <c r="P53" s="32">
        <v>0</v>
      </c>
      <c r="Q53" s="37">
        <v>0</v>
      </c>
      <c r="R53" s="32">
        <v>12.96111111111111</v>
      </c>
      <c r="S53" s="32">
        <v>0</v>
      </c>
      <c r="T53" s="37">
        <v>0</v>
      </c>
      <c r="U53" s="32">
        <v>4.7111111111111112</v>
      </c>
      <c r="V53" s="32">
        <v>0</v>
      </c>
      <c r="W53" s="37">
        <v>0</v>
      </c>
      <c r="X53" s="32">
        <v>24.977777777777778</v>
      </c>
      <c r="Y53" s="32">
        <v>0</v>
      </c>
      <c r="Z53" s="37">
        <v>0</v>
      </c>
      <c r="AA53" s="32">
        <v>0</v>
      </c>
      <c r="AB53" s="32">
        <v>0</v>
      </c>
      <c r="AC53" s="37" t="s">
        <v>1045</v>
      </c>
      <c r="AD53" s="32">
        <v>101.75088888888889</v>
      </c>
      <c r="AE53" s="32">
        <v>4.9833333333333334</v>
      </c>
      <c r="AF53" s="37">
        <v>4.897582112304779E-2</v>
      </c>
      <c r="AG53" s="32">
        <v>0</v>
      </c>
      <c r="AH53" s="32">
        <v>0</v>
      </c>
      <c r="AI53" s="37" t="s">
        <v>1045</v>
      </c>
      <c r="AJ53" s="32">
        <v>0</v>
      </c>
      <c r="AK53" s="32">
        <v>0</v>
      </c>
      <c r="AL53" s="37" t="s">
        <v>1045</v>
      </c>
      <c r="AM53" t="s">
        <v>257</v>
      </c>
      <c r="AN53" s="34">
        <v>1</v>
      </c>
      <c r="AX53"/>
      <c r="AY53"/>
    </row>
    <row r="54" spans="1:51" x14ac:dyDescent="0.25">
      <c r="A54" t="s">
        <v>929</v>
      </c>
      <c r="B54" t="s">
        <v>702</v>
      </c>
      <c r="C54" t="s">
        <v>721</v>
      </c>
      <c r="D54" t="s">
        <v>898</v>
      </c>
      <c r="E54" s="32">
        <v>66.966666666666669</v>
      </c>
      <c r="F54" s="32">
        <v>271.31022222222225</v>
      </c>
      <c r="G54" s="32">
        <v>19.336333333333332</v>
      </c>
      <c r="H54" s="37">
        <v>7.1270198280607017E-2</v>
      </c>
      <c r="I54" s="32">
        <v>247.11855555555562</v>
      </c>
      <c r="J54" s="32">
        <v>19.336333333333332</v>
      </c>
      <c r="K54" s="37">
        <v>7.8247193092654113E-2</v>
      </c>
      <c r="L54" s="32">
        <v>34.329111111111111</v>
      </c>
      <c r="M54" s="32">
        <v>8.1385555555555538</v>
      </c>
      <c r="N54" s="37">
        <v>0.23707446223160125</v>
      </c>
      <c r="O54" s="32">
        <v>22.751333333333335</v>
      </c>
      <c r="P54" s="32">
        <v>8.1385555555555538</v>
      </c>
      <c r="Q54" s="37">
        <v>0.3577177405963996</v>
      </c>
      <c r="R54" s="32">
        <v>10.244444444444444</v>
      </c>
      <c r="S54" s="32">
        <v>0</v>
      </c>
      <c r="T54" s="37">
        <v>0</v>
      </c>
      <c r="U54" s="32">
        <v>1.3333333333333333</v>
      </c>
      <c r="V54" s="32">
        <v>0</v>
      </c>
      <c r="W54" s="37">
        <v>0</v>
      </c>
      <c r="X54" s="32">
        <v>75.163888888888906</v>
      </c>
      <c r="Y54" s="32">
        <v>8.6666666666666679</v>
      </c>
      <c r="Z54" s="37">
        <v>0.11530359584611403</v>
      </c>
      <c r="AA54" s="32">
        <v>12.613888888888889</v>
      </c>
      <c r="AB54" s="32">
        <v>0</v>
      </c>
      <c r="AC54" s="37">
        <v>0</v>
      </c>
      <c r="AD54" s="32">
        <v>149.13944444444448</v>
      </c>
      <c r="AE54" s="32">
        <v>2.5311111111111111</v>
      </c>
      <c r="AF54" s="37">
        <v>1.6971439853083053E-2</v>
      </c>
      <c r="AG54" s="32">
        <v>6.3888888888888884E-2</v>
      </c>
      <c r="AH54" s="32">
        <v>0</v>
      </c>
      <c r="AI54" s="37">
        <v>0</v>
      </c>
      <c r="AJ54" s="32">
        <v>0</v>
      </c>
      <c r="AK54" s="32">
        <v>0</v>
      </c>
      <c r="AL54" s="37" t="s">
        <v>1045</v>
      </c>
      <c r="AM54" t="s">
        <v>345</v>
      </c>
      <c r="AN54" s="34">
        <v>1</v>
      </c>
      <c r="AX54"/>
      <c r="AY54"/>
    </row>
    <row r="55" spans="1:51" x14ac:dyDescent="0.25">
      <c r="A55" t="s">
        <v>929</v>
      </c>
      <c r="B55" t="s">
        <v>494</v>
      </c>
      <c r="C55" t="s">
        <v>755</v>
      </c>
      <c r="D55" t="s">
        <v>895</v>
      </c>
      <c r="E55" s="32">
        <v>10.988888888888889</v>
      </c>
      <c r="F55" s="32">
        <v>86.170444444444442</v>
      </c>
      <c r="G55" s="32">
        <v>0</v>
      </c>
      <c r="H55" s="37">
        <v>0</v>
      </c>
      <c r="I55" s="32">
        <v>75.517333333333326</v>
      </c>
      <c r="J55" s="32">
        <v>0</v>
      </c>
      <c r="K55" s="37">
        <v>0</v>
      </c>
      <c r="L55" s="32">
        <v>30.86577777777778</v>
      </c>
      <c r="M55" s="32">
        <v>0</v>
      </c>
      <c r="N55" s="37">
        <v>0</v>
      </c>
      <c r="O55" s="32">
        <v>20.212666666666664</v>
      </c>
      <c r="P55" s="32">
        <v>0</v>
      </c>
      <c r="Q55" s="37">
        <v>0</v>
      </c>
      <c r="R55" s="32">
        <v>5.1420000000000012</v>
      </c>
      <c r="S55" s="32">
        <v>0</v>
      </c>
      <c r="T55" s="37">
        <v>0</v>
      </c>
      <c r="U55" s="32">
        <v>5.5111111111111111</v>
      </c>
      <c r="V55" s="32">
        <v>0</v>
      </c>
      <c r="W55" s="37">
        <v>0</v>
      </c>
      <c r="X55" s="32">
        <v>8.2051111111111084</v>
      </c>
      <c r="Y55" s="32">
        <v>0</v>
      </c>
      <c r="Z55" s="37">
        <v>0</v>
      </c>
      <c r="AA55" s="32">
        <v>0</v>
      </c>
      <c r="AB55" s="32">
        <v>0</v>
      </c>
      <c r="AC55" s="37" t="s">
        <v>1045</v>
      </c>
      <c r="AD55" s="32">
        <v>47.099555555555554</v>
      </c>
      <c r="AE55" s="32">
        <v>0</v>
      </c>
      <c r="AF55" s="37">
        <v>0</v>
      </c>
      <c r="AG55" s="32">
        <v>0</v>
      </c>
      <c r="AH55" s="32">
        <v>0</v>
      </c>
      <c r="AI55" s="37" t="s">
        <v>1045</v>
      </c>
      <c r="AJ55" s="32">
        <v>0</v>
      </c>
      <c r="AK55" s="32">
        <v>0</v>
      </c>
      <c r="AL55" s="37" t="s">
        <v>1045</v>
      </c>
      <c r="AM55" t="s">
        <v>132</v>
      </c>
      <c r="AN55" s="34">
        <v>1</v>
      </c>
      <c r="AX55"/>
      <c r="AY55"/>
    </row>
    <row r="56" spans="1:51" x14ac:dyDescent="0.25">
      <c r="A56" t="s">
        <v>929</v>
      </c>
      <c r="B56" t="s">
        <v>572</v>
      </c>
      <c r="C56" t="s">
        <v>802</v>
      </c>
      <c r="D56" t="s">
        <v>897</v>
      </c>
      <c r="E56" s="32">
        <v>54.544444444444444</v>
      </c>
      <c r="F56" s="32">
        <v>200.77411111111115</v>
      </c>
      <c r="G56" s="32">
        <v>64.810222222222208</v>
      </c>
      <c r="H56" s="37">
        <v>0.32280168923948238</v>
      </c>
      <c r="I56" s="32">
        <v>190.30188888888893</v>
      </c>
      <c r="J56" s="32">
        <v>60.004666666666658</v>
      </c>
      <c r="K56" s="37">
        <v>0.315313037705587</v>
      </c>
      <c r="L56" s="32">
        <v>15.451444444444444</v>
      </c>
      <c r="M56" s="32">
        <v>10.140333333333333</v>
      </c>
      <c r="N56" s="37">
        <v>0.65627089880126266</v>
      </c>
      <c r="O56" s="32">
        <v>10.201444444444444</v>
      </c>
      <c r="P56" s="32">
        <v>5.3347777777777772</v>
      </c>
      <c r="Q56" s="37">
        <v>0.52294337403199975</v>
      </c>
      <c r="R56" s="32">
        <v>8.8888888888888892E-2</v>
      </c>
      <c r="S56" s="32">
        <v>0</v>
      </c>
      <c r="T56" s="37">
        <v>0</v>
      </c>
      <c r="U56" s="32">
        <v>5.1611111111111114</v>
      </c>
      <c r="V56" s="32">
        <v>4.8055555555555554</v>
      </c>
      <c r="W56" s="37">
        <v>0.93110871905274484</v>
      </c>
      <c r="X56" s="32">
        <v>66.979555555555578</v>
      </c>
      <c r="Y56" s="32">
        <v>23.254555555555548</v>
      </c>
      <c r="Z56" s="37">
        <v>0.3471888602824077</v>
      </c>
      <c r="AA56" s="32">
        <v>5.2222222222222223</v>
      </c>
      <c r="AB56" s="32">
        <v>0</v>
      </c>
      <c r="AC56" s="37">
        <v>0</v>
      </c>
      <c r="AD56" s="32">
        <v>113.12088888888889</v>
      </c>
      <c r="AE56" s="32">
        <v>31.415333333333333</v>
      </c>
      <c r="AF56" s="37">
        <v>0.27771469656846953</v>
      </c>
      <c r="AG56" s="32">
        <v>0</v>
      </c>
      <c r="AH56" s="32">
        <v>0</v>
      </c>
      <c r="AI56" s="37" t="s">
        <v>1045</v>
      </c>
      <c r="AJ56" s="32">
        <v>0</v>
      </c>
      <c r="AK56" s="32">
        <v>0</v>
      </c>
      <c r="AL56" s="37" t="s">
        <v>1045</v>
      </c>
      <c r="AM56" t="s">
        <v>211</v>
      </c>
      <c r="AN56" s="34">
        <v>1</v>
      </c>
      <c r="AX56"/>
      <c r="AY56"/>
    </row>
    <row r="57" spans="1:51" x14ac:dyDescent="0.25">
      <c r="A57" t="s">
        <v>929</v>
      </c>
      <c r="B57" t="s">
        <v>434</v>
      </c>
      <c r="C57" t="s">
        <v>731</v>
      </c>
      <c r="D57" t="s">
        <v>901</v>
      </c>
      <c r="E57" s="32">
        <v>120.66666666666667</v>
      </c>
      <c r="F57" s="32">
        <v>359.37155555555557</v>
      </c>
      <c r="G57" s="32">
        <v>52.991666666666667</v>
      </c>
      <c r="H57" s="37">
        <v>0.14745648576651091</v>
      </c>
      <c r="I57" s="32">
        <v>340.89377777777776</v>
      </c>
      <c r="J57" s="32">
        <v>52.991666666666667</v>
      </c>
      <c r="K57" s="37">
        <v>0.15544920477020538</v>
      </c>
      <c r="L57" s="32">
        <v>43.259111111111118</v>
      </c>
      <c r="M57" s="32">
        <v>0</v>
      </c>
      <c r="N57" s="37">
        <v>0</v>
      </c>
      <c r="O57" s="32">
        <v>36.148000000000003</v>
      </c>
      <c r="P57" s="32">
        <v>0</v>
      </c>
      <c r="Q57" s="37">
        <v>0</v>
      </c>
      <c r="R57" s="32">
        <v>1.4222222222222223</v>
      </c>
      <c r="S57" s="32">
        <v>0</v>
      </c>
      <c r="T57" s="37">
        <v>0</v>
      </c>
      <c r="U57" s="32">
        <v>5.6888888888888891</v>
      </c>
      <c r="V57" s="32">
        <v>0</v>
      </c>
      <c r="W57" s="37">
        <v>0</v>
      </c>
      <c r="X57" s="32">
        <v>106.26944444444445</v>
      </c>
      <c r="Y57" s="32">
        <v>0.81111111111111112</v>
      </c>
      <c r="Z57" s="37">
        <v>7.6325901142274616E-3</v>
      </c>
      <c r="AA57" s="32">
        <v>11.366666666666667</v>
      </c>
      <c r="AB57" s="32">
        <v>0</v>
      </c>
      <c r="AC57" s="37">
        <v>0</v>
      </c>
      <c r="AD57" s="32">
        <v>198.47633333333332</v>
      </c>
      <c r="AE57" s="32">
        <v>52.180555555555557</v>
      </c>
      <c r="AF57" s="37">
        <v>0.26290568089002497</v>
      </c>
      <c r="AG57" s="32">
        <v>0</v>
      </c>
      <c r="AH57" s="32">
        <v>0</v>
      </c>
      <c r="AI57" s="37" t="s">
        <v>1045</v>
      </c>
      <c r="AJ57" s="32">
        <v>0</v>
      </c>
      <c r="AK57" s="32">
        <v>0</v>
      </c>
      <c r="AL57" s="37" t="s">
        <v>1045</v>
      </c>
      <c r="AM57" t="s">
        <v>72</v>
      </c>
      <c r="AN57" s="34">
        <v>1</v>
      </c>
      <c r="AX57"/>
      <c r="AY57"/>
    </row>
    <row r="58" spans="1:51" x14ac:dyDescent="0.25">
      <c r="A58" t="s">
        <v>929</v>
      </c>
      <c r="B58" t="s">
        <v>476</v>
      </c>
      <c r="C58" t="s">
        <v>743</v>
      </c>
      <c r="D58" t="s">
        <v>894</v>
      </c>
      <c r="E58" s="32">
        <v>72.87777777777778</v>
      </c>
      <c r="F58" s="32">
        <v>249.53666666666669</v>
      </c>
      <c r="G58" s="32">
        <v>35.5561111111111</v>
      </c>
      <c r="H58" s="37">
        <v>0.1424885231740603</v>
      </c>
      <c r="I58" s="32">
        <v>233.38111111111112</v>
      </c>
      <c r="J58" s="32">
        <v>35.5561111111111</v>
      </c>
      <c r="K58" s="37">
        <v>0.15235213741948073</v>
      </c>
      <c r="L58" s="32">
        <v>34.458444444444446</v>
      </c>
      <c r="M58" s="32">
        <v>7.1390000000000011</v>
      </c>
      <c r="N58" s="37">
        <v>0.20717708286309439</v>
      </c>
      <c r="O58" s="32">
        <v>24.277888888888892</v>
      </c>
      <c r="P58" s="32">
        <v>7.1390000000000011</v>
      </c>
      <c r="Q58" s="37">
        <v>0.29405357412551886</v>
      </c>
      <c r="R58" s="32">
        <v>4.9361111111111109</v>
      </c>
      <c r="S58" s="32">
        <v>0</v>
      </c>
      <c r="T58" s="37">
        <v>0</v>
      </c>
      <c r="U58" s="32">
        <v>5.2444444444444445</v>
      </c>
      <c r="V58" s="32">
        <v>0</v>
      </c>
      <c r="W58" s="37">
        <v>0</v>
      </c>
      <c r="X58" s="32">
        <v>66.127444444444436</v>
      </c>
      <c r="Y58" s="32">
        <v>6.1135555555555561</v>
      </c>
      <c r="Z58" s="37">
        <v>9.2451108717678171E-2</v>
      </c>
      <c r="AA58" s="32">
        <v>5.9749999999999996</v>
      </c>
      <c r="AB58" s="32">
        <v>0</v>
      </c>
      <c r="AC58" s="37">
        <v>0</v>
      </c>
      <c r="AD58" s="32">
        <v>142.10911111111113</v>
      </c>
      <c r="AE58" s="32">
        <v>22.303555555555544</v>
      </c>
      <c r="AF58" s="37">
        <v>0.15694669666969502</v>
      </c>
      <c r="AG58" s="32">
        <v>0.8666666666666667</v>
      </c>
      <c r="AH58" s="32">
        <v>0</v>
      </c>
      <c r="AI58" s="37">
        <v>0</v>
      </c>
      <c r="AJ58" s="32">
        <v>0</v>
      </c>
      <c r="AK58" s="32">
        <v>0</v>
      </c>
      <c r="AL58" s="37" t="s">
        <v>1045</v>
      </c>
      <c r="AM58" t="s">
        <v>114</v>
      </c>
      <c r="AN58" s="34">
        <v>1</v>
      </c>
      <c r="AX58"/>
      <c r="AY58"/>
    </row>
    <row r="59" spans="1:51" x14ac:dyDescent="0.25">
      <c r="A59" t="s">
        <v>929</v>
      </c>
      <c r="B59" t="s">
        <v>595</v>
      </c>
      <c r="C59" t="s">
        <v>760</v>
      </c>
      <c r="D59" t="s">
        <v>895</v>
      </c>
      <c r="E59" s="32">
        <v>75.044444444444451</v>
      </c>
      <c r="F59" s="32">
        <v>270.15722222222223</v>
      </c>
      <c r="G59" s="32">
        <v>17.740555555555556</v>
      </c>
      <c r="H59" s="37">
        <v>6.5667522821073326E-2</v>
      </c>
      <c r="I59" s="32">
        <v>264.82388888888886</v>
      </c>
      <c r="J59" s="32">
        <v>17.740555555555556</v>
      </c>
      <c r="K59" s="37">
        <v>6.6990012230350157E-2</v>
      </c>
      <c r="L59" s="32">
        <v>62.729444444444439</v>
      </c>
      <c r="M59" s="32">
        <v>3.1461111111111109</v>
      </c>
      <c r="N59" s="37">
        <v>5.0153658126167934E-2</v>
      </c>
      <c r="O59" s="32">
        <v>57.396111111111104</v>
      </c>
      <c r="P59" s="32">
        <v>3.1461111111111109</v>
      </c>
      <c r="Q59" s="37">
        <v>5.4814011789416632E-2</v>
      </c>
      <c r="R59" s="32">
        <v>0</v>
      </c>
      <c r="S59" s="32">
        <v>0</v>
      </c>
      <c r="T59" s="37" t="s">
        <v>1045</v>
      </c>
      <c r="U59" s="32">
        <v>5.333333333333333</v>
      </c>
      <c r="V59" s="32">
        <v>0</v>
      </c>
      <c r="W59" s="37">
        <v>0</v>
      </c>
      <c r="X59" s="32">
        <v>53.666666666666664</v>
      </c>
      <c r="Y59" s="32">
        <v>1.7083333333333333</v>
      </c>
      <c r="Z59" s="37">
        <v>3.183229813664596E-2</v>
      </c>
      <c r="AA59" s="32">
        <v>0</v>
      </c>
      <c r="AB59" s="32">
        <v>0</v>
      </c>
      <c r="AC59" s="37" t="s">
        <v>1045</v>
      </c>
      <c r="AD59" s="32">
        <v>153.76111111111112</v>
      </c>
      <c r="AE59" s="32">
        <v>12.886111111111111</v>
      </c>
      <c r="AF59" s="37">
        <v>8.3806048343389811E-2</v>
      </c>
      <c r="AG59" s="32">
        <v>0</v>
      </c>
      <c r="AH59" s="32">
        <v>0</v>
      </c>
      <c r="AI59" s="37" t="s">
        <v>1045</v>
      </c>
      <c r="AJ59" s="32">
        <v>0</v>
      </c>
      <c r="AK59" s="32">
        <v>0</v>
      </c>
      <c r="AL59" s="37" t="s">
        <v>1045</v>
      </c>
      <c r="AM59" t="s">
        <v>236</v>
      </c>
      <c r="AN59" s="34">
        <v>1</v>
      </c>
      <c r="AX59"/>
      <c r="AY59"/>
    </row>
    <row r="60" spans="1:51" x14ac:dyDescent="0.25">
      <c r="A60" t="s">
        <v>929</v>
      </c>
      <c r="B60" t="s">
        <v>653</v>
      </c>
      <c r="C60" t="s">
        <v>876</v>
      </c>
      <c r="D60" t="s">
        <v>895</v>
      </c>
      <c r="E60" s="32">
        <v>30.744444444444444</v>
      </c>
      <c r="F60" s="32">
        <v>176.85933333333332</v>
      </c>
      <c r="G60" s="32">
        <v>0.67966666666666664</v>
      </c>
      <c r="H60" s="37">
        <v>3.8429787891695474E-3</v>
      </c>
      <c r="I60" s="32">
        <v>172.54822222222225</v>
      </c>
      <c r="J60" s="32">
        <v>0.67966666666666664</v>
      </c>
      <c r="K60" s="37">
        <v>3.9389954756609098E-3</v>
      </c>
      <c r="L60" s="32">
        <v>58.630555555555567</v>
      </c>
      <c r="M60" s="32">
        <v>0.26500000000000001</v>
      </c>
      <c r="N60" s="37">
        <v>4.5198275453640965E-3</v>
      </c>
      <c r="O60" s="32">
        <v>54.319444444444457</v>
      </c>
      <c r="P60" s="32">
        <v>0.26500000000000001</v>
      </c>
      <c r="Q60" s="37">
        <v>4.8785476860138061E-3</v>
      </c>
      <c r="R60" s="32">
        <v>0</v>
      </c>
      <c r="S60" s="32">
        <v>0</v>
      </c>
      <c r="T60" s="37" t="s">
        <v>1045</v>
      </c>
      <c r="U60" s="32">
        <v>4.3111111111111109</v>
      </c>
      <c r="V60" s="32">
        <v>0</v>
      </c>
      <c r="W60" s="37">
        <v>0</v>
      </c>
      <c r="X60" s="32">
        <v>13.171333333333331</v>
      </c>
      <c r="Y60" s="32">
        <v>0</v>
      </c>
      <c r="Z60" s="37">
        <v>0</v>
      </c>
      <c r="AA60" s="32">
        <v>0</v>
      </c>
      <c r="AB60" s="32">
        <v>0</v>
      </c>
      <c r="AC60" s="37" t="s">
        <v>1045</v>
      </c>
      <c r="AD60" s="32">
        <v>105.05744444444444</v>
      </c>
      <c r="AE60" s="32">
        <v>0.41466666666666668</v>
      </c>
      <c r="AF60" s="37">
        <v>3.9470469594941179E-3</v>
      </c>
      <c r="AG60" s="32">
        <v>0</v>
      </c>
      <c r="AH60" s="32">
        <v>0</v>
      </c>
      <c r="AI60" s="37" t="s">
        <v>1045</v>
      </c>
      <c r="AJ60" s="32">
        <v>0</v>
      </c>
      <c r="AK60" s="32">
        <v>0</v>
      </c>
      <c r="AL60" s="37" t="s">
        <v>1045</v>
      </c>
      <c r="AM60" t="s">
        <v>295</v>
      </c>
      <c r="AN60" s="34">
        <v>1</v>
      </c>
      <c r="AX60"/>
      <c r="AY60"/>
    </row>
    <row r="61" spans="1:51" x14ac:dyDescent="0.25">
      <c r="A61" t="s">
        <v>929</v>
      </c>
      <c r="B61" t="s">
        <v>477</v>
      </c>
      <c r="C61" t="s">
        <v>738</v>
      </c>
      <c r="D61" t="s">
        <v>905</v>
      </c>
      <c r="E61" s="32">
        <v>94.12222222222222</v>
      </c>
      <c r="F61" s="32">
        <v>284.12222222222226</v>
      </c>
      <c r="G61" s="32">
        <v>0.18333333333333332</v>
      </c>
      <c r="H61" s="37">
        <v>6.4526221109850995E-4</v>
      </c>
      <c r="I61" s="32">
        <v>248.53888888888889</v>
      </c>
      <c r="J61" s="32">
        <v>0.18333333333333332</v>
      </c>
      <c r="K61" s="37">
        <v>7.376444553725104E-4</v>
      </c>
      <c r="L61" s="32">
        <v>55.980555555555561</v>
      </c>
      <c r="M61" s="32">
        <v>0</v>
      </c>
      <c r="N61" s="37">
        <v>0</v>
      </c>
      <c r="O61" s="32">
        <v>25.975000000000001</v>
      </c>
      <c r="P61" s="32">
        <v>0</v>
      </c>
      <c r="Q61" s="37">
        <v>0</v>
      </c>
      <c r="R61" s="32">
        <v>26.797222222222221</v>
      </c>
      <c r="S61" s="32">
        <v>0</v>
      </c>
      <c r="T61" s="37">
        <v>0</v>
      </c>
      <c r="U61" s="32">
        <v>3.2083333333333335</v>
      </c>
      <c r="V61" s="32">
        <v>0</v>
      </c>
      <c r="W61" s="37">
        <v>0</v>
      </c>
      <c r="X61" s="32">
        <v>49.977777777777774</v>
      </c>
      <c r="Y61" s="32">
        <v>0</v>
      </c>
      <c r="Z61" s="37">
        <v>0</v>
      </c>
      <c r="AA61" s="32">
        <v>5.5777777777777775</v>
      </c>
      <c r="AB61" s="32">
        <v>0</v>
      </c>
      <c r="AC61" s="37">
        <v>0</v>
      </c>
      <c r="AD61" s="32">
        <v>172.58611111111111</v>
      </c>
      <c r="AE61" s="32">
        <v>0.18333333333333332</v>
      </c>
      <c r="AF61" s="37">
        <v>1.0622716518324186E-3</v>
      </c>
      <c r="AG61" s="32">
        <v>0</v>
      </c>
      <c r="AH61" s="32">
        <v>0</v>
      </c>
      <c r="AI61" s="37" t="s">
        <v>1045</v>
      </c>
      <c r="AJ61" s="32">
        <v>0</v>
      </c>
      <c r="AK61" s="32">
        <v>0</v>
      </c>
      <c r="AL61" s="37" t="s">
        <v>1045</v>
      </c>
      <c r="AM61" t="s">
        <v>115</v>
      </c>
      <c r="AN61" s="34">
        <v>1</v>
      </c>
      <c r="AX61"/>
      <c r="AY61"/>
    </row>
    <row r="62" spans="1:51" x14ac:dyDescent="0.25">
      <c r="A62" t="s">
        <v>929</v>
      </c>
      <c r="B62" t="s">
        <v>478</v>
      </c>
      <c r="C62" t="s">
        <v>747</v>
      </c>
      <c r="D62" t="s">
        <v>905</v>
      </c>
      <c r="E62" s="32">
        <v>103.8</v>
      </c>
      <c r="F62" s="32">
        <v>386.07777777777778</v>
      </c>
      <c r="G62" s="32">
        <v>4.6472222222222221</v>
      </c>
      <c r="H62" s="37">
        <v>1.2037010389386133E-2</v>
      </c>
      <c r="I62" s="32">
        <v>346.55277777777775</v>
      </c>
      <c r="J62" s="32">
        <v>4.6472222222222221</v>
      </c>
      <c r="K62" s="37">
        <v>1.3409854198895472E-2</v>
      </c>
      <c r="L62" s="32">
        <v>71.319444444444443</v>
      </c>
      <c r="M62" s="32">
        <v>1.1916666666666667</v>
      </c>
      <c r="N62" s="37">
        <v>1.6708860759493672E-2</v>
      </c>
      <c r="O62" s="32">
        <v>31.794444444444444</v>
      </c>
      <c r="P62" s="32">
        <v>1.1916666666666667</v>
      </c>
      <c r="Q62" s="37">
        <v>3.7480342477721473E-2</v>
      </c>
      <c r="R62" s="32">
        <v>35.805555555555557</v>
      </c>
      <c r="S62" s="32">
        <v>0</v>
      </c>
      <c r="T62" s="37">
        <v>0</v>
      </c>
      <c r="U62" s="32">
        <v>3.7194444444444446</v>
      </c>
      <c r="V62" s="32">
        <v>0</v>
      </c>
      <c r="W62" s="37">
        <v>0</v>
      </c>
      <c r="X62" s="32">
        <v>54.202777777777776</v>
      </c>
      <c r="Y62" s="32">
        <v>3.4555555555555557</v>
      </c>
      <c r="Z62" s="37">
        <v>6.3752370214728654E-2</v>
      </c>
      <c r="AA62" s="32">
        <v>0</v>
      </c>
      <c r="AB62" s="32">
        <v>0</v>
      </c>
      <c r="AC62" s="37" t="s">
        <v>1045</v>
      </c>
      <c r="AD62" s="32">
        <v>260.55555555555554</v>
      </c>
      <c r="AE62" s="32">
        <v>0</v>
      </c>
      <c r="AF62" s="37">
        <v>0</v>
      </c>
      <c r="AG62" s="32">
        <v>0</v>
      </c>
      <c r="AH62" s="32">
        <v>0</v>
      </c>
      <c r="AI62" s="37" t="s">
        <v>1045</v>
      </c>
      <c r="AJ62" s="32">
        <v>0</v>
      </c>
      <c r="AK62" s="32">
        <v>0</v>
      </c>
      <c r="AL62" s="37" t="s">
        <v>1045</v>
      </c>
      <c r="AM62" t="s">
        <v>116</v>
      </c>
      <c r="AN62" s="34">
        <v>1</v>
      </c>
      <c r="AX62"/>
      <c r="AY62"/>
    </row>
    <row r="63" spans="1:51" x14ac:dyDescent="0.25">
      <c r="A63" t="s">
        <v>929</v>
      </c>
      <c r="B63" t="s">
        <v>677</v>
      </c>
      <c r="C63" t="s">
        <v>801</v>
      </c>
      <c r="D63" t="s">
        <v>896</v>
      </c>
      <c r="E63" s="32">
        <v>53.977777777777774</v>
      </c>
      <c r="F63" s="32">
        <v>163.03122222222225</v>
      </c>
      <c r="G63" s="32">
        <v>0</v>
      </c>
      <c r="H63" s="37">
        <v>0</v>
      </c>
      <c r="I63" s="32">
        <v>153.73400000000004</v>
      </c>
      <c r="J63" s="32">
        <v>0</v>
      </c>
      <c r="K63" s="37">
        <v>0</v>
      </c>
      <c r="L63" s="32">
        <v>37.427888888888887</v>
      </c>
      <c r="M63" s="32">
        <v>0</v>
      </c>
      <c r="N63" s="37">
        <v>0</v>
      </c>
      <c r="O63" s="32">
        <v>32.538999999999994</v>
      </c>
      <c r="P63" s="32">
        <v>0</v>
      </c>
      <c r="Q63" s="37">
        <v>0</v>
      </c>
      <c r="R63" s="32">
        <v>0</v>
      </c>
      <c r="S63" s="32">
        <v>0</v>
      </c>
      <c r="T63" s="37" t="s">
        <v>1045</v>
      </c>
      <c r="U63" s="32">
        <v>4.8888888888888893</v>
      </c>
      <c r="V63" s="32">
        <v>0</v>
      </c>
      <c r="W63" s="37">
        <v>0</v>
      </c>
      <c r="X63" s="32">
        <v>24.400000000000009</v>
      </c>
      <c r="Y63" s="32">
        <v>0</v>
      </c>
      <c r="Z63" s="37">
        <v>0</v>
      </c>
      <c r="AA63" s="32">
        <v>4.4083333333333332</v>
      </c>
      <c r="AB63" s="32">
        <v>0</v>
      </c>
      <c r="AC63" s="37">
        <v>0</v>
      </c>
      <c r="AD63" s="32">
        <v>96.795000000000016</v>
      </c>
      <c r="AE63" s="32">
        <v>0</v>
      </c>
      <c r="AF63" s="37">
        <v>0</v>
      </c>
      <c r="AG63" s="32">
        <v>0</v>
      </c>
      <c r="AH63" s="32">
        <v>0</v>
      </c>
      <c r="AI63" s="37" t="s">
        <v>1045</v>
      </c>
      <c r="AJ63" s="32">
        <v>0</v>
      </c>
      <c r="AK63" s="32">
        <v>0</v>
      </c>
      <c r="AL63" s="37" t="s">
        <v>1045</v>
      </c>
      <c r="AM63" t="s">
        <v>319</v>
      </c>
      <c r="AN63" s="34">
        <v>1</v>
      </c>
      <c r="AX63"/>
      <c r="AY63"/>
    </row>
    <row r="64" spans="1:51" x14ac:dyDescent="0.25">
      <c r="A64" t="s">
        <v>929</v>
      </c>
      <c r="B64" t="s">
        <v>588</v>
      </c>
      <c r="C64" t="s">
        <v>854</v>
      </c>
      <c r="D64" t="s">
        <v>901</v>
      </c>
      <c r="E64" s="32">
        <v>86.155555555555551</v>
      </c>
      <c r="F64" s="32">
        <v>336.1753333333333</v>
      </c>
      <c r="G64" s="32">
        <v>21.941666666666666</v>
      </c>
      <c r="H64" s="37">
        <v>6.5268520593420504E-2</v>
      </c>
      <c r="I64" s="32">
        <v>294.80588888888889</v>
      </c>
      <c r="J64" s="32">
        <v>21.941666666666666</v>
      </c>
      <c r="K64" s="37">
        <v>7.4427504651836826E-2</v>
      </c>
      <c r="L64" s="32">
        <v>83.961111111111109</v>
      </c>
      <c r="M64" s="32">
        <v>13.122222222222222</v>
      </c>
      <c r="N64" s="37">
        <v>0.15628928736849071</v>
      </c>
      <c r="O64" s="32">
        <v>58.363888888888887</v>
      </c>
      <c r="P64" s="32">
        <v>13.122222222222222</v>
      </c>
      <c r="Q64" s="37">
        <v>0.22483461044214936</v>
      </c>
      <c r="R64" s="32">
        <v>14.522222222222222</v>
      </c>
      <c r="S64" s="32">
        <v>0</v>
      </c>
      <c r="T64" s="37">
        <v>0</v>
      </c>
      <c r="U64" s="32">
        <v>11.074999999999999</v>
      </c>
      <c r="V64" s="32">
        <v>0</v>
      </c>
      <c r="W64" s="37">
        <v>0</v>
      </c>
      <c r="X64" s="32">
        <v>78.594444444444449</v>
      </c>
      <c r="Y64" s="32">
        <v>2.0333333333333332</v>
      </c>
      <c r="Z64" s="37">
        <v>2.5871209443698306E-2</v>
      </c>
      <c r="AA64" s="32">
        <v>15.772222222222222</v>
      </c>
      <c r="AB64" s="32">
        <v>0</v>
      </c>
      <c r="AC64" s="37">
        <v>0</v>
      </c>
      <c r="AD64" s="32">
        <v>157.7642222222222</v>
      </c>
      <c r="AE64" s="32">
        <v>6.7861111111111114</v>
      </c>
      <c r="AF64" s="37">
        <v>4.3014258971545448E-2</v>
      </c>
      <c r="AG64" s="32">
        <v>8.3333333333333329E-2</v>
      </c>
      <c r="AH64" s="32">
        <v>0</v>
      </c>
      <c r="AI64" s="37">
        <v>0</v>
      </c>
      <c r="AJ64" s="32">
        <v>0</v>
      </c>
      <c r="AK64" s="32">
        <v>0</v>
      </c>
      <c r="AL64" s="37" t="s">
        <v>1045</v>
      </c>
      <c r="AM64" t="s">
        <v>228</v>
      </c>
      <c r="AN64" s="34">
        <v>1</v>
      </c>
      <c r="AX64"/>
      <c r="AY64"/>
    </row>
    <row r="65" spans="1:51" x14ac:dyDescent="0.25">
      <c r="A65" t="s">
        <v>929</v>
      </c>
      <c r="B65" t="s">
        <v>657</v>
      </c>
      <c r="C65" t="s">
        <v>768</v>
      </c>
      <c r="D65" t="s">
        <v>895</v>
      </c>
      <c r="E65" s="32">
        <v>117.82222222222222</v>
      </c>
      <c r="F65" s="32">
        <v>408.32222222222219</v>
      </c>
      <c r="G65" s="32">
        <v>34.361111111111114</v>
      </c>
      <c r="H65" s="37">
        <v>8.4151949712917368E-2</v>
      </c>
      <c r="I65" s="32">
        <v>365.54166666666663</v>
      </c>
      <c r="J65" s="32">
        <v>34.361111111111114</v>
      </c>
      <c r="K65" s="37">
        <v>9.4000531935103937E-2</v>
      </c>
      <c r="L65" s="32">
        <v>71.977777777777774</v>
      </c>
      <c r="M65" s="32">
        <v>12.822222222222223</v>
      </c>
      <c r="N65" s="37">
        <v>0.17814140166718126</v>
      </c>
      <c r="O65" s="32">
        <v>46.827777777777776</v>
      </c>
      <c r="P65" s="32">
        <v>12.822222222222223</v>
      </c>
      <c r="Q65" s="37">
        <v>0.27381658559734251</v>
      </c>
      <c r="R65" s="32">
        <v>19.55</v>
      </c>
      <c r="S65" s="32">
        <v>0</v>
      </c>
      <c r="T65" s="37">
        <v>0</v>
      </c>
      <c r="U65" s="32">
        <v>5.6</v>
      </c>
      <c r="V65" s="32">
        <v>0</v>
      </c>
      <c r="W65" s="37">
        <v>0</v>
      </c>
      <c r="X65" s="32">
        <v>91.8</v>
      </c>
      <c r="Y65" s="32">
        <v>9.0638888888888882</v>
      </c>
      <c r="Z65" s="37">
        <v>9.8735173081578309E-2</v>
      </c>
      <c r="AA65" s="32">
        <v>17.630555555555556</v>
      </c>
      <c r="AB65" s="32">
        <v>0</v>
      </c>
      <c r="AC65" s="37">
        <v>0</v>
      </c>
      <c r="AD65" s="32">
        <v>226.91388888888889</v>
      </c>
      <c r="AE65" s="32">
        <v>12.475</v>
      </c>
      <c r="AF65" s="37">
        <v>5.4976802262238486E-2</v>
      </c>
      <c r="AG65" s="32">
        <v>0</v>
      </c>
      <c r="AH65" s="32">
        <v>0</v>
      </c>
      <c r="AI65" s="37" t="s">
        <v>1045</v>
      </c>
      <c r="AJ65" s="32">
        <v>0</v>
      </c>
      <c r="AK65" s="32">
        <v>0</v>
      </c>
      <c r="AL65" s="37" t="s">
        <v>1045</v>
      </c>
      <c r="AM65" t="s">
        <v>299</v>
      </c>
      <c r="AN65" s="34">
        <v>1</v>
      </c>
      <c r="AX65"/>
      <c r="AY65"/>
    </row>
    <row r="66" spans="1:51" x14ac:dyDescent="0.25">
      <c r="A66" t="s">
        <v>929</v>
      </c>
      <c r="B66" t="s">
        <v>430</v>
      </c>
      <c r="C66" t="s">
        <v>769</v>
      </c>
      <c r="D66" t="s">
        <v>900</v>
      </c>
      <c r="E66" s="32">
        <v>155.72222222222223</v>
      </c>
      <c r="F66" s="32">
        <v>502.19722222222219</v>
      </c>
      <c r="G66" s="32">
        <v>40.411111111111111</v>
      </c>
      <c r="H66" s="37">
        <v>8.0468607397492134E-2</v>
      </c>
      <c r="I66" s="32">
        <v>441.50555555555553</v>
      </c>
      <c r="J66" s="32">
        <v>40.411111111111111</v>
      </c>
      <c r="K66" s="37">
        <v>9.1530243736708997E-2</v>
      </c>
      <c r="L66" s="32">
        <v>97.538888888888891</v>
      </c>
      <c r="M66" s="32">
        <v>12.205555555555556</v>
      </c>
      <c r="N66" s="37">
        <v>0.12513527368001368</v>
      </c>
      <c r="O66" s="32">
        <v>74.908333333333331</v>
      </c>
      <c r="P66" s="32">
        <v>12.205555555555556</v>
      </c>
      <c r="Q66" s="37">
        <v>0.16293988949456745</v>
      </c>
      <c r="R66" s="32">
        <v>17.341666666666665</v>
      </c>
      <c r="S66" s="32">
        <v>0</v>
      </c>
      <c r="T66" s="37">
        <v>0</v>
      </c>
      <c r="U66" s="32">
        <v>5.2888888888888888</v>
      </c>
      <c r="V66" s="32">
        <v>0</v>
      </c>
      <c r="W66" s="37">
        <v>0</v>
      </c>
      <c r="X66" s="32">
        <v>101.4</v>
      </c>
      <c r="Y66" s="32">
        <v>16.125</v>
      </c>
      <c r="Z66" s="37">
        <v>0.15902366863905323</v>
      </c>
      <c r="AA66" s="32">
        <v>38.06111111111111</v>
      </c>
      <c r="AB66" s="32">
        <v>0</v>
      </c>
      <c r="AC66" s="37">
        <v>0</v>
      </c>
      <c r="AD66" s="32">
        <v>265.19722222222219</v>
      </c>
      <c r="AE66" s="32">
        <v>12.080555555555556</v>
      </c>
      <c r="AF66" s="37">
        <v>4.5553099894208721E-2</v>
      </c>
      <c r="AG66" s="32">
        <v>0</v>
      </c>
      <c r="AH66" s="32">
        <v>0</v>
      </c>
      <c r="AI66" s="37" t="s">
        <v>1045</v>
      </c>
      <c r="AJ66" s="32">
        <v>0</v>
      </c>
      <c r="AK66" s="32">
        <v>0</v>
      </c>
      <c r="AL66" s="37" t="s">
        <v>1045</v>
      </c>
      <c r="AM66" t="s">
        <v>68</v>
      </c>
      <c r="AN66" s="34">
        <v>1</v>
      </c>
      <c r="AX66"/>
      <c r="AY66"/>
    </row>
    <row r="67" spans="1:51" x14ac:dyDescent="0.25">
      <c r="A67" t="s">
        <v>929</v>
      </c>
      <c r="B67" t="s">
        <v>410</v>
      </c>
      <c r="C67" t="s">
        <v>722</v>
      </c>
      <c r="D67" t="s">
        <v>899</v>
      </c>
      <c r="E67" s="32">
        <v>159.62222222222223</v>
      </c>
      <c r="F67" s="32">
        <v>535.23055555555561</v>
      </c>
      <c r="G67" s="32">
        <v>123.24444444444444</v>
      </c>
      <c r="H67" s="37">
        <v>0.23026421635536085</v>
      </c>
      <c r="I67" s="32">
        <v>501.68055555555554</v>
      </c>
      <c r="J67" s="32">
        <v>123.24444444444444</v>
      </c>
      <c r="K67" s="37">
        <v>0.24566318761939038</v>
      </c>
      <c r="L67" s="32">
        <v>88.313888888888869</v>
      </c>
      <c r="M67" s="32">
        <v>0</v>
      </c>
      <c r="N67" s="37">
        <v>0</v>
      </c>
      <c r="O67" s="32">
        <v>64.474999999999994</v>
      </c>
      <c r="P67" s="32">
        <v>0</v>
      </c>
      <c r="Q67" s="37">
        <v>0</v>
      </c>
      <c r="R67" s="32">
        <v>18.238888888888887</v>
      </c>
      <c r="S67" s="32">
        <v>0</v>
      </c>
      <c r="T67" s="37">
        <v>0</v>
      </c>
      <c r="U67" s="32">
        <v>5.6</v>
      </c>
      <c r="V67" s="32">
        <v>0</v>
      </c>
      <c r="W67" s="37">
        <v>0</v>
      </c>
      <c r="X67" s="32">
        <v>130.25</v>
      </c>
      <c r="Y67" s="32">
        <v>48.261111111111113</v>
      </c>
      <c r="Z67" s="37">
        <v>0.37052676476860741</v>
      </c>
      <c r="AA67" s="32">
        <v>9.7111111111111104</v>
      </c>
      <c r="AB67" s="32">
        <v>0</v>
      </c>
      <c r="AC67" s="37">
        <v>0</v>
      </c>
      <c r="AD67" s="32">
        <v>306.95555555555558</v>
      </c>
      <c r="AE67" s="32">
        <v>74.983333333333334</v>
      </c>
      <c r="AF67" s="37">
        <v>0.24428075001809887</v>
      </c>
      <c r="AG67" s="32">
        <v>0</v>
      </c>
      <c r="AH67" s="32">
        <v>0</v>
      </c>
      <c r="AI67" s="37" t="s">
        <v>1045</v>
      </c>
      <c r="AJ67" s="32">
        <v>0</v>
      </c>
      <c r="AK67" s="32">
        <v>0</v>
      </c>
      <c r="AL67" s="37" t="s">
        <v>1045</v>
      </c>
      <c r="AM67" t="s">
        <v>48</v>
      </c>
      <c r="AN67" s="34">
        <v>1</v>
      </c>
      <c r="AX67"/>
      <c r="AY67"/>
    </row>
    <row r="68" spans="1:51" x14ac:dyDescent="0.25">
      <c r="A68" t="s">
        <v>929</v>
      </c>
      <c r="B68" t="s">
        <v>442</v>
      </c>
      <c r="C68" t="s">
        <v>755</v>
      </c>
      <c r="D68" t="s">
        <v>895</v>
      </c>
      <c r="E68" s="32">
        <v>126.9</v>
      </c>
      <c r="F68" s="32">
        <v>491.90166666666664</v>
      </c>
      <c r="G68" s="32">
        <v>3.8583333333333334</v>
      </c>
      <c r="H68" s="37">
        <v>7.8437086002961301E-3</v>
      </c>
      <c r="I68" s="32">
        <v>443.24611111111113</v>
      </c>
      <c r="J68" s="32">
        <v>3.8583333333333334</v>
      </c>
      <c r="K68" s="37">
        <v>8.7047201015738682E-3</v>
      </c>
      <c r="L68" s="32">
        <v>116.96555555555554</v>
      </c>
      <c r="M68" s="32">
        <v>1.7250000000000001</v>
      </c>
      <c r="N68" s="37">
        <v>1.4747931489802319E-2</v>
      </c>
      <c r="O68" s="32">
        <v>83.315555555555548</v>
      </c>
      <c r="P68" s="32">
        <v>1.7250000000000001</v>
      </c>
      <c r="Q68" s="37">
        <v>2.0704416942281024E-2</v>
      </c>
      <c r="R68" s="32">
        <v>28.761111111111113</v>
      </c>
      <c r="S68" s="32">
        <v>0</v>
      </c>
      <c r="T68" s="37">
        <v>0</v>
      </c>
      <c r="U68" s="32">
        <v>4.8888888888888893</v>
      </c>
      <c r="V68" s="32">
        <v>0</v>
      </c>
      <c r="W68" s="37">
        <v>0</v>
      </c>
      <c r="X68" s="32">
        <v>90.522222222222226</v>
      </c>
      <c r="Y68" s="32">
        <v>0.61944444444444446</v>
      </c>
      <c r="Z68" s="37">
        <v>6.8430096968209158E-3</v>
      </c>
      <c r="AA68" s="32">
        <v>15.005555555555556</v>
      </c>
      <c r="AB68" s="32">
        <v>0</v>
      </c>
      <c r="AC68" s="37">
        <v>0</v>
      </c>
      <c r="AD68" s="32">
        <v>269.40833333333336</v>
      </c>
      <c r="AE68" s="32">
        <v>1.5138888888888888</v>
      </c>
      <c r="AF68" s="37">
        <v>5.6193098044067758E-3</v>
      </c>
      <c r="AG68" s="32">
        <v>0</v>
      </c>
      <c r="AH68" s="32">
        <v>0</v>
      </c>
      <c r="AI68" s="37" t="s">
        <v>1045</v>
      </c>
      <c r="AJ68" s="32">
        <v>0</v>
      </c>
      <c r="AK68" s="32">
        <v>0</v>
      </c>
      <c r="AL68" s="37" t="s">
        <v>1045</v>
      </c>
      <c r="AM68" t="s">
        <v>80</v>
      </c>
      <c r="AN68" s="34">
        <v>1</v>
      </c>
      <c r="AX68"/>
      <c r="AY68"/>
    </row>
    <row r="69" spans="1:51" x14ac:dyDescent="0.25">
      <c r="A69" t="s">
        <v>929</v>
      </c>
      <c r="B69" t="s">
        <v>404</v>
      </c>
      <c r="C69" t="s">
        <v>746</v>
      </c>
      <c r="D69" t="s">
        <v>895</v>
      </c>
      <c r="E69" s="32">
        <v>151.04444444444445</v>
      </c>
      <c r="F69" s="32">
        <v>694.54722222222222</v>
      </c>
      <c r="G69" s="32">
        <v>63.830555555555563</v>
      </c>
      <c r="H69" s="37">
        <v>9.1902398445030148E-2</v>
      </c>
      <c r="I69" s="32">
        <v>645.48055555555561</v>
      </c>
      <c r="J69" s="32">
        <v>63.830555555555563</v>
      </c>
      <c r="K69" s="37">
        <v>9.8888425075202374E-2</v>
      </c>
      <c r="L69" s="32">
        <v>26.125</v>
      </c>
      <c r="M69" s="32">
        <v>0.35833333333333334</v>
      </c>
      <c r="N69" s="37">
        <v>1.3716108452950558E-2</v>
      </c>
      <c r="O69" s="32">
        <v>13.03888888888889</v>
      </c>
      <c r="P69" s="32">
        <v>0.35833333333333334</v>
      </c>
      <c r="Q69" s="37">
        <v>2.7481891776736257E-2</v>
      </c>
      <c r="R69" s="32">
        <v>7.2194444444444441</v>
      </c>
      <c r="S69" s="32">
        <v>0</v>
      </c>
      <c r="T69" s="37">
        <v>0</v>
      </c>
      <c r="U69" s="32">
        <v>5.8666666666666663</v>
      </c>
      <c r="V69" s="32">
        <v>0</v>
      </c>
      <c r="W69" s="37">
        <v>0</v>
      </c>
      <c r="X69" s="32">
        <v>140.34444444444443</v>
      </c>
      <c r="Y69" s="32">
        <v>29.872222222222224</v>
      </c>
      <c r="Z69" s="37">
        <v>0.21284933892803423</v>
      </c>
      <c r="AA69" s="32">
        <v>35.980555555555554</v>
      </c>
      <c r="AB69" s="32">
        <v>0</v>
      </c>
      <c r="AC69" s="37">
        <v>0</v>
      </c>
      <c r="AD69" s="32">
        <v>492.09722222222223</v>
      </c>
      <c r="AE69" s="32">
        <v>33.6</v>
      </c>
      <c r="AF69" s="37">
        <v>6.8279190539358187E-2</v>
      </c>
      <c r="AG69" s="32">
        <v>0</v>
      </c>
      <c r="AH69" s="32">
        <v>0</v>
      </c>
      <c r="AI69" s="37" t="s">
        <v>1045</v>
      </c>
      <c r="AJ69" s="32">
        <v>0</v>
      </c>
      <c r="AK69" s="32">
        <v>0</v>
      </c>
      <c r="AL69" s="37" t="s">
        <v>1045</v>
      </c>
      <c r="AM69" t="s">
        <v>42</v>
      </c>
      <c r="AN69" s="34">
        <v>1</v>
      </c>
      <c r="AX69"/>
      <c r="AY69"/>
    </row>
    <row r="70" spans="1:51" x14ac:dyDescent="0.25">
      <c r="A70" t="s">
        <v>929</v>
      </c>
      <c r="B70" t="s">
        <v>676</v>
      </c>
      <c r="C70" t="s">
        <v>885</v>
      </c>
      <c r="D70" t="s">
        <v>897</v>
      </c>
      <c r="E70" s="32">
        <v>131.38888888888889</v>
      </c>
      <c r="F70" s="32">
        <v>460.90333333333336</v>
      </c>
      <c r="G70" s="32">
        <v>58.397222222222226</v>
      </c>
      <c r="H70" s="37">
        <v>0.12670167039123653</v>
      </c>
      <c r="I70" s="32">
        <v>405.57777777777778</v>
      </c>
      <c r="J70" s="32">
        <v>58.397222222222226</v>
      </c>
      <c r="K70" s="37">
        <v>0.14398526108158458</v>
      </c>
      <c r="L70" s="32">
        <v>59.94166666666667</v>
      </c>
      <c r="M70" s="32">
        <v>12.722222222222221</v>
      </c>
      <c r="N70" s="37">
        <v>0.21224338477223223</v>
      </c>
      <c r="O70" s="32">
        <v>31.93888888888889</v>
      </c>
      <c r="P70" s="32">
        <v>12.722222222222221</v>
      </c>
      <c r="Q70" s="37">
        <v>0.3983301443729344</v>
      </c>
      <c r="R70" s="32">
        <v>23.175000000000001</v>
      </c>
      <c r="S70" s="32">
        <v>0</v>
      </c>
      <c r="T70" s="37">
        <v>0</v>
      </c>
      <c r="U70" s="32">
        <v>4.8277777777777775</v>
      </c>
      <c r="V70" s="32">
        <v>0</v>
      </c>
      <c r="W70" s="37">
        <v>0</v>
      </c>
      <c r="X70" s="32">
        <v>120.65277777777777</v>
      </c>
      <c r="Y70" s="32">
        <v>27.725000000000001</v>
      </c>
      <c r="Z70" s="37">
        <v>0.22979164268447108</v>
      </c>
      <c r="AA70" s="32">
        <v>27.322777777777805</v>
      </c>
      <c r="AB70" s="32">
        <v>0</v>
      </c>
      <c r="AC70" s="37">
        <v>0</v>
      </c>
      <c r="AD70" s="32">
        <v>249.9361111111111</v>
      </c>
      <c r="AE70" s="32">
        <v>17.95</v>
      </c>
      <c r="AF70" s="37">
        <v>7.1818353579248026E-2</v>
      </c>
      <c r="AG70" s="32">
        <v>3.05</v>
      </c>
      <c r="AH70" s="32">
        <v>0</v>
      </c>
      <c r="AI70" s="37">
        <v>0</v>
      </c>
      <c r="AJ70" s="32">
        <v>0</v>
      </c>
      <c r="AK70" s="32">
        <v>0</v>
      </c>
      <c r="AL70" s="37" t="s">
        <v>1045</v>
      </c>
      <c r="AM70" t="s">
        <v>318</v>
      </c>
      <c r="AN70" s="34">
        <v>1</v>
      </c>
      <c r="AX70"/>
      <c r="AY70"/>
    </row>
    <row r="71" spans="1:51" x14ac:dyDescent="0.25">
      <c r="A71" t="s">
        <v>929</v>
      </c>
      <c r="B71" t="s">
        <v>648</v>
      </c>
      <c r="C71" t="s">
        <v>794</v>
      </c>
      <c r="D71" t="s">
        <v>902</v>
      </c>
      <c r="E71" s="32">
        <v>125.96666666666667</v>
      </c>
      <c r="F71" s="32">
        <v>388.34188888888883</v>
      </c>
      <c r="G71" s="32">
        <v>22.824999999999999</v>
      </c>
      <c r="H71" s="37">
        <v>5.8775529122820476E-2</v>
      </c>
      <c r="I71" s="32">
        <v>341.21666666666664</v>
      </c>
      <c r="J71" s="32">
        <v>22.824999999999999</v>
      </c>
      <c r="K71" s="37">
        <v>6.6892980999365026E-2</v>
      </c>
      <c r="L71" s="32">
        <v>109.14722222222221</v>
      </c>
      <c r="M71" s="32">
        <v>0</v>
      </c>
      <c r="N71" s="37">
        <v>0</v>
      </c>
      <c r="O71" s="32">
        <v>82.6</v>
      </c>
      <c r="P71" s="32">
        <v>0</v>
      </c>
      <c r="Q71" s="37">
        <v>0</v>
      </c>
      <c r="R71" s="32">
        <v>20.777777777777779</v>
      </c>
      <c r="S71" s="32">
        <v>0</v>
      </c>
      <c r="T71" s="37">
        <v>0</v>
      </c>
      <c r="U71" s="32">
        <v>5.7694444444444448</v>
      </c>
      <c r="V71" s="32">
        <v>0</v>
      </c>
      <c r="W71" s="37">
        <v>0</v>
      </c>
      <c r="X71" s="32">
        <v>65.563888888888883</v>
      </c>
      <c r="Y71" s="32">
        <v>4.447222222222222</v>
      </c>
      <c r="Z71" s="37">
        <v>6.7830360547388044E-2</v>
      </c>
      <c r="AA71" s="32">
        <v>20.577999999999999</v>
      </c>
      <c r="AB71" s="32">
        <v>0</v>
      </c>
      <c r="AC71" s="37">
        <v>0</v>
      </c>
      <c r="AD71" s="32">
        <v>190.67222222222222</v>
      </c>
      <c r="AE71" s="32">
        <v>18.377777777777776</v>
      </c>
      <c r="AF71" s="37">
        <v>9.6384137991317259E-2</v>
      </c>
      <c r="AG71" s="32">
        <v>2.3805555555555555</v>
      </c>
      <c r="AH71" s="32">
        <v>0</v>
      </c>
      <c r="AI71" s="37">
        <v>0</v>
      </c>
      <c r="AJ71" s="32">
        <v>0</v>
      </c>
      <c r="AK71" s="32">
        <v>0</v>
      </c>
      <c r="AL71" s="37" t="s">
        <v>1045</v>
      </c>
      <c r="AM71" t="s">
        <v>290</v>
      </c>
      <c r="AN71" s="34">
        <v>1</v>
      </c>
      <c r="AX71"/>
      <c r="AY71"/>
    </row>
    <row r="72" spans="1:51" x14ac:dyDescent="0.25">
      <c r="A72" t="s">
        <v>929</v>
      </c>
      <c r="B72" t="s">
        <v>428</v>
      </c>
      <c r="C72" t="s">
        <v>739</v>
      </c>
      <c r="D72" t="s">
        <v>895</v>
      </c>
      <c r="E72" s="32">
        <v>175.9111111111111</v>
      </c>
      <c r="F72" s="32">
        <v>668.31666666666661</v>
      </c>
      <c r="G72" s="32">
        <v>5.7138888888888886</v>
      </c>
      <c r="H72" s="37">
        <v>8.5496728929233476E-3</v>
      </c>
      <c r="I72" s="32">
        <v>612.72499999999991</v>
      </c>
      <c r="J72" s="32">
        <v>5.7138888888888886</v>
      </c>
      <c r="K72" s="37">
        <v>9.325372538885943E-3</v>
      </c>
      <c r="L72" s="32">
        <v>159.46944444444443</v>
      </c>
      <c r="M72" s="32">
        <v>1.3027777777777778</v>
      </c>
      <c r="N72" s="37">
        <v>8.1694507829782794E-3</v>
      </c>
      <c r="O72" s="32">
        <v>132.79722222222222</v>
      </c>
      <c r="P72" s="32">
        <v>1.3027777777777778</v>
      </c>
      <c r="Q72" s="37">
        <v>9.8102788294601208E-3</v>
      </c>
      <c r="R72" s="32">
        <v>21.166666666666668</v>
      </c>
      <c r="S72" s="32">
        <v>0</v>
      </c>
      <c r="T72" s="37">
        <v>0</v>
      </c>
      <c r="U72" s="32">
        <v>5.5055555555555555</v>
      </c>
      <c r="V72" s="32">
        <v>0</v>
      </c>
      <c r="W72" s="37">
        <v>0</v>
      </c>
      <c r="X72" s="32">
        <v>138.04166666666666</v>
      </c>
      <c r="Y72" s="32">
        <v>2.0249999999999999</v>
      </c>
      <c r="Z72" s="37">
        <v>1.4669483851494115E-2</v>
      </c>
      <c r="AA72" s="32">
        <v>28.919444444444444</v>
      </c>
      <c r="AB72" s="32">
        <v>0</v>
      </c>
      <c r="AC72" s="37">
        <v>0</v>
      </c>
      <c r="AD72" s="32">
        <v>341.88611111111112</v>
      </c>
      <c r="AE72" s="32">
        <v>2.3861111111111111</v>
      </c>
      <c r="AF72" s="37">
        <v>6.9792572250343271E-3</v>
      </c>
      <c r="AG72" s="32">
        <v>0</v>
      </c>
      <c r="AH72" s="32">
        <v>0</v>
      </c>
      <c r="AI72" s="37" t="s">
        <v>1045</v>
      </c>
      <c r="AJ72" s="32">
        <v>0</v>
      </c>
      <c r="AK72" s="32">
        <v>0</v>
      </c>
      <c r="AL72" s="37" t="s">
        <v>1045</v>
      </c>
      <c r="AM72" t="s">
        <v>66</v>
      </c>
      <c r="AN72" s="34">
        <v>1</v>
      </c>
      <c r="AX72"/>
      <c r="AY72"/>
    </row>
    <row r="73" spans="1:51" x14ac:dyDescent="0.25">
      <c r="A73" t="s">
        <v>929</v>
      </c>
      <c r="B73" t="s">
        <v>419</v>
      </c>
      <c r="C73" t="s">
        <v>792</v>
      </c>
      <c r="D73" t="s">
        <v>904</v>
      </c>
      <c r="E73" s="32">
        <v>95.75555555555556</v>
      </c>
      <c r="F73" s="32">
        <v>337.67777777777775</v>
      </c>
      <c r="G73" s="32">
        <v>122.66388888888889</v>
      </c>
      <c r="H73" s="37">
        <v>0.36325721430686719</v>
      </c>
      <c r="I73" s="32">
        <v>290.79166666666663</v>
      </c>
      <c r="J73" s="32">
        <v>122.66388888888889</v>
      </c>
      <c r="K73" s="37">
        <v>0.42182738692267285</v>
      </c>
      <c r="L73" s="32">
        <v>58.508333333333333</v>
      </c>
      <c r="M73" s="32">
        <v>15.633333333333333</v>
      </c>
      <c r="N73" s="37">
        <v>0.26719840478564305</v>
      </c>
      <c r="O73" s="32">
        <v>42.283333333333331</v>
      </c>
      <c r="P73" s="32">
        <v>15.633333333333333</v>
      </c>
      <c r="Q73" s="37">
        <v>0.36972802522664566</v>
      </c>
      <c r="R73" s="32">
        <v>10.980555555555556</v>
      </c>
      <c r="S73" s="32">
        <v>0</v>
      </c>
      <c r="T73" s="37">
        <v>0</v>
      </c>
      <c r="U73" s="32">
        <v>5.2444444444444445</v>
      </c>
      <c r="V73" s="32">
        <v>0</v>
      </c>
      <c r="W73" s="37">
        <v>0</v>
      </c>
      <c r="X73" s="32">
        <v>82.852777777777774</v>
      </c>
      <c r="Y73" s="32">
        <v>34.916666666666664</v>
      </c>
      <c r="Z73" s="37">
        <v>0.42143024776209476</v>
      </c>
      <c r="AA73" s="32">
        <v>30.661111111111111</v>
      </c>
      <c r="AB73" s="32">
        <v>0</v>
      </c>
      <c r="AC73" s="37">
        <v>0</v>
      </c>
      <c r="AD73" s="32">
        <v>164.33055555555555</v>
      </c>
      <c r="AE73" s="32">
        <v>72.113888888888894</v>
      </c>
      <c r="AF73" s="37">
        <v>0.43883432782839471</v>
      </c>
      <c r="AG73" s="32">
        <v>1.325</v>
      </c>
      <c r="AH73" s="32">
        <v>0</v>
      </c>
      <c r="AI73" s="37">
        <v>0</v>
      </c>
      <c r="AJ73" s="32">
        <v>0</v>
      </c>
      <c r="AK73" s="32">
        <v>0</v>
      </c>
      <c r="AL73" s="37" t="s">
        <v>1045</v>
      </c>
      <c r="AM73" t="s">
        <v>57</v>
      </c>
      <c r="AN73" s="34">
        <v>1</v>
      </c>
      <c r="AX73"/>
      <c r="AY73"/>
    </row>
    <row r="74" spans="1:51" x14ac:dyDescent="0.25">
      <c r="A74" t="s">
        <v>929</v>
      </c>
      <c r="B74" t="s">
        <v>466</v>
      </c>
      <c r="C74" t="s">
        <v>754</v>
      </c>
      <c r="D74" t="s">
        <v>900</v>
      </c>
      <c r="E74" s="32">
        <v>134.97777777777779</v>
      </c>
      <c r="F74" s="32">
        <v>451.23333333333335</v>
      </c>
      <c r="G74" s="32">
        <v>72.483333333333334</v>
      </c>
      <c r="H74" s="37">
        <v>0.16063381842357982</v>
      </c>
      <c r="I74" s="32">
        <v>409.66666666666663</v>
      </c>
      <c r="J74" s="32">
        <v>72.483333333333334</v>
      </c>
      <c r="K74" s="37">
        <v>0.1769324654190399</v>
      </c>
      <c r="L74" s="32">
        <v>83.452777777777769</v>
      </c>
      <c r="M74" s="32">
        <v>5.9527777777777775</v>
      </c>
      <c r="N74" s="37">
        <v>7.133109210132145E-2</v>
      </c>
      <c r="O74" s="32">
        <v>66.905555555555551</v>
      </c>
      <c r="P74" s="32">
        <v>5.9527777777777775</v>
      </c>
      <c r="Q74" s="37">
        <v>8.897284729718509E-2</v>
      </c>
      <c r="R74" s="32">
        <v>11.925000000000001</v>
      </c>
      <c r="S74" s="32">
        <v>0</v>
      </c>
      <c r="T74" s="37">
        <v>0</v>
      </c>
      <c r="U74" s="32">
        <v>4.6222222222222218</v>
      </c>
      <c r="V74" s="32">
        <v>0</v>
      </c>
      <c r="W74" s="37">
        <v>0</v>
      </c>
      <c r="X74" s="32">
        <v>101.36944444444444</v>
      </c>
      <c r="Y74" s="32">
        <v>28.263888888888889</v>
      </c>
      <c r="Z74" s="37">
        <v>0.27882059573068807</v>
      </c>
      <c r="AA74" s="32">
        <v>25.019444444444446</v>
      </c>
      <c r="AB74" s="32">
        <v>0</v>
      </c>
      <c r="AC74" s="37">
        <v>0</v>
      </c>
      <c r="AD74" s="32">
        <v>241.39166666666668</v>
      </c>
      <c r="AE74" s="32">
        <v>38.266666666666666</v>
      </c>
      <c r="AF74" s="37">
        <v>0.15852521835191768</v>
      </c>
      <c r="AG74" s="32">
        <v>0</v>
      </c>
      <c r="AH74" s="32">
        <v>0</v>
      </c>
      <c r="AI74" s="37" t="s">
        <v>1045</v>
      </c>
      <c r="AJ74" s="32">
        <v>0</v>
      </c>
      <c r="AK74" s="32">
        <v>0</v>
      </c>
      <c r="AL74" s="37" t="s">
        <v>1045</v>
      </c>
      <c r="AM74" t="s">
        <v>104</v>
      </c>
      <c r="AN74" s="34">
        <v>1</v>
      </c>
      <c r="AX74"/>
      <c r="AY74"/>
    </row>
    <row r="75" spans="1:51" x14ac:dyDescent="0.25">
      <c r="A75" t="s">
        <v>929</v>
      </c>
      <c r="B75" t="s">
        <v>488</v>
      </c>
      <c r="C75" t="s">
        <v>822</v>
      </c>
      <c r="D75" t="s">
        <v>901</v>
      </c>
      <c r="E75" s="32">
        <v>118.93333333333334</v>
      </c>
      <c r="F75" s="32">
        <v>423.7833333333333</v>
      </c>
      <c r="G75" s="32">
        <v>0</v>
      </c>
      <c r="H75" s="37">
        <v>0</v>
      </c>
      <c r="I75" s="32">
        <v>375.65</v>
      </c>
      <c r="J75" s="32">
        <v>0</v>
      </c>
      <c r="K75" s="37">
        <v>0</v>
      </c>
      <c r="L75" s="32">
        <v>56.386111111111106</v>
      </c>
      <c r="M75" s="32">
        <v>0</v>
      </c>
      <c r="N75" s="37">
        <v>0</v>
      </c>
      <c r="O75" s="32">
        <v>32.130555555555553</v>
      </c>
      <c r="P75" s="32">
        <v>0</v>
      </c>
      <c r="Q75" s="37">
        <v>0</v>
      </c>
      <c r="R75" s="32">
        <v>17.944444444444443</v>
      </c>
      <c r="S75" s="32">
        <v>0</v>
      </c>
      <c r="T75" s="37">
        <v>0</v>
      </c>
      <c r="U75" s="32">
        <v>6.3111111111111109</v>
      </c>
      <c r="V75" s="32">
        <v>0</v>
      </c>
      <c r="W75" s="37">
        <v>0</v>
      </c>
      <c r="X75" s="32">
        <v>109.24166666666666</v>
      </c>
      <c r="Y75" s="32">
        <v>0</v>
      </c>
      <c r="Z75" s="37">
        <v>0</v>
      </c>
      <c r="AA75" s="32">
        <v>23.877777777777776</v>
      </c>
      <c r="AB75" s="32">
        <v>0</v>
      </c>
      <c r="AC75" s="37">
        <v>0</v>
      </c>
      <c r="AD75" s="32">
        <v>230.05833333333334</v>
      </c>
      <c r="AE75" s="32">
        <v>0</v>
      </c>
      <c r="AF75" s="37">
        <v>0</v>
      </c>
      <c r="AG75" s="32">
        <v>4.2194444444444441</v>
      </c>
      <c r="AH75" s="32">
        <v>0</v>
      </c>
      <c r="AI75" s="37">
        <v>0</v>
      </c>
      <c r="AJ75" s="32">
        <v>0</v>
      </c>
      <c r="AK75" s="32">
        <v>0</v>
      </c>
      <c r="AL75" s="37" t="s">
        <v>1045</v>
      </c>
      <c r="AM75" t="s">
        <v>126</v>
      </c>
      <c r="AN75" s="34">
        <v>1</v>
      </c>
      <c r="AX75"/>
      <c r="AY75"/>
    </row>
    <row r="76" spans="1:51" x14ac:dyDescent="0.25">
      <c r="A76" t="s">
        <v>929</v>
      </c>
      <c r="B76" t="s">
        <v>450</v>
      </c>
      <c r="C76" t="s">
        <v>806</v>
      </c>
      <c r="D76" t="s">
        <v>899</v>
      </c>
      <c r="E76" s="32">
        <v>138.88888888888889</v>
      </c>
      <c r="F76" s="32">
        <v>524.58333333333337</v>
      </c>
      <c r="G76" s="32">
        <v>136.21111111111111</v>
      </c>
      <c r="H76" s="37">
        <v>0.25965581149060096</v>
      </c>
      <c r="I76" s="32">
        <v>462.55833333333334</v>
      </c>
      <c r="J76" s="32">
        <v>136.21111111111111</v>
      </c>
      <c r="K76" s="37">
        <v>0.29447336972513977</v>
      </c>
      <c r="L76" s="32">
        <v>95.636111111111106</v>
      </c>
      <c r="M76" s="32">
        <v>17.508333333333333</v>
      </c>
      <c r="N76" s="37">
        <v>0.18307240988701387</v>
      </c>
      <c r="O76" s="32">
        <v>64.62222222222222</v>
      </c>
      <c r="P76" s="32">
        <v>17.508333333333333</v>
      </c>
      <c r="Q76" s="37">
        <v>0.27093363136176069</v>
      </c>
      <c r="R76" s="32">
        <v>20.274999999999999</v>
      </c>
      <c r="S76" s="32">
        <v>0</v>
      </c>
      <c r="T76" s="37">
        <v>0</v>
      </c>
      <c r="U76" s="32">
        <v>10.738888888888889</v>
      </c>
      <c r="V76" s="32">
        <v>0</v>
      </c>
      <c r="W76" s="37">
        <v>0</v>
      </c>
      <c r="X76" s="32">
        <v>108.21666666666667</v>
      </c>
      <c r="Y76" s="32">
        <v>42.702777777777776</v>
      </c>
      <c r="Z76" s="37">
        <v>0.39460444581344006</v>
      </c>
      <c r="AA76" s="32">
        <v>31.011111111111113</v>
      </c>
      <c r="AB76" s="32">
        <v>0</v>
      </c>
      <c r="AC76" s="37">
        <v>0</v>
      </c>
      <c r="AD76" s="32">
        <v>268.83611111111111</v>
      </c>
      <c r="AE76" s="32">
        <v>76</v>
      </c>
      <c r="AF76" s="37">
        <v>0.28270011675845463</v>
      </c>
      <c r="AG76" s="32">
        <v>20.883333333333333</v>
      </c>
      <c r="AH76" s="32">
        <v>0</v>
      </c>
      <c r="AI76" s="37">
        <v>0</v>
      </c>
      <c r="AJ76" s="32">
        <v>0</v>
      </c>
      <c r="AK76" s="32">
        <v>0</v>
      </c>
      <c r="AL76" s="37" t="s">
        <v>1045</v>
      </c>
      <c r="AM76" t="s">
        <v>88</v>
      </c>
      <c r="AN76" s="34">
        <v>1</v>
      </c>
      <c r="AX76"/>
      <c r="AY76"/>
    </row>
    <row r="77" spans="1:51" x14ac:dyDescent="0.25">
      <c r="A77" t="s">
        <v>929</v>
      </c>
      <c r="B77" t="s">
        <v>642</v>
      </c>
      <c r="C77" t="s">
        <v>867</v>
      </c>
      <c r="D77" t="s">
        <v>901</v>
      </c>
      <c r="E77" s="32">
        <v>108.28888888888889</v>
      </c>
      <c r="F77" s="32">
        <v>403.32222222222219</v>
      </c>
      <c r="G77" s="32">
        <v>8.8888888888888892E-2</v>
      </c>
      <c r="H77" s="37">
        <v>2.2039174632909999E-4</v>
      </c>
      <c r="I77" s="32">
        <v>355.38888888888891</v>
      </c>
      <c r="J77" s="32">
        <v>8.8888888888888892E-2</v>
      </c>
      <c r="K77" s="37">
        <v>2.5011724245740192E-4</v>
      </c>
      <c r="L77" s="32">
        <v>83.99444444444444</v>
      </c>
      <c r="M77" s="32">
        <v>0</v>
      </c>
      <c r="N77" s="37">
        <v>0</v>
      </c>
      <c r="O77" s="32">
        <v>52.519444444444446</v>
      </c>
      <c r="P77" s="32">
        <v>0</v>
      </c>
      <c r="Q77" s="37">
        <v>0</v>
      </c>
      <c r="R77" s="32">
        <v>26.230555555555554</v>
      </c>
      <c r="S77" s="32">
        <v>0</v>
      </c>
      <c r="T77" s="37">
        <v>0</v>
      </c>
      <c r="U77" s="32">
        <v>5.2444444444444445</v>
      </c>
      <c r="V77" s="32">
        <v>0</v>
      </c>
      <c r="W77" s="37">
        <v>0</v>
      </c>
      <c r="X77" s="32">
        <v>90.913888888888891</v>
      </c>
      <c r="Y77" s="32">
        <v>8.8888888888888892E-2</v>
      </c>
      <c r="Z77" s="37">
        <v>9.7772617556295648E-4</v>
      </c>
      <c r="AA77" s="32">
        <v>16.458333333333332</v>
      </c>
      <c r="AB77" s="32">
        <v>0</v>
      </c>
      <c r="AC77" s="37">
        <v>0</v>
      </c>
      <c r="AD77" s="32">
        <v>211.95555555555555</v>
      </c>
      <c r="AE77" s="32">
        <v>0</v>
      </c>
      <c r="AF77" s="37">
        <v>0</v>
      </c>
      <c r="AG77" s="32">
        <v>0</v>
      </c>
      <c r="AH77" s="32">
        <v>0</v>
      </c>
      <c r="AI77" s="37" t="s">
        <v>1045</v>
      </c>
      <c r="AJ77" s="32">
        <v>0</v>
      </c>
      <c r="AK77" s="32">
        <v>0</v>
      </c>
      <c r="AL77" s="37" t="s">
        <v>1045</v>
      </c>
      <c r="AM77" t="s">
        <v>284</v>
      </c>
      <c r="AN77" s="34">
        <v>1</v>
      </c>
      <c r="AX77"/>
      <c r="AY77"/>
    </row>
    <row r="78" spans="1:51" x14ac:dyDescent="0.25">
      <c r="A78" t="s">
        <v>929</v>
      </c>
      <c r="B78" t="s">
        <v>584</v>
      </c>
      <c r="C78" t="s">
        <v>730</v>
      </c>
      <c r="D78" t="s">
        <v>895</v>
      </c>
      <c r="E78" s="32">
        <v>105.18888888888888</v>
      </c>
      <c r="F78" s="32">
        <v>421.84944444444449</v>
      </c>
      <c r="G78" s="32">
        <v>47.022222222222219</v>
      </c>
      <c r="H78" s="37">
        <v>0.11146683453417423</v>
      </c>
      <c r="I78" s="32">
        <v>375.00555555555559</v>
      </c>
      <c r="J78" s="32">
        <v>47.022222222222219</v>
      </c>
      <c r="K78" s="37">
        <v>0.12539073495207476</v>
      </c>
      <c r="L78" s="32">
        <v>59.604444444444447</v>
      </c>
      <c r="M78" s="32">
        <v>2.1805555555555554</v>
      </c>
      <c r="N78" s="37">
        <v>3.6583774513459094E-2</v>
      </c>
      <c r="O78" s="32">
        <v>41.155555555555559</v>
      </c>
      <c r="P78" s="32">
        <v>2.1805555555555554</v>
      </c>
      <c r="Q78" s="37">
        <v>5.2983261339092862E-2</v>
      </c>
      <c r="R78" s="32">
        <v>13.293333333333331</v>
      </c>
      <c r="S78" s="32">
        <v>0</v>
      </c>
      <c r="T78" s="37">
        <v>0</v>
      </c>
      <c r="U78" s="32">
        <v>5.1555555555555559</v>
      </c>
      <c r="V78" s="32">
        <v>0</v>
      </c>
      <c r="W78" s="37">
        <v>0</v>
      </c>
      <c r="X78" s="32">
        <v>120.59166666666667</v>
      </c>
      <c r="Y78" s="32">
        <v>8.4250000000000007</v>
      </c>
      <c r="Z78" s="37">
        <v>6.9863865662359206E-2</v>
      </c>
      <c r="AA78" s="32">
        <v>28.395000000000032</v>
      </c>
      <c r="AB78" s="32">
        <v>0</v>
      </c>
      <c r="AC78" s="37">
        <v>0</v>
      </c>
      <c r="AD78" s="32">
        <v>213.15555555555557</v>
      </c>
      <c r="AE78" s="32">
        <v>36.416666666666664</v>
      </c>
      <c r="AF78" s="37">
        <v>0.17084549624687237</v>
      </c>
      <c r="AG78" s="32">
        <v>0.10277777777777777</v>
      </c>
      <c r="AH78" s="32">
        <v>0</v>
      </c>
      <c r="AI78" s="37">
        <v>0</v>
      </c>
      <c r="AJ78" s="32">
        <v>0</v>
      </c>
      <c r="AK78" s="32">
        <v>0</v>
      </c>
      <c r="AL78" s="37" t="s">
        <v>1045</v>
      </c>
      <c r="AM78" t="s">
        <v>224</v>
      </c>
      <c r="AN78" s="34">
        <v>1</v>
      </c>
      <c r="AX78"/>
      <c r="AY78"/>
    </row>
    <row r="79" spans="1:51" x14ac:dyDescent="0.25">
      <c r="A79" t="s">
        <v>929</v>
      </c>
      <c r="B79" t="s">
        <v>433</v>
      </c>
      <c r="C79" t="s">
        <v>742</v>
      </c>
      <c r="D79" t="s">
        <v>895</v>
      </c>
      <c r="E79" s="32">
        <v>93.6</v>
      </c>
      <c r="F79" s="32">
        <v>467.5334444444444</v>
      </c>
      <c r="G79" s="32">
        <v>26.730666666666664</v>
      </c>
      <c r="H79" s="37">
        <v>5.7173806460904399E-2</v>
      </c>
      <c r="I79" s="32">
        <v>421.04177777777772</v>
      </c>
      <c r="J79" s="32">
        <v>26.730666666666664</v>
      </c>
      <c r="K79" s="37">
        <v>6.3486969886334857E-2</v>
      </c>
      <c r="L79" s="32">
        <v>103.60366666666667</v>
      </c>
      <c r="M79" s="32">
        <v>1.3536666666666666</v>
      </c>
      <c r="N79" s="37">
        <v>1.306581813384983E-2</v>
      </c>
      <c r="O79" s="32">
        <v>67.550888888888892</v>
      </c>
      <c r="P79" s="32">
        <v>1.3536666666666666</v>
      </c>
      <c r="Q79" s="37">
        <v>2.0039213235124791E-2</v>
      </c>
      <c r="R79" s="32">
        <v>31.341666666666665</v>
      </c>
      <c r="S79" s="32">
        <v>0</v>
      </c>
      <c r="T79" s="37">
        <v>0</v>
      </c>
      <c r="U79" s="32">
        <v>4.7111111111111112</v>
      </c>
      <c r="V79" s="32">
        <v>0</v>
      </c>
      <c r="W79" s="37">
        <v>0</v>
      </c>
      <c r="X79" s="32">
        <v>61.809666666666665</v>
      </c>
      <c r="Y79" s="32">
        <v>2.3152222222222223</v>
      </c>
      <c r="Z79" s="37">
        <v>3.7457283740227616E-2</v>
      </c>
      <c r="AA79" s="32">
        <v>10.438888888888888</v>
      </c>
      <c r="AB79" s="32">
        <v>0</v>
      </c>
      <c r="AC79" s="37">
        <v>0</v>
      </c>
      <c r="AD79" s="32">
        <v>291.68122222222217</v>
      </c>
      <c r="AE79" s="32">
        <v>23.061777777777777</v>
      </c>
      <c r="AF79" s="37">
        <v>7.9065006660619996E-2</v>
      </c>
      <c r="AG79" s="32">
        <v>0</v>
      </c>
      <c r="AH79" s="32">
        <v>0</v>
      </c>
      <c r="AI79" s="37" t="s">
        <v>1045</v>
      </c>
      <c r="AJ79" s="32">
        <v>0</v>
      </c>
      <c r="AK79" s="32">
        <v>0</v>
      </c>
      <c r="AL79" s="37" t="s">
        <v>1045</v>
      </c>
      <c r="AM79" t="s">
        <v>71</v>
      </c>
      <c r="AN79" s="34">
        <v>1</v>
      </c>
      <c r="AX79"/>
      <c r="AY79"/>
    </row>
    <row r="80" spans="1:51" x14ac:dyDescent="0.25">
      <c r="A80" t="s">
        <v>929</v>
      </c>
      <c r="B80" t="s">
        <v>609</v>
      </c>
      <c r="C80" t="s">
        <v>774</v>
      </c>
      <c r="D80" t="s">
        <v>895</v>
      </c>
      <c r="E80" s="32">
        <v>51.477777777777774</v>
      </c>
      <c r="F80" s="32">
        <v>225.39999999999998</v>
      </c>
      <c r="G80" s="32">
        <v>0</v>
      </c>
      <c r="H80" s="37">
        <v>0</v>
      </c>
      <c r="I80" s="32">
        <v>203.44444444444446</v>
      </c>
      <c r="J80" s="32">
        <v>0</v>
      </c>
      <c r="K80" s="37">
        <v>0</v>
      </c>
      <c r="L80" s="32">
        <v>45.516666666666666</v>
      </c>
      <c r="M80" s="32">
        <v>0</v>
      </c>
      <c r="N80" s="37">
        <v>0</v>
      </c>
      <c r="O80" s="32">
        <v>28.716666666666665</v>
      </c>
      <c r="P80" s="32">
        <v>0</v>
      </c>
      <c r="Q80" s="37">
        <v>0</v>
      </c>
      <c r="R80" s="32">
        <v>11.2</v>
      </c>
      <c r="S80" s="32">
        <v>0</v>
      </c>
      <c r="T80" s="37">
        <v>0</v>
      </c>
      <c r="U80" s="32">
        <v>5.6</v>
      </c>
      <c r="V80" s="32">
        <v>0</v>
      </c>
      <c r="W80" s="37">
        <v>0</v>
      </c>
      <c r="X80" s="32">
        <v>38.866666666666667</v>
      </c>
      <c r="Y80" s="32">
        <v>0</v>
      </c>
      <c r="Z80" s="37">
        <v>0</v>
      </c>
      <c r="AA80" s="32">
        <v>5.1555555555555559</v>
      </c>
      <c r="AB80" s="32">
        <v>0</v>
      </c>
      <c r="AC80" s="37">
        <v>0</v>
      </c>
      <c r="AD80" s="32">
        <v>135.86111111111111</v>
      </c>
      <c r="AE80" s="32">
        <v>0</v>
      </c>
      <c r="AF80" s="37">
        <v>0</v>
      </c>
      <c r="AG80" s="32">
        <v>0</v>
      </c>
      <c r="AH80" s="32">
        <v>0</v>
      </c>
      <c r="AI80" s="37" t="s">
        <v>1045</v>
      </c>
      <c r="AJ80" s="32">
        <v>0</v>
      </c>
      <c r="AK80" s="32">
        <v>0</v>
      </c>
      <c r="AL80" s="37" t="s">
        <v>1045</v>
      </c>
      <c r="AM80" t="s">
        <v>250</v>
      </c>
      <c r="AN80" s="34">
        <v>1</v>
      </c>
      <c r="AX80"/>
      <c r="AY80"/>
    </row>
    <row r="81" spans="1:51" x14ac:dyDescent="0.25">
      <c r="A81" t="s">
        <v>929</v>
      </c>
      <c r="B81" t="s">
        <v>551</v>
      </c>
      <c r="C81" t="s">
        <v>776</v>
      </c>
      <c r="D81" t="s">
        <v>902</v>
      </c>
      <c r="E81" s="32">
        <v>87.388888888888886</v>
      </c>
      <c r="F81" s="32">
        <v>274.375</v>
      </c>
      <c r="G81" s="32">
        <v>13.15</v>
      </c>
      <c r="H81" s="37">
        <v>4.7927107061503417E-2</v>
      </c>
      <c r="I81" s="32">
        <v>262.7861111111111</v>
      </c>
      <c r="J81" s="32">
        <v>13.15</v>
      </c>
      <c r="K81" s="37">
        <v>5.0040696383835612E-2</v>
      </c>
      <c r="L81" s="32">
        <v>21.891666666666666</v>
      </c>
      <c r="M81" s="32">
        <v>0</v>
      </c>
      <c r="N81" s="37">
        <v>0</v>
      </c>
      <c r="O81" s="32">
        <v>12.897222222222222</v>
      </c>
      <c r="P81" s="32">
        <v>0</v>
      </c>
      <c r="Q81" s="37">
        <v>0</v>
      </c>
      <c r="R81" s="32">
        <v>4.1527777777777777</v>
      </c>
      <c r="S81" s="32">
        <v>0</v>
      </c>
      <c r="T81" s="37">
        <v>0</v>
      </c>
      <c r="U81" s="32">
        <v>4.8416666666666668</v>
      </c>
      <c r="V81" s="32">
        <v>0</v>
      </c>
      <c r="W81" s="37">
        <v>0</v>
      </c>
      <c r="X81" s="32">
        <v>82.577777777777783</v>
      </c>
      <c r="Y81" s="32">
        <v>7.3888888888888893</v>
      </c>
      <c r="Z81" s="37">
        <v>8.9477933261571579E-2</v>
      </c>
      <c r="AA81" s="32">
        <v>2.5944444444444446</v>
      </c>
      <c r="AB81" s="32">
        <v>0</v>
      </c>
      <c r="AC81" s="37">
        <v>0</v>
      </c>
      <c r="AD81" s="32">
        <v>167.3111111111111</v>
      </c>
      <c r="AE81" s="32">
        <v>5.7611111111111111</v>
      </c>
      <c r="AF81" s="37">
        <v>3.44335237083278E-2</v>
      </c>
      <c r="AG81" s="32">
        <v>0</v>
      </c>
      <c r="AH81" s="32">
        <v>0</v>
      </c>
      <c r="AI81" s="37" t="s">
        <v>1045</v>
      </c>
      <c r="AJ81" s="32">
        <v>0</v>
      </c>
      <c r="AK81" s="32">
        <v>0</v>
      </c>
      <c r="AL81" s="37" t="s">
        <v>1045</v>
      </c>
      <c r="AM81" t="s">
        <v>190</v>
      </c>
      <c r="AN81" s="34">
        <v>1</v>
      </c>
      <c r="AX81"/>
      <c r="AY81"/>
    </row>
    <row r="82" spans="1:51" x14ac:dyDescent="0.25">
      <c r="A82" t="s">
        <v>929</v>
      </c>
      <c r="B82" t="s">
        <v>384</v>
      </c>
      <c r="C82" t="s">
        <v>774</v>
      </c>
      <c r="D82" t="s">
        <v>895</v>
      </c>
      <c r="E82" s="32">
        <v>81.533333333333331</v>
      </c>
      <c r="F82" s="32">
        <v>274.5938888888889</v>
      </c>
      <c r="G82" s="32">
        <v>6.5333333333333332</v>
      </c>
      <c r="H82" s="37">
        <v>2.3792712065697018E-2</v>
      </c>
      <c r="I82" s="32">
        <v>259.23277777777776</v>
      </c>
      <c r="J82" s="32">
        <v>6.5333333333333332</v>
      </c>
      <c r="K82" s="37">
        <v>2.5202574262942572E-2</v>
      </c>
      <c r="L82" s="32">
        <v>54.433333333333337</v>
      </c>
      <c r="M82" s="32">
        <v>6.5333333333333332</v>
      </c>
      <c r="N82" s="37">
        <v>0.12002449479485608</v>
      </c>
      <c r="O82" s="32">
        <v>39.072222222222223</v>
      </c>
      <c r="P82" s="32">
        <v>6.5333333333333332</v>
      </c>
      <c r="Q82" s="37">
        <v>0.16721171619508032</v>
      </c>
      <c r="R82" s="32">
        <v>9.6722222222222225</v>
      </c>
      <c r="S82" s="32">
        <v>0</v>
      </c>
      <c r="T82" s="37">
        <v>0</v>
      </c>
      <c r="U82" s="32">
        <v>5.6888888888888891</v>
      </c>
      <c r="V82" s="32">
        <v>0</v>
      </c>
      <c r="W82" s="37">
        <v>0</v>
      </c>
      <c r="X82" s="32">
        <v>92.87777777777778</v>
      </c>
      <c r="Y82" s="32">
        <v>0</v>
      </c>
      <c r="Z82" s="37">
        <v>0</v>
      </c>
      <c r="AA82" s="32">
        <v>0</v>
      </c>
      <c r="AB82" s="32">
        <v>0</v>
      </c>
      <c r="AC82" s="37" t="s">
        <v>1045</v>
      </c>
      <c r="AD82" s="32">
        <v>127.28277777777778</v>
      </c>
      <c r="AE82" s="32">
        <v>0</v>
      </c>
      <c r="AF82" s="37">
        <v>0</v>
      </c>
      <c r="AG82" s="32">
        <v>0</v>
      </c>
      <c r="AH82" s="32">
        <v>0</v>
      </c>
      <c r="AI82" s="37" t="s">
        <v>1045</v>
      </c>
      <c r="AJ82" s="32">
        <v>0</v>
      </c>
      <c r="AK82" s="32">
        <v>0</v>
      </c>
      <c r="AL82" s="37" t="s">
        <v>1045</v>
      </c>
      <c r="AM82" t="s">
        <v>22</v>
      </c>
      <c r="AN82" s="34">
        <v>1</v>
      </c>
      <c r="AX82"/>
      <c r="AY82"/>
    </row>
    <row r="83" spans="1:51" x14ac:dyDescent="0.25">
      <c r="A83" t="s">
        <v>929</v>
      </c>
      <c r="B83" t="s">
        <v>548</v>
      </c>
      <c r="C83" t="s">
        <v>776</v>
      </c>
      <c r="D83" t="s">
        <v>902</v>
      </c>
      <c r="E83" s="32">
        <v>212.1</v>
      </c>
      <c r="F83" s="32">
        <v>782.22855555555554</v>
      </c>
      <c r="G83" s="32">
        <v>21.981111111111112</v>
      </c>
      <c r="H83" s="37">
        <v>2.8100624753464355E-2</v>
      </c>
      <c r="I83" s="32">
        <v>686.44988888888895</v>
      </c>
      <c r="J83" s="32">
        <v>21.981111111111112</v>
      </c>
      <c r="K83" s="37">
        <v>3.2021435893434966E-2</v>
      </c>
      <c r="L83" s="32">
        <v>138.93055555555554</v>
      </c>
      <c r="M83" s="32">
        <v>6.1717777777777778</v>
      </c>
      <c r="N83" s="37">
        <v>4.4423472958112567E-2</v>
      </c>
      <c r="O83" s="32">
        <v>43.151888888888884</v>
      </c>
      <c r="P83" s="32">
        <v>6.1717777777777778</v>
      </c>
      <c r="Q83" s="37">
        <v>0.1430245103214228</v>
      </c>
      <c r="R83" s="32">
        <v>91.689777777777763</v>
      </c>
      <c r="S83" s="32">
        <v>0</v>
      </c>
      <c r="T83" s="37">
        <v>0</v>
      </c>
      <c r="U83" s="32">
        <v>4.0888888888888886</v>
      </c>
      <c r="V83" s="32">
        <v>0</v>
      </c>
      <c r="W83" s="37">
        <v>0</v>
      </c>
      <c r="X83" s="32">
        <v>185.8377777777778</v>
      </c>
      <c r="Y83" s="32">
        <v>15.809333333333333</v>
      </c>
      <c r="Z83" s="37">
        <v>8.5070611166250115E-2</v>
      </c>
      <c r="AA83" s="32">
        <v>0</v>
      </c>
      <c r="AB83" s="32">
        <v>0</v>
      </c>
      <c r="AC83" s="37" t="s">
        <v>1045</v>
      </c>
      <c r="AD83" s="32">
        <v>457.46022222222223</v>
      </c>
      <c r="AE83" s="32">
        <v>0</v>
      </c>
      <c r="AF83" s="37">
        <v>0</v>
      </c>
      <c r="AG83" s="32">
        <v>0</v>
      </c>
      <c r="AH83" s="32">
        <v>0</v>
      </c>
      <c r="AI83" s="37" t="s">
        <v>1045</v>
      </c>
      <c r="AJ83" s="32">
        <v>0</v>
      </c>
      <c r="AK83" s="32">
        <v>0</v>
      </c>
      <c r="AL83" s="37" t="s">
        <v>1045</v>
      </c>
      <c r="AM83" t="s">
        <v>186</v>
      </c>
      <c r="AN83" s="34">
        <v>1</v>
      </c>
      <c r="AX83"/>
      <c r="AY83"/>
    </row>
    <row r="84" spans="1:51" x14ac:dyDescent="0.25">
      <c r="A84" t="s">
        <v>929</v>
      </c>
      <c r="B84" t="s">
        <v>474</v>
      </c>
      <c r="C84" t="s">
        <v>815</v>
      </c>
      <c r="D84" t="s">
        <v>900</v>
      </c>
      <c r="E84" s="32">
        <v>94.4</v>
      </c>
      <c r="F84" s="32">
        <v>288.65555555555557</v>
      </c>
      <c r="G84" s="32">
        <v>8.3972222222222221</v>
      </c>
      <c r="H84" s="37">
        <v>2.9090804111012739E-2</v>
      </c>
      <c r="I84" s="32">
        <v>240.89166666666668</v>
      </c>
      <c r="J84" s="32">
        <v>1.2861111111111112</v>
      </c>
      <c r="K84" s="37">
        <v>5.33896057471662E-3</v>
      </c>
      <c r="L84" s="32">
        <v>73.797222222222217</v>
      </c>
      <c r="M84" s="32">
        <v>7.1111111111111107</v>
      </c>
      <c r="N84" s="37">
        <v>9.6360146045846348E-2</v>
      </c>
      <c r="O84" s="32">
        <v>37.038888888888891</v>
      </c>
      <c r="P84" s="32">
        <v>0</v>
      </c>
      <c r="Q84" s="37">
        <v>0</v>
      </c>
      <c r="R84" s="32">
        <v>31.691666666666666</v>
      </c>
      <c r="S84" s="32">
        <v>7.1111111111111107</v>
      </c>
      <c r="T84" s="37">
        <v>0.22438425804189674</v>
      </c>
      <c r="U84" s="32">
        <v>5.0666666666666664</v>
      </c>
      <c r="V84" s="32">
        <v>0</v>
      </c>
      <c r="W84" s="37">
        <v>0</v>
      </c>
      <c r="X84" s="32">
        <v>38.43888888888889</v>
      </c>
      <c r="Y84" s="32">
        <v>1.2861111111111112</v>
      </c>
      <c r="Z84" s="37">
        <v>3.3458592282121696E-2</v>
      </c>
      <c r="AA84" s="32">
        <v>11.005555555555556</v>
      </c>
      <c r="AB84" s="32">
        <v>0</v>
      </c>
      <c r="AC84" s="37">
        <v>0</v>
      </c>
      <c r="AD84" s="32">
        <v>128.6</v>
      </c>
      <c r="AE84" s="32">
        <v>0</v>
      </c>
      <c r="AF84" s="37">
        <v>0</v>
      </c>
      <c r="AG84" s="32">
        <v>36.81388888888889</v>
      </c>
      <c r="AH84" s="32">
        <v>0</v>
      </c>
      <c r="AI84" s="37">
        <v>0</v>
      </c>
      <c r="AJ84" s="32">
        <v>0</v>
      </c>
      <c r="AK84" s="32">
        <v>0</v>
      </c>
      <c r="AL84" s="37" t="s">
        <v>1045</v>
      </c>
      <c r="AM84" t="s">
        <v>112</v>
      </c>
      <c r="AN84" s="34">
        <v>1</v>
      </c>
      <c r="AX84"/>
      <c r="AY84"/>
    </row>
    <row r="85" spans="1:51" x14ac:dyDescent="0.25">
      <c r="A85" t="s">
        <v>929</v>
      </c>
      <c r="B85" t="s">
        <v>556</v>
      </c>
      <c r="C85" t="s">
        <v>735</v>
      </c>
      <c r="D85" t="s">
        <v>901</v>
      </c>
      <c r="E85" s="32">
        <v>60</v>
      </c>
      <c r="F85" s="32">
        <v>182.88055555555553</v>
      </c>
      <c r="G85" s="32">
        <v>0</v>
      </c>
      <c r="H85" s="37">
        <v>0</v>
      </c>
      <c r="I85" s="32">
        <v>164.97222222222223</v>
      </c>
      <c r="J85" s="32">
        <v>0</v>
      </c>
      <c r="K85" s="37">
        <v>0</v>
      </c>
      <c r="L85" s="32">
        <v>32.469444444444441</v>
      </c>
      <c r="M85" s="32">
        <v>0</v>
      </c>
      <c r="N85" s="37">
        <v>0</v>
      </c>
      <c r="O85" s="32">
        <v>23.736111111111111</v>
      </c>
      <c r="P85" s="32">
        <v>0</v>
      </c>
      <c r="Q85" s="37">
        <v>0</v>
      </c>
      <c r="R85" s="32">
        <v>4.1111111111111107</v>
      </c>
      <c r="S85" s="32">
        <v>0</v>
      </c>
      <c r="T85" s="37">
        <v>0</v>
      </c>
      <c r="U85" s="32">
        <v>4.6222222222222218</v>
      </c>
      <c r="V85" s="32">
        <v>0</v>
      </c>
      <c r="W85" s="37">
        <v>0</v>
      </c>
      <c r="X85" s="32">
        <v>46.024999999999999</v>
      </c>
      <c r="Y85" s="32">
        <v>0</v>
      </c>
      <c r="Z85" s="37">
        <v>0</v>
      </c>
      <c r="AA85" s="32">
        <v>9.1750000000000007</v>
      </c>
      <c r="AB85" s="32">
        <v>0</v>
      </c>
      <c r="AC85" s="37">
        <v>0</v>
      </c>
      <c r="AD85" s="32">
        <v>95.211111111111109</v>
      </c>
      <c r="AE85" s="32">
        <v>0</v>
      </c>
      <c r="AF85" s="37">
        <v>0</v>
      </c>
      <c r="AG85" s="32">
        <v>0</v>
      </c>
      <c r="AH85" s="32">
        <v>0</v>
      </c>
      <c r="AI85" s="37" t="s">
        <v>1045</v>
      </c>
      <c r="AJ85" s="32">
        <v>0</v>
      </c>
      <c r="AK85" s="32">
        <v>0</v>
      </c>
      <c r="AL85" s="37" t="s">
        <v>1045</v>
      </c>
      <c r="AM85" t="s">
        <v>195</v>
      </c>
      <c r="AN85" s="34">
        <v>1</v>
      </c>
      <c r="AX85"/>
      <c r="AY85"/>
    </row>
    <row r="86" spans="1:51" x14ac:dyDescent="0.25">
      <c r="A86" t="s">
        <v>929</v>
      </c>
      <c r="B86" t="s">
        <v>530</v>
      </c>
      <c r="C86" t="s">
        <v>835</v>
      </c>
      <c r="D86" t="s">
        <v>904</v>
      </c>
      <c r="E86" s="32">
        <v>87.855555555555554</v>
      </c>
      <c r="F86" s="32">
        <v>249.18333333333334</v>
      </c>
      <c r="G86" s="32">
        <v>0</v>
      </c>
      <c r="H86" s="37">
        <v>0</v>
      </c>
      <c r="I86" s="32">
        <v>209.125</v>
      </c>
      <c r="J86" s="32">
        <v>0</v>
      </c>
      <c r="K86" s="37">
        <v>0</v>
      </c>
      <c r="L86" s="32">
        <v>34.508333333333333</v>
      </c>
      <c r="M86" s="32">
        <v>0</v>
      </c>
      <c r="N86" s="37">
        <v>0</v>
      </c>
      <c r="O86" s="32">
        <v>23.341666666666665</v>
      </c>
      <c r="P86" s="32">
        <v>0</v>
      </c>
      <c r="Q86" s="37">
        <v>0</v>
      </c>
      <c r="R86" s="32">
        <v>5.833333333333333</v>
      </c>
      <c r="S86" s="32">
        <v>0</v>
      </c>
      <c r="T86" s="37">
        <v>0</v>
      </c>
      <c r="U86" s="32">
        <v>5.333333333333333</v>
      </c>
      <c r="V86" s="32">
        <v>0</v>
      </c>
      <c r="W86" s="37">
        <v>0</v>
      </c>
      <c r="X86" s="32">
        <v>33.81388888888889</v>
      </c>
      <c r="Y86" s="32">
        <v>0</v>
      </c>
      <c r="Z86" s="37">
        <v>0</v>
      </c>
      <c r="AA86" s="32">
        <v>28.891666666666666</v>
      </c>
      <c r="AB86" s="32">
        <v>0</v>
      </c>
      <c r="AC86" s="37">
        <v>0</v>
      </c>
      <c r="AD86" s="32">
        <v>151.96944444444443</v>
      </c>
      <c r="AE86" s="32">
        <v>0</v>
      </c>
      <c r="AF86" s="37">
        <v>0</v>
      </c>
      <c r="AG86" s="32">
        <v>0</v>
      </c>
      <c r="AH86" s="32">
        <v>0</v>
      </c>
      <c r="AI86" s="37" t="s">
        <v>1045</v>
      </c>
      <c r="AJ86" s="32">
        <v>0</v>
      </c>
      <c r="AK86" s="32">
        <v>0</v>
      </c>
      <c r="AL86" s="37" t="s">
        <v>1045</v>
      </c>
      <c r="AM86" t="s">
        <v>168</v>
      </c>
      <c r="AN86" s="34">
        <v>1</v>
      </c>
      <c r="AX86"/>
      <c r="AY86"/>
    </row>
    <row r="87" spans="1:51" x14ac:dyDescent="0.25">
      <c r="A87" t="s">
        <v>929</v>
      </c>
      <c r="B87" t="s">
        <v>401</v>
      </c>
      <c r="C87" t="s">
        <v>781</v>
      </c>
      <c r="D87" t="s">
        <v>896</v>
      </c>
      <c r="E87" s="32">
        <v>85.5</v>
      </c>
      <c r="F87" s="32">
        <v>294.57222222222219</v>
      </c>
      <c r="G87" s="32">
        <v>67.513888888888886</v>
      </c>
      <c r="H87" s="37">
        <v>0.22919299172057411</v>
      </c>
      <c r="I87" s="32">
        <v>281.95000000000005</v>
      </c>
      <c r="J87" s="32">
        <v>67.513888888888886</v>
      </c>
      <c r="K87" s="37">
        <v>0.23945340978502883</v>
      </c>
      <c r="L87" s="32">
        <v>61.225000000000001</v>
      </c>
      <c r="M87" s="32">
        <v>35.680555555555557</v>
      </c>
      <c r="N87" s="37">
        <v>0.58277755092781636</v>
      </c>
      <c r="O87" s="32">
        <v>53.55833333333333</v>
      </c>
      <c r="P87" s="32">
        <v>35.680555555555557</v>
      </c>
      <c r="Q87" s="37">
        <v>0.66619988589803436</v>
      </c>
      <c r="R87" s="32">
        <v>1.9777777777777779</v>
      </c>
      <c r="S87" s="32">
        <v>0</v>
      </c>
      <c r="T87" s="37">
        <v>0</v>
      </c>
      <c r="U87" s="32">
        <v>5.6888888888888891</v>
      </c>
      <c r="V87" s="32">
        <v>0</v>
      </c>
      <c r="W87" s="37">
        <v>0</v>
      </c>
      <c r="X87" s="32">
        <v>68.077777777777783</v>
      </c>
      <c r="Y87" s="32">
        <v>8.9472222222222229</v>
      </c>
      <c r="Z87" s="37">
        <v>0.13142647298841195</v>
      </c>
      <c r="AA87" s="32">
        <v>4.9555555555555557</v>
      </c>
      <c r="AB87" s="32">
        <v>0</v>
      </c>
      <c r="AC87" s="37">
        <v>0</v>
      </c>
      <c r="AD87" s="32">
        <v>160.3138888888889</v>
      </c>
      <c r="AE87" s="32">
        <v>22.886111111111113</v>
      </c>
      <c r="AF87" s="37">
        <v>0.1427581307504375</v>
      </c>
      <c r="AG87" s="32">
        <v>0</v>
      </c>
      <c r="AH87" s="32">
        <v>0</v>
      </c>
      <c r="AI87" s="37" t="s">
        <v>1045</v>
      </c>
      <c r="AJ87" s="32">
        <v>0</v>
      </c>
      <c r="AK87" s="32">
        <v>0</v>
      </c>
      <c r="AL87" s="37" t="s">
        <v>1045</v>
      </c>
      <c r="AM87" t="s">
        <v>39</v>
      </c>
      <c r="AN87" s="34">
        <v>1</v>
      </c>
      <c r="AX87"/>
      <c r="AY87"/>
    </row>
    <row r="88" spans="1:51" x14ac:dyDescent="0.25">
      <c r="A88" t="s">
        <v>929</v>
      </c>
      <c r="B88" t="s">
        <v>444</v>
      </c>
      <c r="C88" t="s">
        <v>723</v>
      </c>
      <c r="D88" t="s">
        <v>899</v>
      </c>
      <c r="E88" s="32">
        <v>123.54444444444445</v>
      </c>
      <c r="F88" s="32">
        <v>396.52777777777777</v>
      </c>
      <c r="G88" s="32">
        <v>2.6694444444444447</v>
      </c>
      <c r="H88" s="37">
        <v>6.7320490367775839E-3</v>
      </c>
      <c r="I88" s="32">
        <v>367.3388888888889</v>
      </c>
      <c r="J88" s="32">
        <v>2.5666666666666669</v>
      </c>
      <c r="K88" s="37">
        <v>6.9871901513891199E-3</v>
      </c>
      <c r="L88" s="32">
        <v>38.061111111111117</v>
      </c>
      <c r="M88" s="32">
        <v>0.1</v>
      </c>
      <c r="N88" s="37">
        <v>2.6273536709969345E-3</v>
      </c>
      <c r="O88" s="32">
        <v>14.202777777777778</v>
      </c>
      <c r="P88" s="32">
        <v>0.1</v>
      </c>
      <c r="Q88" s="37">
        <v>7.0408761979268535E-3</v>
      </c>
      <c r="R88" s="32">
        <v>12.719444444444445</v>
      </c>
      <c r="S88" s="32">
        <v>0</v>
      </c>
      <c r="T88" s="37">
        <v>0</v>
      </c>
      <c r="U88" s="32">
        <v>11.138888888888889</v>
      </c>
      <c r="V88" s="32">
        <v>0</v>
      </c>
      <c r="W88" s="37">
        <v>0</v>
      </c>
      <c r="X88" s="32">
        <v>107.43611111111112</v>
      </c>
      <c r="Y88" s="32">
        <v>1.8777777777777778</v>
      </c>
      <c r="Z88" s="37">
        <v>1.7478087752410991E-2</v>
      </c>
      <c r="AA88" s="32">
        <v>5.3305555555555557</v>
      </c>
      <c r="AB88" s="32">
        <v>0.10277777777777777</v>
      </c>
      <c r="AC88" s="37">
        <v>1.9280875455966649E-2</v>
      </c>
      <c r="AD88" s="32">
        <v>221.03888888888889</v>
      </c>
      <c r="AE88" s="32">
        <v>0.58888888888888891</v>
      </c>
      <c r="AF88" s="37">
        <v>2.6641867946816801E-3</v>
      </c>
      <c r="AG88" s="32">
        <v>24.661111111111111</v>
      </c>
      <c r="AH88" s="32">
        <v>0</v>
      </c>
      <c r="AI88" s="37">
        <v>0</v>
      </c>
      <c r="AJ88" s="32">
        <v>0</v>
      </c>
      <c r="AK88" s="32">
        <v>0</v>
      </c>
      <c r="AL88" s="37" t="s">
        <v>1045</v>
      </c>
      <c r="AM88" t="s">
        <v>82</v>
      </c>
      <c r="AN88" s="34">
        <v>1</v>
      </c>
      <c r="AX88"/>
      <c r="AY88"/>
    </row>
    <row r="89" spans="1:51" x14ac:dyDescent="0.25">
      <c r="A89" t="s">
        <v>929</v>
      </c>
      <c r="B89" t="s">
        <v>453</v>
      </c>
      <c r="C89" t="s">
        <v>743</v>
      </c>
      <c r="D89" t="s">
        <v>894</v>
      </c>
      <c r="E89" s="32">
        <v>116.21111111111111</v>
      </c>
      <c r="F89" s="32">
        <v>406.67222222222222</v>
      </c>
      <c r="G89" s="32">
        <v>96.775000000000006</v>
      </c>
      <c r="H89" s="37">
        <v>0.23796806054562097</v>
      </c>
      <c r="I89" s="32">
        <v>367.44166666666666</v>
      </c>
      <c r="J89" s="32">
        <v>96.775000000000006</v>
      </c>
      <c r="K89" s="37">
        <v>0.26337513891093828</v>
      </c>
      <c r="L89" s="32">
        <v>53.038888888888891</v>
      </c>
      <c r="M89" s="32">
        <v>12.275</v>
      </c>
      <c r="N89" s="37">
        <v>0.23143395831151148</v>
      </c>
      <c r="O89" s="32">
        <v>23.380555555555556</v>
      </c>
      <c r="P89" s="32">
        <v>12.275</v>
      </c>
      <c r="Q89" s="37">
        <v>0.52500891053819654</v>
      </c>
      <c r="R89" s="32">
        <v>23.969444444444445</v>
      </c>
      <c r="S89" s="32">
        <v>0</v>
      </c>
      <c r="T89" s="37">
        <v>0</v>
      </c>
      <c r="U89" s="32">
        <v>5.6888888888888891</v>
      </c>
      <c r="V89" s="32">
        <v>0</v>
      </c>
      <c r="W89" s="37">
        <v>0</v>
      </c>
      <c r="X89" s="32">
        <v>119.76388888888889</v>
      </c>
      <c r="Y89" s="32">
        <v>25.583333333333332</v>
      </c>
      <c r="Z89" s="37">
        <v>0.2136147512466659</v>
      </c>
      <c r="AA89" s="32">
        <v>9.5722222222222229</v>
      </c>
      <c r="AB89" s="32">
        <v>0</v>
      </c>
      <c r="AC89" s="37">
        <v>0</v>
      </c>
      <c r="AD89" s="32">
        <v>194.34722222222223</v>
      </c>
      <c r="AE89" s="32">
        <v>58.916666666666664</v>
      </c>
      <c r="AF89" s="37">
        <v>0.30315157578789392</v>
      </c>
      <c r="AG89" s="32">
        <v>29.95</v>
      </c>
      <c r="AH89" s="32">
        <v>0</v>
      </c>
      <c r="AI89" s="37">
        <v>0</v>
      </c>
      <c r="AJ89" s="32">
        <v>0</v>
      </c>
      <c r="AK89" s="32">
        <v>0</v>
      </c>
      <c r="AL89" s="37" t="s">
        <v>1045</v>
      </c>
      <c r="AM89" t="s">
        <v>91</v>
      </c>
      <c r="AN89" s="34">
        <v>1</v>
      </c>
      <c r="AX89"/>
      <c r="AY89"/>
    </row>
    <row r="90" spans="1:51" x14ac:dyDescent="0.25">
      <c r="A90" t="s">
        <v>929</v>
      </c>
      <c r="B90" t="s">
        <v>452</v>
      </c>
      <c r="C90" t="s">
        <v>806</v>
      </c>
      <c r="D90" t="s">
        <v>899</v>
      </c>
      <c r="E90" s="32">
        <v>102.96666666666667</v>
      </c>
      <c r="F90" s="32">
        <v>315.88888888888891</v>
      </c>
      <c r="G90" s="32">
        <v>0</v>
      </c>
      <c r="H90" s="37">
        <v>0</v>
      </c>
      <c r="I90" s="32">
        <v>292.11388888888894</v>
      </c>
      <c r="J90" s="32">
        <v>0</v>
      </c>
      <c r="K90" s="37">
        <v>0</v>
      </c>
      <c r="L90" s="32">
        <v>51.488888888888887</v>
      </c>
      <c r="M90" s="32">
        <v>0</v>
      </c>
      <c r="N90" s="37">
        <v>0</v>
      </c>
      <c r="O90" s="32">
        <v>27.827777777777779</v>
      </c>
      <c r="P90" s="32">
        <v>0</v>
      </c>
      <c r="Q90" s="37">
        <v>0</v>
      </c>
      <c r="R90" s="32">
        <v>18.18888888888889</v>
      </c>
      <c r="S90" s="32">
        <v>0</v>
      </c>
      <c r="T90" s="37">
        <v>0</v>
      </c>
      <c r="U90" s="32">
        <v>5.4722222222222223</v>
      </c>
      <c r="V90" s="32">
        <v>0</v>
      </c>
      <c r="W90" s="37">
        <v>0</v>
      </c>
      <c r="X90" s="32">
        <v>72.794444444444451</v>
      </c>
      <c r="Y90" s="32">
        <v>0</v>
      </c>
      <c r="Z90" s="37">
        <v>0</v>
      </c>
      <c r="AA90" s="32">
        <v>0.11388888888888889</v>
      </c>
      <c r="AB90" s="32">
        <v>0</v>
      </c>
      <c r="AC90" s="37">
        <v>0</v>
      </c>
      <c r="AD90" s="32">
        <v>191.49166666666667</v>
      </c>
      <c r="AE90" s="32">
        <v>0</v>
      </c>
      <c r="AF90" s="37">
        <v>0</v>
      </c>
      <c r="AG90" s="32">
        <v>0</v>
      </c>
      <c r="AH90" s="32">
        <v>0</v>
      </c>
      <c r="AI90" s="37" t="s">
        <v>1045</v>
      </c>
      <c r="AJ90" s="32">
        <v>0</v>
      </c>
      <c r="AK90" s="32">
        <v>0</v>
      </c>
      <c r="AL90" s="37" t="s">
        <v>1045</v>
      </c>
      <c r="AM90" t="s">
        <v>90</v>
      </c>
      <c r="AN90" s="34">
        <v>1</v>
      </c>
      <c r="AX90"/>
      <c r="AY90"/>
    </row>
    <row r="91" spans="1:51" x14ac:dyDescent="0.25">
      <c r="A91" t="s">
        <v>929</v>
      </c>
      <c r="B91" t="s">
        <v>496</v>
      </c>
      <c r="C91" t="s">
        <v>772</v>
      </c>
      <c r="D91" t="s">
        <v>900</v>
      </c>
      <c r="E91" s="32">
        <v>79.3</v>
      </c>
      <c r="F91" s="32">
        <v>299.77388888888891</v>
      </c>
      <c r="G91" s="32">
        <v>20.707222222222221</v>
      </c>
      <c r="H91" s="37">
        <v>6.9076137014379355E-2</v>
      </c>
      <c r="I91" s="32">
        <v>264.00277777777779</v>
      </c>
      <c r="J91" s="32">
        <v>16.747222222222224</v>
      </c>
      <c r="K91" s="37">
        <v>6.3435780347428999E-2</v>
      </c>
      <c r="L91" s="32">
        <v>69.418333333333337</v>
      </c>
      <c r="M91" s="32">
        <v>4.1377777777777771</v>
      </c>
      <c r="N91" s="37">
        <v>5.9606412010916092E-2</v>
      </c>
      <c r="O91" s="32">
        <v>46.147222222222226</v>
      </c>
      <c r="P91" s="32">
        <v>0.35555555555555557</v>
      </c>
      <c r="Q91" s="37">
        <v>7.7048094865466796E-3</v>
      </c>
      <c r="R91" s="32">
        <v>17.760000000000002</v>
      </c>
      <c r="S91" s="32">
        <v>3.7822222222222219</v>
      </c>
      <c r="T91" s="37">
        <v>0.21296296296296294</v>
      </c>
      <c r="U91" s="32">
        <v>5.5111111111111111</v>
      </c>
      <c r="V91" s="32">
        <v>0</v>
      </c>
      <c r="W91" s="37">
        <v>0</v>
      </c>
      <c r="X91" s="32">
        <v>57.805555555555557</v>
      </c>
      <c r="Y91" s="32">
        <v>6.6361111111111111</v>
      </c>
      <c r="Z91" s="37">
        <v>0.11480057664584334</v>
      </c>
      <c r="AA91" s="32">
        <v>12.5</v>
      </c>
      <c r="AB91" s="32">
        <v>0.17777777777777778</v>
      </c>
      <c r="AC91" s="37">
        <v>1.4222222222222223E-2</v>
      </c>
      <c r="AD91" s="32">
        <v>159.09444444444443</v>
      </c>
      <c r="AE91" s="32">
        <v>9.7555555555555564</v>
      </c>
      <c r="AF91" s="37">
        <v>6.1319272270140036E-2</v>
      </c>
      <c r="AG91" s="32">
        <v>0.9555555555555556</v>
      </c>
      <c r="AH91" s="32">
        <v>0</v>
      </c>
      <c r="AI91" s="37">
        <v>0</v>
      </c>
      <c r="AJ91" s="32">
        <v>0</v>
      </c>
      <c r="AK91" s="32">
        <v>0</v>
      </c>
      <c r="AL91" s="37" t="s">
        <v>1045</v>
      </c>
      <c r="AM91" t="s">
        <v>134</v>
      </c>
      <c r="AN91" s="34">
        <v>1</v>
      </c>
      <c r="AX91"/>
      <c r="AY91"/>
    </row>
    <row r="92" spans="1:51" x14ac:dyDescent="0.25">
      <c r="A92" t="s">
        <v>929</v>
      </c>
      <c r="B92" t="s">
        <v>462</v>
      </c>
      <c r="C92" t="s">
        <v>809</v>
      </c>
      <c r="D92" t="s">
        <v>895</v>
      </c>
      <c r="E92" s="32">
        <v>46.277777777777779</v>
      </c>
      <c r="F92" s="32">
        <v>130.4988888888889</v>
      </c>
      <c r="G92" s="32">
        <v>13.59</v>
      </c>
      <c r="H92" s="37">
        <v>0.10413881769959726</v>
      </c>
      <c r="I92" s="32">
        <v>120.64000000000001</v>
      </c>
      <c r="J92" s="32">
        <v>11.812222222222221</v>
      </c>
      <c r="K92" s="37">
        <v>9.7912982611258456E-2</v>
      </c>
      <c r="L92" s="32">
        <v>32.042222222222222</v>
      </c>
      <c r="M92" s="32">
        <v>8.9444444444444446</v>
      </c>
      <c r="N92" s="37">
        <v>0.27914557181496635</v>
      </c>
      <c r="O92" s="32">
        <v>25.19777777777778</v>
      </c>
      <c r="P92" s="32">
        <v>7.166666666666667</v>
      </c>
      <c r="Q92" s="37">
        <v>0.28441661522180084</v>
      </c>
      <c r="R92" s="32">
        <v>1.7777777777777777</v>
      </c>
      <c r="S92" s="32">
        <v>1.7777777777777777</v>
      </c>
      <c r="T92" s="37">
        <v>1</v>
      </c>
      <c r="U92" s="32">
        <v>5.0666666666666664</v>
      </c>
      <c r="V92" s="32">
        <v>0</v>
      </c>
      <c r="W92" s="37">
        <v>0</v>
      </c>
      <c r="X92" s="32">
        <v>25.244444444444461</v>
      </c>
      <c r="Y92" s="32">
        <v>2.6488888888888886</v>
      </c>
      <c r="Z92" s="37">
        <v>0.10492957746478865</v>
      </c>
      <c r="AA92" s="32">
        <v>3.0144444444444445</v>
      </c>
      <c r="AB92" s="32">
        <v>0</v>
      </c>
      <c r="AC92" s="37">
        <v>0</v>
      </c>
      <c r="AD92" s="32">
        <v>70.197777777777773</v>
      </c>
      <c r="AE92" s="32">
        <v>1.9966666666666666</v>
      </c>
      <c r="AF92" s="37">
        <v>2.8443445503181487E-2</v>
      </c>
      <c r="AG92" s="32">
        <v>0</v>
      </c>
      <c r="AH92" s="32">
        <v>0</v>
      </c>
      <c r="AI92" s="37" t="s">
        <v>1045</v>
      </c>
      <c r="AJ92" s="32">
        <v>0</v>
      </c>
      <c r="AK92" s="32">
        <v>0</v>
      </c>
      <c r="AL92" s="37" t="s">
        <v>1045</v>
      </c>
      <c r="AM92" t="s">
        <v>100</v>
      </c>
      <c r="AN92" s="34">
        <v>1</v>
      </c>
      <c r="AX92"/>
      <c r="AY92"/>
    </row>
    <row r="93" spans="1:51" x14ac:dyDescent="0.25">
      <c r="A93" t="s">
        <v>929</v>
      </c>
      <c r="B93" t="s">
        <v>607</v>
      </c>
      <c r="C93" t="s">
        <v>789</v>
      </c>
      <c r="D93" t="s">
        <v>899</v>
      </c>
      <c r="E93" s="32">
        <v>55.288888888888891</v>
      </c>
      <c r="F93" s="32">
        <v>177.89722222222224</v>
      </c>
      <c r="G93" s="32">
        <v>51.902777777777771</v>
      </c>
      <c r="H93" s="37">
        <v>0.29175710069796851</v>
      </c>
      <c r="I93" s="32">
        <v>165.70555555555558</v>
      </c>
      <c r="J93" s="32">
        <v>51.902777777777771</v>
      </c>
      <c r="K93" s="37">
        <v>0.31322291883193071</v>
      </c>
      <c r="L93" s="32">
        <v>30.358333333333334</v>
      </c>
      <c r="M93" s="32">
        <v>2.6833333333333331</v>
      </c>
      <c r="N93" s="37">
        <v>8.8388690639582754E-2</v>
      </c>
      <c r="O93" s="32">
        <v>18.166666666666668</v>
      </c>
      <c r="P93" s="32">
        <v>2.6833333333333331</v>
      </c>
      <c r="Q93" s="37">
        <v>0.1477064220183486</v>
      </c>
      <c r="R93" s="32">
        <v>7.072222222222222</v>
      </c>
      <c r="S93" s="32">
        <v>0</v>
      </c>
      <c r="T93" s="37">
        <v>0</v>
      </c>
      <c r="U93" s="32">
        <v>5.1194444444444445</v>
      </c>
      <c r="V93" s="32">
        <v>0</v>
      </c>
      <c r="W93" s="37">
        <v>0</v>
      </c>
      <c r="X93" s="32">
        <v>35.716666666666669</v>
      </c>
      <c r="Y93" s="32">
        <v>11.411111111111111</v>
      </c>
      <c r="Z93" s="37">
        <v>0.3194898117903251</v>
      </c>
      <c r="AA93" s="32">
        <v>0</v>
      </c>
      <c r="AB93" s="32">
        <v>0</v>
      </c>
      <c r="AC93" s="37" t="s">
        <v>1045</v>
      </c>
      <c r="AD93" s="32">
        <v>111.82222222222222</v>
      </c>
      <c r="AE93" s="32">
        <v>37.80833333333333</v>
      </c>
      <c r="AF93" s="37">
        <v>0.33811108903020665</v>
      </c>
      <c r="AG93" s="32">
        <v>0</v>
      </c>
      <c r="AH93" s="32">
        <v>0</v>
      </c>
      <c r="AI93" s="37" t="s">
        <v>1045</v>
      </c>
      <c r="AJ93" s="32">
        <v>0</v>
      </c>
      <c r="AK93" s="32">
        <v>0</v>
      </c>
      <c r="AL93" s="37" t="s">
        <v>1045</v>
      </c>
      <c r="AM93" t="s">
        <v>248</v>
      </c>
      <c r="AN93" s="34">
        <v>1</v>
      </c>
      <c r="AX93"/>
      <c r="AY93"/>
    </row>
    <row r="94" spans="1:51" x14ac:dyDescent="0.25">
      <c r="A94" t="s">
        <v>929</v>
      </c>
      <c r="B94" t="s">
        <v>505</v>
      </c>
      <c r="C94" t="s">
        <v>762</v>
      </c>
      <c r="D94" t="s">
        <v>897</v>
      </c>
      <c r="E94" s="32">
        <v>134.07777777777778</v>
      </c>
      <c r="F94" s="32">
        <v>567.29722222222222</v>
      </c>
      <c r="G94" s="32">
        <v>49.172222222222217</v>
      </c>
      <c r="H94" s="37">
        <v>8.6678059218418715E-2</v>
      </c>
      <c r="I94" s="32">
        <v>507.98888888888894</v>
      </c>
      <c r="J94" s="32">
        <v>49.172222222222217</v>
      </c>
      <c r="K94" s="37">
        <v>9.6797830223758152E-2</v>
      </c>
      <c r="L94" s="32">
        <v>75.447222222222223</v>
      </c>
      <c r="M94" s="32">
        <v>12.324999999999999</v>
      </c>
      <c r="N94" s="37">
        <v>0.16335922830529068</v>
      </c>
      <c r="O94" s="32">
        <v>35.663888888888891</v>
      </c>
      <c r="P94" s="32">
        <v>12.324999999999999</v>
      </c>
      <c r="Q94" s="37">
        <v>0.34558766259054441</v>
      </c>
      <c r="R94" s="32">
        <v>34.894444444444446</v>
      </c>
      <c r="S94" s="32">
        <v>0</v>
      </c>
      <c r="T94" s="37">
        <v>0</v>
      </c>
      <c r="U94" s="32">
        <v>4.8888888888888893</v>
      </c>
      <c r="V94" s="32">
        <v>0</v>
      </c>
      <c r="W94" s="37">
        <v>0</v>
      </c>
      <c r="X94" s="32">
        <v>131.83055555555555</v>
      </c>
      <c r="Y94" s="32">
        <v>22.597222222222221</v>
      </c>
      <c r="Z94" s="37">
        <v>0.1714111127499526</v>
      </c>
      <c r="AA94" s="32">
        <v>19.524999999999999</v>
      </c>
      <c r="AB94" s="32">
        <v>0</v>
      </c>
      <c r="AC94" s="37">
        <v>0</v>
      </c>
      <c r="AD94" s="32">
        <v>340.49444444444447</v>
      </c>
      <c r="AE94" s="32">
        <v>14.25</v>
      </c>
      <c r="AF94" s="37">
        <v>4.1850903098435276E-2</v>
      </c>
      <c r="AG94" s="32">
        <v>0</v>
      </c>
      <c r="AH94" s="32">
        <v>0</v>
      </c>
      <c r="AI94" s="37" t="s">
        <v>1045</v>
      </c>
      <c r="AJ94" s="32">
        <v>0</v>
      </c>
      <c r="AK94" s="32">
        <v>0</v>
      </c>
      <c r="AL94" s="37" t="s">
        <v>1045</v>
      </c>
      <c r="AM94" t="s">
        <v>143</v>
      </c>
      <c r="AN94" s="34">
        <v>1</v>
      </c>
      <c r="AX94"/>
      <c r="AY94"/>
    </row>
    <row r="95" spans="1:51" x14ac:dyDescent="0.25">
      <c r="A95" t="s">
        <v>929</v>
      </c>
      <c r="B95" t="s">
        <v>517</v>
      </c>
      <c r="C95" t="s">
        <v>756</v>
      </c>
      <c r="D95" t="s">
        <v>902</v>
      </c>
      <c r="E95" s="32">
        <v>120.68888888888888</v>
      </c>
      <c r="F95" s="32">
        <v>471.43655555555563</v>
      </c>
      <c r="G95" s="32">
        <v>45.823222222222213</v>
      </c>
      <c r="H95" s="37">
        <v>9.719912824372029E-2</v>
      </c>
      <c r="I95" s="32">
        <v>442.77266666666674</v>
      </c>
      <c r="J95" s="32">
        <v>43.212111111111099</v>
      </c>
      <c r="K95" s="37">
        <v>9.7594351151857675E-2</v>
      </c>
      <c r="L95" s="32">
        <v>100.94233333333334</v>
      </c>
      <c r="M95" s="32">
        <v>11.894</v>
      </c>
      <c r="N95" s="37">
        <v>0.11782965191346874</v>
      </c>
      <c r="O95" s="32">
        <v>79.814333333333337</v>
      </c>
      <c r="P95" s="32">
        <v>11.716222222222223</v>
      </c>
      <c r="Q95" s="37">
        <v>0.14679346093503118</v>
      </c>
      <c r="R95" s="32">
        <v>15.528</v>
      </c>
      <c r="S95" s="32">
        <v>0.17777777777777778</v>
      </c>
      <c r="T95" s="37">
        <v>1.1448852252561681E-2</v>
      </c>
      <c r="U95" s="32">
        <v>5.6</v>
      </c>
      <c r="V95" s="32">
        <v>0</v>
      </c>
      <c r="W95" s="37">
        <v>0</v>
      </c>
      <c r="X95" s="32">
        <v>75.565222222222218</v>
      </c>
      <c r="Y95" s="32">
        <v>6.5532222222222245</v>
      </c>
      <c r="Z95" s="37">
        <v>8.6722728121549186E-2</v>
      </c>
      <c r="AA95" s="32">
        <v>7.5358888888888895</v>
      </c>
      <c r="AB95" s="32">
        <v>2.4333333333333331</v>
      </c>
      <c r="AC95" s="37">
        <v>0.32289931144302075</v>
      </c>
      <c r="AD95" s="32">
        <v>287.39311111111118</v>
      </c>
      <c r="AE95" s="32">
        <v>24.942666666666653</v>
      </c>
      <c r="AF95" s="37">
        <v>8.6789368646430026E-2</v>
      </c>
      <c r="AG95" s="32">
        <v>0</v>
      </c>
      <c r="AH95" s="32">
        <v>0</v>
      </c>
      <c r="AI95" s="37" t="s">
        <v>1045</v>
      </c>
      <c r="AJ95" s="32">
        <v>0</v>
      </c>
      <c r="AK95" s="32">
        <v>0</v>
      </c>
      <c r="AL95" s="37" t="s">
        <v>1045</v>
      </c>
      <c r="AM95" t="s">
        <v>155</v>
      </c>
      <c r="AN95" s="34">
        <v>1</v>
      </c>
      <c r="AX95"/>
      <c r="AY95"/>
    </row>
    <row r="96" spans="1:51" x14ac:dyDescent="0.25">
      <c r="A96" t="s">
        <v>929</v>
      </c>
      <c r="B96" t="s">
        <v>518</v>
      </c>
      <c r="C96" t="s">
        <v>830</v>
      </c>
      <c r="D96" t="s">
        <v>897</v>
      </c>
      <c r="E96" s="32">
        <v>43.111111111111114</v>
      </c>
      <c r="F96" s="32">
        <v>156.07799999999997</v>
      </c>
      <c r="G96" s="32">
        <v>18.7</v>
      </c>
      <c r="H96" s="37">
        <v>0.11981188892733122</v>
      </c>
      <c r="I96" s="32">
        <v>146.64833333333331</v>
      </c>
      <c r="J96" s="32">
        <v>18.7</v>
      </c>
      <c r="K96" s="37">
        <v>0.12751593949243656</v>
      </c>
      <c r="L96" s="32">
        <v>23.214111111111109</v>
      </c>
      <c r="M96" s="32">
        <v>0</v>
      </c>
      <c r="N96" s="37">
        <v>0</v>
      </c>
      <c r="O96" s="32">
        <v>13.784444444444443</v>
      </c>
      <c r="P96" s="32">
        <v>0</v>
      </c>
      <c r="Q96" s="37">
        <v>0</v>
      </c>
      <c r="R96" s="32">
        <v>4.0963333333333338</v>
      </c>
      <c r="S96" s="32">
        <v>0</v>
      </c>
      <c r="T96" s="37">
        <v>0</v>
      </c>
      <c r="U96" s="32">
        <v>5.333333333333333</v>
      </c>
      <c r="V96" s="32">
        <v>0</v>
      </c>
      <c r="W96" s="37">
        <v>0</v>
      </c>
      <c r="X96" s="32">
        <v>47.674999999999997</v>
      </c>
      <c r="Y96" s="32">
        <v>4.2388888888888889</v>
      </c>
      <c r="Z96" s="37">
        <v>8.8912194837732342E-2</v>
      </c>
      <c r="AA96" s="32">
        <v>0</v>
      </c>
      <c r="AB96" s="32">
        <v>0</v>
      </c>
      <c r="AC96" s="37" t="s">
        <v>1045</v>
      </c>
      <c r="AD96" s="32">
        <v>85.188888888888883</v>
      </c>
      <c r="AE96" s="32">
        <v>14.46111111111111</v>
      </c>
      <c r="AF96" s="37">
        <v>0.16975348897874007</v>
      </c>
      <c r="AG96" s="32">
        <v>0</v>
      </c>
      <c r="AH96" s="32">
        <v>0</v>
      </c>
      <c r="AI96" s="37" t="s">
        <v>1045</v>
      </c>
      <c r="AJ96" s="32">
        <v>0</v>
      </c>
      <c r="AK96" s="32">
        <v>0</v>
      </c>
      <c r="AL96" s="37" t="s">
        <v>1045</v>
      </c>
      <c r="AM96" t="s">
        <v>156</v>
      </c>
      <c r="AN96" s="34">
        <v>1</v>
      </c>
      <c r="AX96"/>
      <c r="AY96"/>
    </row>
    <row r="97" spans="1:51" x14ac:dyDescent="0.25">
      <c r="A97" t="s">
        <v>929</v>
      </c>
      <c r="B97" t="s">
        <v>539</v>
      </c>
      <c r="C97" t="s">
        <v>839</v>
      </c>
      <c r="D97" t="s">
        <v>896</v>
      </c>
      <c r="E97" s="32">
        <v>62.31111111111111</v>
      </c>
      <c r="F97" s="32">
        <v>233.52222222222221</v>
      </c>
      <c r="G97" s="32">
        <v>61.755555555555553</v>
      </c>
      <c r="H97" s="37">
        <v>0.26445258600180804</v>
      </c>
      <c r="I97" s="32">
        <v>221.92777777777778</v>
      </c>
      <c r="J97" s="32">
        <v>61.422222222222217</v>
      </c>
      <c r="K97" s="37">
        <v>0.27676671589856555</v>
      </c>
      <c r="L97" s="32">
        <v>59.922222222222224</v>
      </c>
      <c r="M97" s="32">
        <v>18.044444444444444</v>
      </c>
      <c r="N97" s="37">
        <v>0.30113109586501019</v>
      </c>
      <c r="O97" s="32">
        <v>50.788888888888891</v>
      </c>
      <c r="P97" s="32">
        <v>17.711111111111112</v>
      </c>
      <c r="Q97" s="37">
        <v>0.34872019251804859</v>
      </c>
      <c r="R97" s="32">
        <v>3.4444444444444446</v>
      </c>
      <c r="S97" s="32">
        <v>0.33333333333333331</v>
      </c>
      <c r="T97" s="37">
        <v>9.677419354838708E-2</v>
      </c>
      <c r="U97" s="32">
        <v>5.6888888888888891</v>
      </c>
      <c r="V97" s="32">
        <v>0</v>
      </c>
      <c r="W97" s="37">
        <v>0</v>
      </c>
      <c r="X97" s="32">
        <v>43.655555555555559</v>
      </c>
      <c r="Y97" s="32">
        <v>7.7222222222222223</v>
      </c>
      <c r="Z97" s="37">
        <v>0.17688979384067191</v>
      </c>
      <c r="AA97" s="32">
        <v>2.4611111111111112</v>
      </c>
      <c r="AB97" s="32">
        <v>0</v>
      </c>
      <c r="AC97" s="37">
        <v>0</v>
      </c>
      <c r="AD97" s="32">
        <v>110.04722222222222</v>
      </c>
      <c r="AE97" s="32">
        <v>35.988888888888887</v>
      </c>
      <c r="AF97" s="37">
        <v>0.32703132493626474</v>
      </c>
      <c r="AG97" s="32">
        <v>17.43611111111111</v>
      </c>
      <c r="AH97" s="32">
        <v>0</v>
      </c>
      <c r="AI97" s="37">
        <v>0</v>
      </c>
      <c r="AJ97" s="32">
        <v>0</v>
      </c>
      <c r="AK97" s="32">
        <v>0</v>
      </c>
      <c r="AL97" s="37" t="s">
        <v>1045</v>
      </c>
      <c r="AM97" t="s">
        <v>177</v>
      </c>
      <c r="AN97" s="34">
        <v>1</v>
      </c>
      <c r="AX97"/>
      <c r="AY97"/>
    </row>
    <row r="98" spans="1:51" x14ac:dyDescent="0.25">
      <c r="A98" t="s">
        <v>929</v>
      </c>
      <c r="B98" t="s">
        <v>661</v>
      </c>
      <c r="C98" t="s">
        <v>734</v>
      </c>
      <c r="D98" t="s">
        <v>901</v>
      </c>
      <c r="E98" s="32">
        <v>26.933333333333334</v>
      </c>
      <c r="F98" s="32">
        <v>185.85455555555558</v>
      </c>
      <c r="G98" s="32">
        <v>0</v>
      </c>
      <c r="H98" s="37">
        <v>0</v>
      </c>
      <c r="I98" s="32">
        <v>176.16566666666668</v>
      </c>
      <c r="J98" s="32">
        <v>0</v>
      </c>
      <c r="K98" s="37">
        <v>0</v>
      </c>
      <c r="L98" s="32">
        <v>29.489444444444441</v>
      </c>
      <c r="M98" s="32">
        <v>0</v>
      </c>
      <c r="N98" s="37">
        <v>0</v>
      </c>
      <c r="O98" s="32">
        <v>19.800555555555551</v>
      </c>
      <c r="P98" s="32">
        <v>0</v>
      </c>
      <c r="Q98" s="37">
        <v>0</v>
      </c>
      <c r="R98" s="32">
        <v>4.7111111111111112</v>
      </c>
      <c r="S98" s="32">
        <v>0</v>
      </c>
      <c r="T98" s="37">
        <v>0</v>
      </c>
      <c r="U98" s="32">
        <v>4.9777777777777779</v>
      </c>
      <c r="V98" s="32">
        <v>0</v>
      </c>
      <c r="W98" s="37">
        <v>0</v>
      </c>
      <c r="X98" s="32">
        <v>40.137555555555558</v>
      </c>
      <c r="Y98" s="32">
        <v>0</v>
      </c>
      <c r="Z98" s="37">
        <v>0</v>
      </c>
      <c r="AA98" s="32">
        <v>0</v>
      </c>
      <c r="AB98" s="32">
        <v>0</v>
      </c>
      <c r="AC98" s="37" t="s">
        <v>1045</v>
      </c>
      <c r="AD98" s="32">
        <v>116.22755555555557</v>
      </c>
      <c r="AE98" s="32">
        <v>0</v>
      </c>
      <c r="AF98" s="37">
        <v>0</v>
      </c>
      <c r="AG98" s="32">
        <v>0</v>
      </c>
      <c r="AH98" s="32">
        <v>0</v>
      </c>
      <c r="AI98" s="37" t="s">
        <v>1045</v>
      </c>
      <c r="AJ98" s="32">
        <v>0</v>
      </c>
      <c r="AK98" s="32">
        <v>0</v>
      </c>
      <c r="AL98" s="37" t="s">
        <v>1045</v>
      </c>
      <c r="AM98" t="s">
        <v>303</v>
      </c>
      <c r="AN98" s="34">
        <v>1</v>
      </c>
      <c r="AX98"/>
      <c r="AY98"/>
    </row>
    <row r="99" spans="1:51" x14ac:dyDescent="0.25">
      <c r="A99" t="s">
        <v>929</v>
      </c>
      <c r="B99" t="s">
        <v>699</v>
      </c>
      <c r="C99" t="s">
        <v>754</v>
      </c>
      <c r="D99" t="s">
        <v>900</v>
      </c>
      <c r="E99" s="32">
        <v>54.12222222222222</v>
      </c>
      <c r="F99" s="32">
        <v>238.53011111111107</v>
      </c>
      <c r="G99" s="32">
        <v>0</v>
      </c>
      <c r="H99" s="37">
        <v>0</v>
      </c>
      <c r="I99" s="32">
        <v>208.26933333333329</v>
      </c>
      <c r="J99" s="32">
        <v>0</v>
      </c>
      <c r="K99" s="37">
        <v>0</v>
      </c>
      <c r="L99" s="32">
        <v>67.713222222222228</v>
      </c>
      <c r="M99" s="32">
        <v>0</v>
      </c>
      <c r="N99" s="37">
        <v>0</v>
      </c>
      <c r="O99" s="32">
        <v>37.452444444444446</v>
      </c>
      <c r="P99" s="32">
        <v>0</v>
      </c>
      <c r="Q99" s="37">
        <v>0</v>
      </c>
      <c r="R99" s="32">
        <v>24.74966666666667</v>
      </c>
      <c r="S99" s="32">
        <v>0</v>
      </c>
      <c r="T99" s="37">
        <v>0</v>
      </c>
      <c r="U99" s="32">
        <v>5.5111111111111111</v>
      </c>
      <c r="V99" s="32">
        <v>0</v>
      </c>
      <c r="W99" s="37">
        <v>0</v>
      </c>
      <c r="X99" s="32">
        <v>55.773444444444451</v>
      </c>
      <c r="Y99" s="32">
        <v>0</v>
      </c>
      <c r="Z99" s="37">
        <v>0</v>
      </c>
      <c r="AA99" s="32">
        <v>0</v>
      </c>
      <c r="AB99" s="32">
        <v>0</v>
      </c>
      <c r="AC99" s="37" t="s">
        <v>1045</v>
      </c>
      <c r="AD99" s="32">
        <v>96.430333333333309</v>
      </c>
      <c r="AE99" s="32">
        <v>0</v>
      </c>
      <c r="AF99" s="37">
        <v>0</v>
      </c>
      <c r="AG99" s="32">
        <v>0</v>
      </c>
      <c r="AH99" s="32">
        <v>0</v>
      </c>
      <c r="AI99" s="37" t="s">
        <v>1045</v>
      </c>
      <c r="AJ99" s="32">
        <v>18.61311111111111</v>
      </c>
      <c r="AK99" s="32">
        <v>0</v>
      </c>
      <c r="AL99" s="37">
        <v>0</v>
      </c>
      <c r="AM99" t="s">
        <v>342</v>
      </c>
      <c r="AN99" s="34">
        <v>1</v>
      </c>
      <c r="AX99"/>
      <c r="AY99"/>
    </row>
    <row r="100" spans="1:51" x14ac:dyDescent="0.25">
      <c r="A100" t="s">
        <v>929</v>
      </c>
      <c r="B100" t="s">
        <v>650</v>
      </c>
      <c r="C100" t="s">
        <v>841</v>
      </c>
      <c r="D100" t="s">
        <v>901</v>
      </c>
      <c r="E100" s="32">
        <v>90.666666666666671</v>
      </c>
      <c r="F100" s="32">
        <v>367.2844444444446</v>
      </c>
      <c r="G100" s="32">
        <v>0</v>
      </c>
      <c r="H100" s="37">
        <v>0</v>
      </c>
      <c r="I100" s="32">
        <v>362.7074444444446</v>
      </c>
      <c r="J100" s="32">
        <v>0</v>
      </c>
      <c r="K100" s="37">
        <v>0</v>
      </c>
      <c r="L100" s="32">
        <v>60.494111111111124</v>
      </c>
      <c r="M100" s="32">
        <v>0</v>
      </c>
      <c r="N100" s="37">
        <v>0</v>
      </c>
      <c r="O100" s="32">
        <v>57.656000000000013</v>
      </c>
      <c r="P100" s="32">
        <v>0</v>
      </c>
      <c r="Q100" s="37">
        <v>0</v>
      </c>
      <c r="R100" s="32">
        <v>2.8381111111111115</v>
      </c>
      <c r="S100" s="32">
        <v>0</v>
      </c>
      <c r="T100" s="37">
        <v>0</v>
      </c>
      <c r="U100" s="32">
        <v>0</v>
      </c>
      <c r="V100" s="32">
        <v>0</v>
      </c>
      <c r="W100" s="37" t="s">
        <v>1045</v>
      </c>
      <c r="X100" s="32">
        <v>68.29200000000003</v>
      </c>
      <c r="Y100" s="32">
        <v>0</v>
      </c>
      <c r="Z100" s="37">
        <v>0</v>
      </c>
      <c r="AA100" s="32">
        <v>1.7388888888888889</v>
      </c>
      <c r="AB100" s="32">
        <v>0</v>
      </c>
      <c r="AC100" s="37">
        <v>0</v>
      </c>
      <c r="AD100" s="32">
        <v>236.75944444444454</v>
      </c>
      <c r="AE100" s="32">
        <v>0</v>
      </c>
      <c r="AF100" s="37">
        <v>0</v>
      </c>
      <c r="AG100" s="32">
        <v>0</v>
      </c>
      <c r="AH100" s="32">
        <v>0</v>
      </c>
      <c r="AI100" s="37" t="s">
        <v>1045</v>
      </c>
      <c r="AJ100" s="32">
        <v>0</v>
      </c>
      <c r="AK100" s="32">
        <v>0</v>
      </c>
      <c r="AL100" s="37" t="s">
        <v>1045</v>
      </c>
      <c r="AM100" t="s">
        <v>292</v>
      </c>
      <c r="AN100" s="34">
        <v>1</v>
      </c>
      <c r="AX100"/>
      <c r="AY100"/>
    </row>
    <row r="101" spans="1:51" x14ac:dyDescent="0.25">
      <c r="A101" t="s">
        <v>929</v>
      </c>
      <c r="B101" t="s">
        <v>473</v>
      </c>
      <c r="C101" t="s">
        <v>797</v>
      </c>
      <c r="D101" t="s">
        <v>900</v>
      </c>
      <c r="E101" s="32">
        <v>92.24444444444444</v>
      </c>
      <c r="F101" s="32">
        <v>312.75277777777779</v>
      </c>
      <c r="G101" s="32">
        <v>40</v>
      </c>
      <c r="H101" s="37">
        <v>0.12789654590509009</v>
      </c>
      <c r="I101" s="32">
        <v>290.59444444444443</v>
      </c>
      <c r="J101" s="32">
        <v>39.083333333333336</v>
      </c>
      <c r="K101" s="37">
        <v>0.13449442713212381</v>
      </c>
      <c r="L101" s="32">
        <v>73.563888888888883</v>
      </c>
      <c r="M101" s="32">
        <v>6.2027777777777784</v>
      </c>
      <c r="N101" s="37">
        <v>8.4318241891024451E-2</v>
      </c>
      <c r="O101" s="32">
        <v>56.56388888888889</v>
      </c>
      <c r="P101" s="32">
        <v>5.2861111111111114</v>
      </c>
      <c r="Q101" s="37">
        <v>9.3453813288808141E-2</v>
      </c>
      <c r="R101" s="32">
        <v>11.933333333333334</v>
      </c>
      <c r="S101" s="32">
        <v>0.91666666666666663</v>
      </c>
      <c r="T101" s="37">
        <v>7.6815642458100561E-2</v>
      </c>
      <c r="U101" s="32">
        <v>5.0666666666666664</v>
      </c>
      <c r="V101" s="32">
        <v>0</v>
      </c>
      <c r="W101" s="37">
        <v>0</v>
      </c>
      <c r="X101" s="32">
        <v>83.88055555555556</v>
      </c>
      <c r="Y101" s="32">
        <v>20.81388888888889</v>
      </c>
      <c r="Z101" s="37">
        <v>0.24813723217538167</v>
      </c>
      <c r="AA101" s="32">
        <v>5.1583333333333332</v>
      </c>
      <c r="AB101" s="32">
        <v>0</v>
      </c>
      <c r="AC101" s="37">
        <v>0</v>
      </c>
      <c r="AD101" s="32">
        <v>121.64444444444445</v>
      </c>
      <c r="AE101" s="32">
        <v>12.983333333333333</v>
      </c>
      <c r="AF101" s="37">
        <v>0.10673182316404822</v>
      </c>
      <c r="AG101" s="32">
        <v>28.505555555555556</v>
      </c>
      <c r="AH101" s="32">
        <v>0</v>
      </c>
      <c r="AI101" s="37">
        <v>0</v>
      </c>
      <c r="AJ101" s="32">
        <v>0</v>
      </c>
      <c r="AK101" s="32">
        <v>0</v>
      </c>
      <c r="AL101" s="37" t="s">
        <v>1045</v>
      </c>
      <c r="AM101" t="s">
        <v>111</v>
      </c>
      <c r="AN101" s="34">
        <v>1</v>
      </c>
      <c r="AX101"/>
      <c r="AY101"/>
    </row>
    <row r="102" spans="1:51" x14ac:dyDescent="0.25">
      <c r="A102" t="s">
        <v>929</v>
      </c>
      <c r="B102" t="s">
        <v>386</v>
      </c>
      <c r="C102" t="s">
        <v>737</v>
      </c>
      <c r="D102" t="s">
        <v>902</v>
      </c>
      <c r="E102" s="32">
        <v>54.144444444444446</v>
      </c>
      <c r="F102" s="32">
        <v>152.23888888888888</v>
      </c>
      <c r="G102" s="32">
        <v>10.816666666666666</v>
      </c>
      <c r="H102" s="37">
        <v>7.1050614896179254E-2</v>
      </c>
      <c r="I102" s="32">
        <v>145.19999999999999</v>
      </c>
      <c r="J102" s="32">
        <v>10.816666666666666</v>
      </c>
      <c r="K102" s="37">
        <v>7.4494949494949503E-2</v>
      </c>
      <c r="L102" s="32">
        <v>5.4499999999999993</v>
      </c>
      <c r="M102" s="32">
        <v>0</v>
      </c>
      <c r="N102" s="37">
        <v>0</v>
      </c>
      <c r="O102" s="32">
        <v>0.1</v>
      </c>
      <c r="P102" s="32">
        <v>0</v>
      </c>
      <c r="Q102" s="37">
        <v>0</v>
      </c>
      <c r="R102" s="32">
        <v>5.35</v>
      </c>
      <c r="S102" s="32">
        <v>0</v>
      </c>
      <c r="T102" s="37">
        <v>0</v>
      </c>
      <c r="U102" s="32">
        <v>0</v>
      </c>
      <c r="V102" s="32">
        <v>0</v>
      </c>
      <c r="W102" s="37" t="s">
        <v>1045</v>
      </c>
      <c r="X102" s="32">
        <v>48.12222222222222</v>
      </c>
      <c r="Y102" s="32">
        <v>4.2555555555555555</v>
      </c>
      <c r="Z102" s="37">
        <v>8.8432232740706537E-2</v>
      </c>
      <c r="AA102" s="32">
        <v>1.6888888888888889</v>
      </c>
      <c r="AB102" s="32">
        <v>0</v>
      </c>
      <c r="AC102" s="37">
        <v>0</v>
      </c>
      <c r="AD102" s="32">
        <v>96.977777777777774</v>
      </c>
      <c r="AE102" s="32">
        <v>6.5611111111111109</v>
      </c>
      <c r="AF102" s="37">
        <v>6.7655820348304307E-2</v>
      </c>
      <c r="AG102" s="32">
        <v>0</v>
      </c>
      <c r="AH102" s="32">
        <v>0</v>
      </c>
      <c r="AI102" s="37" t="s">
        <v>1045</v>
      </c>
      <c r="AJ102" s="32">
        <v>0</v>
      </c>
      <c r="AK102" s="32">
        <v>0</v>
      </c>
      <c r="AL102" s="37" t="s">
        <v>1045</v>
      </c>
      <c r="AM102" t="s">
        <v>24</v>
      </c>
      <c r="AN102" s="34">
        <v>1</v>
      </c>
      <c r="AX102"/>
      <c r="AY102"/>
    </row>
    <row r="103" spans="1:51" x14ac:dyDescent="0.25">
      <c r="A103" t="s">
        <v>929</v>
      </c>
      <c r="B103" t="s">
        <v>557</v>
      </c>
      <c r="C103" t="s">
        <v>724</v>
      </c>
      <c r="D103" t="s">
        <v>897</v>
      </c>
      <c r="E103" s="32">
        <v>84.766666666666666</v>
      </c>
      <c r="F103" s="32">
        <v>360.02322222222227</v>
      </c>
      <c r="G103" s="32">
        <v>21.656555555555556</v>
      </c>
      <c r="H103" s="37">
        <v>6.0153218511521937E-2</v>
      </c>
      <c r="I103" s="32">
        <v>326.68711111111116</v>
      </c>
      <c r="J103" s="32">
        <v>21.656555555555556</v>
      </c>
      <c r="K103" s="37">
        <v>6.6291429379929961E-2</v>
      </c>
      <c r="L103" s="32">
        <v>48.186777777777777</v>
      </c>
      <c r="M103" s="32">
        <v>2.6673333333333327</v>
      </c>
      <c r="N103" s="37">
        <v>5.5354050557898535E-2</v>
      </c>
      <c r="O103" s="32">
        <v>29.286777777777782</v>
      </c>
      <c r="P103" s="32">
        <v>2.6673333333333327</v>
      </c>
      <c r="Q103" s="37">
        <v>9.1076367416467768E-2</v>
      </c>
      <c r="R103" s="32">
        <v>13.777777777777779</v>
      </c>
      <c r="S103" s="32">
        <v>0</v>
      </c>
      <c r="T103" s="37">
        <v>0</v>
      </c>
      <c r="U103" s="32">
        <v>5.1222222222222218</v>
      </c>
      <c r="V103" s="32">
        <v>0</v>
      </c>
      <c r="W103" s="37">
        <v>0</v>
      </c>
      <c r="X103" s="32">
        <v>88.702888888888893</v>
      </c>
      <c r="Y103" s="32">
        <v>15.939</v>
      </c>
      <c r="Z103" s="37">
        <v>0.17968975080355643</v>
      </c>
      <c r="AA103" s="32">
        <v>14.436111111111112</v>
      </c>
      <c r="AB103" s="32">
        <v>0</v>
      </c>
      <c r="AC103" s="37">
        <v>0</v>
      </c>
      <c r="AD103" s="32">
        <v>208.6974444444445</v>
      </c>
      <c r="AE103" s="32">
        <v>3.0502222222222226</v>
      </c>
      <c r="AF103" s="37">
        <v>1.461552263058111E-2</v>
      </c>
      <c r="AG103" s="32">
        <v>0</v>
      </c>
      <c r="AH103" s="32">
        <v>0</v>
      </c>
      <c r="AI103" s="37" t="s">
        <v>1045</v>
      </c>
      <c r="AJ103" s="32">
        <v>0</v>
      </c>
      <c r="AK103" s="32">
        <v>0</v>
      </c>
      <c r="AL103" s="37" t="s">
        <v>1045</v>
      </c>
      <c r="AM103" t="s">
        <v>196</v>
      </c>
      <c r="AN103" s="34">
        <v>1</v>
      </c>
      <c r="AX103"/>
      <c r="AY103"/>
    </row>
    <row r="104" spans="1:51" x14ac:dyDescent="0.25">
      <c r="A104" t="s">
        <v>929</v>
      </c>
      <c r="B104" t="s">
        <v>612</v>
      </c>
      <c r="C104" t="s">
        <v>817</v>
      </c>
      <c r="D104" t="s">
        <v>895</v>
      </c>
      <c r="E104" s="32">
        <v>176.7</v>
      </c>
      <c r="F104" s="32">
        <v>670.47422222222201</v>
      </c>
      <c r="G104" s="32">
        <v>34.181111111111093</v>
      </c>
      <c r="H104" s="37">
        <v>5.0980500037452754E-2</v>
      </c>
      <c r="I104" s="32">
        <v>638.92166666666651</v>
      </c>
      <c r="J104" s="32">
        <v>34.181111111111093</v>
      </c>
      <c r="K104" s="37">
        <v>5.3498124878810553E-2</v>
      </c>
      <c r="L104" s="32">
        <v>125.41055555555552</v>
      </c>
      <c r="M104" s="32">
        <v>1.413888888888889</v>
      </c>
      <c r="N104" s="37">
        <v>1.1274082015070505E-2</v>
      </c>
      <c r="O104" s="32">
        <v>99.592888888888851</v>
      </c>
      <c r="P104" s="32">
        <v>1.413888888888889</v>
      </c>
      <c r="Q104" s="37">
        <v>1.4196685171632072E-2</v>
      </c>
      <c r="R104" s="32">
        <v>17.639888888888887</v>
      </c>
      <c r="S104" s="32">
        <v>0</v>
      </c>
      <c r="T104" s="37">
        <v>0</v>
      </c>
      <c r="U104" s="32">
        <v>8.1777777777777771</v>
      </c>
      <c r="V104" s="32">
        <v>0</v>
      </c>
      <c r="W104" s="37">
        <v>0</v>
      </c>
      <c r="X104" s="32">
        <v>166.83288888888893</v>
      </c>
      <c r="Y104" s="32">
        <v>31.818444444444427</v>
      </c>
      <c r="Z104" s="37">
        <v>0.19072045479974623</v>
      </c>
      <c r="AA104" s="32">
        <v>5.7348888888888903</v>
      </c>
      <c r="AB104" s="32">
        <v>0</v>
      </c>
      <c r="AC104" s="37">
        <v>0</v>
      </c>
      <c r="AD104" s="32">
        <v>361.89233333333317</v>
      </c>
      <c r="AE104" s="32">
        <v>0.94877777777777761</v>
      </c>
      <c r="AF104" s="37">
        <v>2.6217128421559396E-3</v>
      </c>
      <c r="AG104" s="32">
        <v>10.603555555555559</v>
      </c>
      <c r="AH104" s="32">
        <v>0</v>
      </c>
      <c r="AI104" s="37">
        <v>0</v>
      </c>
      <c r="AJ104" s="32">
        <v>0</v>
      </c>
      <c r="AK104" s="32">
        <v>0</v>
      </c>
      <c r="AL104" s="37" t="s">
        <v>1045</v>
      </c>
      <c r="AM104" t="s">
        <v>253</v>
      </c>
      <c r="AN104" s="34">
        <v>1</v>
      </c>
      <c r="AX104"/>
      <c r="AY104"/>
    </row>
    <row r="105" spans="1:51" x14ac:dyDescent="0.25">
      <c r="A105" t="s">
        <v>929</v>
      </c>
      <c r="B105" t="s">
        <v>552</v>
      </c>
      <c r="C105" t="s">
        <v>733</v>
      </c>
      <c r="D105" t="s">
        <v>903</v>
      </c>
      <c r="E105" s="32">
        <v>66.63333333333334</v>
      </c>
      <c r="F105" s="32">
        <v>238.08388888888891</v>
      </c>
      <c r="G105" s="32">
        <v>12.660666666666668</v>
      </c>
      <c r="H105" s="37">
        <v>5.3177334786291483E-2</v>
      </c>
      <c r="I105" s="32">
        <v>209.69600000000003</v>
      </c>
      <c r="J105" s="32">
        <v>12.660666666666668</v>
      </c>
      <c r="K105" s="37">
        <v>6.0376290757413902E-2</v>
      </c>
      <c r="L105" s="32">
        <v>28.095222222222219</v>
      </c>
      <c r="M105" s="32">
        <v>0.97777777777777775</v>
      </c>
      <c r="N105" s="37">
        <v>3.4802279549310484E-2</v>
      </c>
      <c r="O105" s="32">
        <v>19.139666666666667</v>
      </c>
      <c r="P105" s="32">
        <v>0.97777777777777775</v>
      </c>
      <c r="Q105" s="37">
        <v>5.1086458024927867E-2</v>
      </c>
      <c r="R105" s="32">
        <v>3.9222222222222221</v>
      </c>
      <c r="S105" s="32">
        <v>0</v>
      </c>
      <c r="T105" s="37">
        <v>0</v>
      </c>
      <c r="U105" s="32">
        <v>5.0333333333333332</v>
      </c>
      <c r="V105" s="32">
        <v>0</v>
      </c>
      <c r="W105" s="37">
        <v>0</v>
      </c>
      <c r="X105" s="32">
        <v>61.304999999999986</v>
      </c>
      <c r="Y105" s="32">
        <v>2.3103333333333333</v>
      </c>
      <c r="Z105" s="37">
        <v>3.7685887502378827E-2</v>
      </c>
      <c r="AA105" s="32">
        <v>19.432333333333332</v>
      </c>
      <c r="AB105" s="32">
        <v>0</v>
      </c>
      <c r="AC105" s="37">
        <v>0</v>
      </c>
      <c r="AD105" s="32">
        <v>114.52577777777782</v>
      </c>
      <c r="AE105" s="32">
        <v>9.3725555555555573</v>
      </c>
      <c r="AF105" s="37">
        <v>8.1837955938109982E-2</v>
      </c>
      <c r="AG105" s="32">
        <v>14.725555555555561</v>
      </c>
      <c r="AH105" s="32">
        <v>0</v>
      </c>
      <c r="AI105" s="37">
        <v>0</v>
      </c>
      <c r="AJ105" s="32">
        <v>0</v>
      </c>
      <c r="AK105" s="32">
        <v>0</v>
      </c>
      <c r="AL105" s="37" t="s">
        <v>1045</v>
      </c>
      <c r="AM105" t="s">
        <v>191</v>
      </c>
      <c r="AN105" s="34">
        <v>1</v>
      </c>
      <c r="AX105"/>
      <c r="AY105"/>
    </row>
    <row r="106" spans="1:51" x14ac:dyDescent="0.25">
      <c r="A106" t="s">
        <v>929</v>
      </c>
      <c r="B106" t="s">
        <v>429</v>
      </c>
      <c r="C106" t="s">
        <v>722</v>
      </c>
      <c r="D106" t="s">
        <v>899</v>
      </c>
      <c r="E106" s="32">
        <v>84.4</v>
      </c>
      <c r="F106" s="32">
        <v>320.2833333333333</v>
      </c>
      <c r="G106" s="32">
        <v>147.09722222222223</v>
      </c>
      <c r="H106" s="37">
        <v>0.45927217220863475</v>
      </c>
      <c r="I106" s="32">
        <v>289.2</v>
      </c>
      <c r="J106" s="32">
        <v>147.09722222222223</v>
      </c>
      <c r="K106" s="37">
        <v>0.50863493161211004</v>
      </c>
      <c r="L106" s="32">
        <v>45.56944444444445</v>
      </c>
      <c r="M106" s="32">
        <v>23.574999999999999</v>
      </c>
      <c r="N106" s="37">
        <v>0.51734227369704355</v>
      </c>
      <c r="O106" s="32">
        <v>27.108333333333334</v>
      </c>
      <c r="P106" s="32">
        <v>23.574999999999999</v>
      </c>
      <c r="Q106" s="37">
        <v>0.86965877651398704</v>
      </c>
      <c r="R106" s="32">
        <v>12.772222222222222</v>
      </c>
      <c r="S106" s="32">
        <v>0</v>
      </c>
      <c r="T106" s="37">
        <v>0</v>
      </c>
      <c r="U106" s="32">
        <v>5.6888888888888891</v>
      </c>
      <c r="V106" s="32">
        <v>0</v>
      </c>
      <c r="W106" s="37">
        <v>0</v>
      </c>
      <c r="X106" s="32">
        <v>66.63333333333334</v>
      </c>
      <c r="Y106" s="32">
        <v>35.56111111111111</v>
      </c>
      <c r="Z106" s="37">
        <v>0.53368350842087708</v>
      </c>
      <c r="AA106" s="32">
        <v>12.622222222222222</v>
      </c>
      <c r="AB106" s="32">
        <v>0</v>
      </c>
      <c r="AC106" s="37">
        <v>0</v>
      </c>
      <c r="AD106" s="32">
        <v>185.31666666666666</v>
      </c>
      <c r="AE106" s="32">
        <v>87.961111111111109</v>
      </c>
      <c r="AF106" s="37">
        <v>0.47465299637257546</v>
      </c>
      <c r="AG106" s="32">
        <v>10.141666666666667</v>
      </c>
      <c r="AH106" s="32">
        <v>0</v>
      </c>
      <c r="AI106" s="37">
        <v>0</v>
      </c>
      <c r="AJ106" s="32">
        <v>0</v>
      </c>
      <c r="AK106" s="32">
        <v>0</v>
      </c>
      <c r="AL106" s="37" t="s">
        <v>1045</v>
      </c>
      <c r="AM106" t="s">
        <v>67</v>
      </c>
      <c r="AN106" s="34">
        <v>1</v>
      </c>
      <c r="AX106"/>
      <c r="AY106"/>
    </row>
    <row r="107" spans="1:51" x14ac:dyDescent="0.25">
      <c r="A107" t="s">
        <v>929</v>
      </c>
      <c r="B107" t="s">
        <v>464</v>
      </c>
      <c r="C107" t="s">
        <v>811</v>
      </c>
      <c r="D107" t="s">
        <v>901</v>
      </c>
      <c r="E107" s="32">
        <v>92.677777777777777</v>
      </c>
      <c r="F107" s="32">
        <v>315.71333333333331</v>
      </c>
      <c r="G107" s="32">
        <v>62.547777777777775</v>
      </c>
      <c r="H107" s="37">
        <v>0.19811573086696088</v>
      </c>
      <c r="I107" s="32">
        <v>293.00888888888886</v>
      </c>
      <c r="J107" s="32">
        <v>58.547777777777775</v>
      </c>
      <c r="K107" s="37">
        <v>0.19981570524974593</v>
      </c>
      <c r="L107" s="32">
        <v>63.697777777777773</v>
      </c>
      <c r="M107" s="32">
        <v>11.695555555555554</v>
      </c>
      <c r="N107" s="37">
        <v>0.18361010326542004</v>
      </c>
      <c r="O107" s="32">
        <v>40.993333333333332</v>
      </c>
      <c r="P107" s="32">
        <v>7.6955555555555542</v>
      </c>
      <c r="Q107" s="37">
        <v>0.18772700168049003</v>
      </c>
      <c r="R107" s="32">
        <v>17.015555555555551</v>
      </c>
      <c r="S107" s="32">
        <v>0.44444444444444442</v>
      </c>
      <c r="T107" s="37">
        <v>2.6119890296460762E-2</v>
      </c>
      <c r="U107" s="32">
        <v>5.6888888888888891</v>
      </c>
      <c r="V107" s="32">
        <v>3.5555555555555554</v>
      </c>
      <c r="W107" s="37">
        <v>0.62499999999999989</v>
      </c>
      <c r="X107" s="32">
        <v>61.968888888888905</v>
      </c>
      <c r="Y107" s="32">
        <v>16.59666666666666</v>
      </c>
      <c r="Z107" s="37">
        <v>0.2678225632934087</v>
      </c>
      <c r="AA107" s="32">
        <v>0</v>
      </c>
      <c r="AB107" s="32">
        <v>0</v>
      </c>
      <c r="AC107" s="37" t="s">
        <v>1045</v>
      </c>
      <c r="AD107" s="32">
        <v>190.04666666666662</v>
      </c>
      <c r="AE107" s="32">
        <v>34.25555555555556</v>
      </c>
      <c r="AF107" s="37">
        <v>0.18024812619122796</v>
      </c>
      <c r="AG107" s="32">
        <v>0</v>
      </c>
      <c r="AH107" s="32">
        <v>0</v>
      </c>
      <c r="AI107" s="37" t="s">
        <v>1045</v>
      </c>
      <c r="AJ107" s="32">
        <v>0</v>
      </c>
      <c r="AK107" s="32">
        <v>0</v>
      </c>
      <c r="AL107" s="37" t="s">
        <v>1045</v>
      </c>
      <c r="AM107" t="s">
        <v>102</v>
      </c>
      <c r="AN107" s="34">
        <v>1</v>
      </c>
      <c r="AX107"/>
      <c r="AY107"/>
    </row>
    <row r="108" spans="1:51" x14ac:dyDescent="0.25">
      <c r="A108" t="s">
        <v>929</v>
      </c>
      <c r="B108" t="s">
        <v>378</v>
      </c>
      <c r="C108" t="s">
        <v>770</v>
      </c>
      <c r="D108" t="s">
        <v>895</v>
      </c>
      <c r="E108" s="32">
        <v>86.12222222222222</v>
      </c>
      <c r="F108" s="32">
        <v>258.7855555555555</v>
      </c>
      <c r="G108" s="32">
        <v>0</v>
      </c>
      <c r="H108" s="37">
        <v>0</v>
      </c>
      <c r="I108" s="32">
        <v>242.98333333333329</v>
      </c>
      <c r="J108" s="32">
        <v>0</v>
      </c>
      <c r="K108" s="37">
        <v>0</v>
      </c>
      <c r="L108" s="32">
        <v>85.21</v>
      </c>
      <c r="M108" s="32">
        <v>0</v>
      </c>
      <c r="N108" s="37">
        <v>0</v>
      </c>
      <c r="O108" s="32">
        <v>69.407777777777767</v>
      </c>
      <c r="P108" s="32">
        <v>0</v>
      </c>
      <c r="Q108" s="37">
        <v>0</v>
      </c>
      <c r="R108" s="32">
        <v>10.468888888888895</v>
      </c>
      <c r="S108" s="32">
        <v>0</v>
      </c>
      <c r="T108" s="37">
        <v>0</v>
      </c>
      <c r="U108" s="32">
        <v>5.333333333333333</v>
      </c>
      <c r="V108" s="32">
        <v>0</v>
      </c>
      <c r="W108" s="37">
        <v>0</v>
      </c>
      <c r="X108" s="32">
        <v>34.767777777777773</v>
      </c>
      <c r="Y108" s="32">
        <v>0</v>
      </c>
      <c r="Z108" s="37">
        <v>0</v>
      </c>
      <c r="AA108" s="32">
        <v>0</v>
      </c>
      <c r="AB108" s="32">
        <v>0</v>
      </c>
      <c r="AC108" s="37" t="s">
        <v>1045</v>
      </c>
      <c r="AD108" s="32">
        <v>138.80777777777774</v>
      </c>
      <c r="AE108" s="32">
        <v>0</v>
      </c>
      <c r="AF108" s="37">
        <v>0</v>
      </c>
      <c r="AG108" s="32">
        <v>0</v>
      </c>
      <c r="AH108" s="32">
        <v>0</v>
      </c>
      <c r="AI108" s="37" t="s">
        <v>1045</v>
      </c>
      <c r="AJ108" s="32">
        <v>0</v>
      </c>
      <c r="AK108" s="32">
        <v>0</v>
      </c>
      <c r="AL108" s="37" t="s">
        <v>1045</v>
      </c>
      <c r="AM108" t="s">
        <v>16</v>
      </c>
      <c r="AN108" s="34">
        <v>1</v>
      </c>
      <c r="AX108"/>
      <c r="AY108"/>
    </row>
    <row r="109" spans="1:51" x14ac:dyDescent="0.25">
      <c r="A109" t="s">
        <v>929</v>
      </c>
      <c r="B109" t="s">
        <v>683</v>
      </c>
      <c r="C109" t="s">
        <v>867</v>
      </c>
      <c r="D109" t="s">
        <v>901</v>
      </c>
      <c r="E109" s="32">
        <v>41.87777777777778</v>
      </c>
      <c r="F109" s="32">
        <v>175.90633333333335</v>
      </c>
      <c r="G109" s="32">
        <v>37.63411111111111</v>
      </c>
      <c r="H109" s="37">
        <v>0.21394403713592522</v>
      </c>
      <c r="I109" s="32">
        <v>153.97022222222222</v>
      </c>
      <c r="J109" s="32">
        <v>37.63411111111111</v>
      </c>
      <c r="K109" s="37">
        <v>0.24442460735553484</v>
      </c>
      <c r="L109" s="32">
        <v>30.11022222222222</v>
      </c>
      <c r="M109" s="32">
        <v>1.8491111111111114</v>
      </c>
      <c r="N109" s="37">
        <v>6.1411406978803817E-2</v>
      </c>
      <c r="O109" s="32">
        <v>18.999111111111109</v>
      </c>
      <c r="P109" s="32">
        <v>1.8491111111111114</v>
      </c>
      <c r="Q109" s="37">
        <v>9.7326190698980089E-2</v>
      </c>
      <c r="R109" s="32">
        <v>5.6888888888888891</v>
      </c>
      <c r="S109" s="32">
        <v>0</v>
      </c>
      <c r="T109" s="37">
        <v>0</v>
      </c>
      <c r="U109" s="32">
        <v>5.4222222222222225</v>
      </c>
      <c r="V109" s="32">
        <v>0</v>
      </c>
      <c r="W109" s="37">
        <v>0</v>
      </c>
      <c r="X109" s="32">
        <v>40.392888888888891</v>
      </c>
      <c r="Y109" s="32">
        <v>11.823444444444446</v>
      </c>
      <c r="Z109" s="37">
        <v>0.29271103824655609</v>
      </c>
      <c r="AA109" s="32">
        <v>10.824999999999999</v>
      </c>
      <c r="AB109" s="32">
        <v>0</v>
      </c>
      <c r="AC109" s="37">
        <v>0</v>
      </c>
      <c r="AD109" s="32">
        <v>94.578222222222237</v>
      </c>
      <c r="AE109" s="32">
        <v>23.961555555555549</v>
      </c>
      <c r="AF109" s="37">
        <v>0.25335172297122655</v>
      </c>
      <c r="AG109" s="32">
        <v>0</v>
      </c>
      <c r="AH109" s="32">
        <v>0</v>
      </c>
      <c r="AI109" s="37" t="s">
        <v>1045</v>
      </c>
      <c r="AJ109" s="32">
        <v>0</v>
      </c>
      <c r="AK109" s="32">
        <v>0</v>
      </c>
      <c r="AL109" s="37" t="s">
        <v>1045</v>
      </c>
      <c r="AM109" t="s">
        <v>326</v>
      </c>
      <c r="AN109" s="34">
        <v>1</v>
      </c>
      <c r="AX109"/>
      <c r="AY109"/>
    </row>
    <row r="110" spans="1:51" x14ac:dyDescent="0.25">
      <c r="A110" t="s">
        <v>929</v>
      </c>
      <c r="B110" t="s">
        <v>592</v>
      </c>
      <c r="C110" t="s">
        <v>746</v>
      </c>
      <c r="D110" t="s">
        <v>895</v>
      </c>
      <c r="E110" s="32">
        <v>184.47777777777779</v>
      </c>
      <c r="F110" s="32">
        <v>720.93944444444435</v>
      </c>
      <c r="G110" s="32">
        <v>154.58388888888891</v>
      </c>
      <c r="H110" s="37">
        <v>0.21442007380801753</v>
      </c>
      <c r="I110" s="32">
        <v>641.54277777777759</v>
      </c>
      <c r="J110" s="32">
        <v>154.58388888888891</v>
      </c>
      <c r="K110" s="37">
        <v>0.24095647904314002</v>
      </c>
      <c r="L110" s="32">
        <v>109.89655555555557</v>
      </c>
      <c r="M110" s="32">
        <v>21.853777777777779</v>
      </c>
      <c r="N110" s="37">
        <v>0.19885771366810606</v>
      </c>
      <c r="O110" s="32">
        <v>77.884333333333345</v>
      </c>
      <c r="P110" s="32">
        <v>21.853777777777779</v>
      </c>
      <c r="Q110" s="37">
        <v>0.28059273081592501</v>
      </c>
      <c r="R110" s="32">
        <v>26.501111111111111</v>
      </c>
      <c r="S110" s="32">
        <v>0</v>
      </c>
      <c r="T110" s="37">
        <v>0</v>
      </c>
      <c r="U110" s="32">
        <v>5.5111111111111111</v>
      </c>
      <c r="V110" s="32">
        <v>0</v>
      </c>
      <c r="W110" s="37">
        <v>0</v>
      </c>
      <c r="X110" s="32">
        <v>164.07466666666659</v>
      </c>
      <c r="Y110" s="32">
        <v>36.939444444444433</v>
      </c>
      <c r="Z110" s="37">
        <v>0.22513801304555112</v>
      </c>
      <c r="AA110" s="32">
        <v>47.384444444444448</v>
      </c>
      <c r="AB110" s="32">
        <v>0</v>
      </c>
      <c r="AC110" s="37">
        <v>0</v>
      </c>
      <c r="AD110" s="32">
        <v>396.65377777777775</v>
      </c>
      <c r="AE110" s="32">
        <v>95.790666666666681</v>
      </c>
      <c r="AF110" s="37">
        <v>0.24149692258908137</v>
      </c>
      <c r="AG110" s="32">
        <v>2.930000000000001</v>
      </c>
      <c r="AH110" s="32">
        <v>0</v>
      </c>
      <c r="AI110" s="37">
        <v>0</v>
      </c>
      <c r="AJ110" s="32">
        <v>0</v>
      </c>
      <c r="AK110" s="32">
        <v>0</v>
      </c>
      <c r="AL110" s="37" t="s">
        <v>1045</v>
      </c>
      <c r="AM110" t="s">
        <v>233</v>
      </c>
      <c r="AN110" s="34">
        <v>1</v>
      </c>
      <c r="AX110"/>
      <c r="AY110"/>
    </row>
    <row r="111" spans="1:51" x14ac:dyDescent="0.25">
      <c r="A111" t="s">
        <v>929</v>
      </c>
      <c r="B111" t="s">
        <v>472</v>
      </c>
      <c r="C111" t="s">
        <v>806</v>
      </c>
      <c r="D111" t="s">
        <v>899</v>
      </c>
      <c r="E111" s="32">
        <v>125.81111111111112</v>
      </c>
      <c r="F111" s="32">
        <v>493.60011111111112</v>
      </c>
      <c r="G111" s="32">
        <v>120.21111111111111</v>
      </c>
      <c r="H111" s="37">
        <v>0.24353947336136472</v>
      </c>
      <c r="I111" s="32">
        <v>443.77777777777771</v>
      </c>
      <c r="J111" s="32">
        <v>120.21111111111111</v>
      </c>
      <c r="K111" s="37">
        <v>0.27088132198297449</v>
      </c>
      <c r="L111" s="32">
        <v>78.044555555555561</v>
      </c>
      <c r="M111" s="32">
        <v>8.1444444444444439</v>
      </c>
      <c r="N111" s="37">
        <v>0.10435634345623082</v>
      </c>
      <c r="O111" s="32">
        <v>42.802777777777777</v>
      </c>
      <c r="P111" s="32">
        <v>8.1444444444444439</v>
      </c>
      <c r="Q111" s="37">
        <v>0.19027840872217533</v>
      </c>
      <c r="R111" s="32">
        <v>30.291777777777781</v>
      </c>
      <c r="S111" s="32">
        <v>0</v>
      </c>
      <c r="T111" s="37">
        <v>0</v>
      </c>
      <c r="U111" s="32">
        <v>4.95</v>
      </c>
      <c r="V111" s="32">
        <v>0</v>
      </c>
      <c r="W111" s="37">
        <v>0</v>
      </c>
      <c r="X111" s="32">
        <v>130.5361111111111</v>
      </c>
      <c r="Y111" s="32">
        <v>25.738888888888887</v>
      </c>
      <c r="Z111" s="37">
        <v>0.1971783031515332</v>
      </c>
      <c r="AA111" s="32">
        <v>14.580555555555556</v>
      </c>
      <c r="AB111" s="32">
        <v>0</v>
      </c>
      <c r="AC111" s="37">
        <v>0</v>
      </c>
      <c r="AD111" s="32">
        <v>266.03888888888889</v>
      </c>
      <c r="AE111" s="32">
        <v>86.327777777777783</v>
      </c>
      <c r="AF111" s="37">
        <v>0.32449307745317102</v>
      </c>
      <c r="AG111" s="32">
        <v>4.4000000000000004</v>
      </c>
      <c r="AH111" s="32">
        <v>0</v>
      </c>
      <c r="AI111" s="37">
        <v>0</v>
      </c>
      <c r="AJ111" s="32">
        <v>0</v>
      </c>
      <c r="AK111" s="32">
        <v>0</v>
      </c>
      <c r="AL111" s="37" t="s">
        <v>1045</v>
      </c>
      <c r="AM111" t="s">
        <v>110</v>
      </c>
      <c r="AN111" s="34">
        <v>1</v>
      </c>
      <c r="AX111"/>
      <c r="AY111"/>
    </row>
    <row r="112" spans="1:51" x14ac:dyDescent="0.25">
      <c r="A112" t="s">
        <v>929</v>
      </c>
      <c r="B112" t="s">
        <v>619</v>
      </c>
      <c r="C112" t="s">
        <v>842</v>
      </c>
      <c r="D112" t="s">
        <v>898</v>
      </c>
      <c r="E112" s="32">
        <v>135.03333333333333</v>
      </c>
      <c r="F112" s="32">
        <v>463.04499999999996</v>
      </c>
      <c r="G112" s="32">
        <v>5.2164444444444449</v>
      </c>
      <c r="H112" s="37">
        <v>1.1265523749191646E-2</v>
      </c>
      <c r="I112" s="32">
        <v>439.73111111111109</v>
      </c>
      <c r="J112" s="32">
        <v>2.9942222222222226</v>
      </c>
      <c r="K112" s="37">
        <v>6.8092116899721557E-3</v>
      </c>
      <c r="L112" s="32">
        <v>49.717555555555556</v>
      </c>
      <c r="M112" s="32">
        <v>3.5742222222222226</v>
      </c>
      <c r="N112" s="37">
        <v>7.1890546151817614E-2</v>
      </c>
      <c r="O112" s="32">
        <v>42.695333333333338</v>
      </c>
      <c r="P112" s="32">
        <v>1.3520000000000001</v>
      </c>
      <c r="Q112" s="37">
        <v>3.1666224255578281E-2</v>
      </c>
      <c r="R112" s="32">
        <v>0.97777777777777775</v>
      </c>
      <c r="S112" s="32">
        <v>0</v>
      </c>
      <c r="T112" s="37">
        <v>0</v>
      </c>
      <c r="U112" s="32">
        <v>6.0444444444444443</v>
      </c>
      <c r="V112" s="32">
        <v>2.2222222222222223</v>
      </c>
      <c r="W112" s="37">
        <v>0.36764705882352944</v>
      </c>
      <c r="X112" s="32">
        <v>80.792222222222222</v>
      </c>
      <c r="Y112" s="32">
        <v>1.6422222222222222</v>
      </c>
      <c r="Z112" s="37">
        <v>2.0326489073480673E-2</v>
      </c>
      <c r="AA112" s="32">
        <v>16.291666666666668</v>
      </c>
      <c r="AB112" s="32">
        <v>0</v>
      </c>
      <c r="AC112" s="37">
        <v>0</v>
      </c>
      <c r="AD112" s="32">
        <v>316.24355555555553</v>
      </c>
      <c r="AE112" s="32">
        <v>0</v>
      </c>
      <c r="AF112" s="37">
        <v>0</v>
      </c>
      <c r="AG112" s="32">
        <v>0</v>
      </c>
      <c r="AH112" s="32">
        <v>0</v>
      </c>
      <c r="AI112" s="37" t="s">
        <v>1045</v>
      </c>
      <c r="AJ112" s="32">
        <v>0</v>
      </c>
      <c r="AK112" s="32">
        <v>0</v>
      </c>
      <c r="AL112" s="37" t="s">
        <v>1045</v>
      </c>
      <c r="AM112" t="s">
        <v>260</v>
      </c>
      <c r="AN112" s="34">
        <v>1</v>
      </c>
      <c r="AX112"/>
      <c r="AY112"/>
    </row>
    <row r="113" spans="1:51" x14ac:dyDescent="0.25">
      <c r="A113" t="s">
        <v>929</v>
      </c>
      <c r="B113" t="s">
        <v>671</v>
      </c>
      <c r="C113" t="s">
        <v>882</v>
      </c>
      <c r="D113" t="s">
        <v>904</v>
      </c>
      <c r="E113" s="32">
        <v>97.37777777777778</v>
      </c>
      <c r="F113" s="32">
        <v>349.14877777777781</v>
      </c>
      <c r="G113" s="32">
        <v>15.686666666666671</v>
      </c>
      <c r="H113" s="37">
        <v>4.4928316136483057E-2</v>
      </c>
      <c r="I113" s="32">
        <v>327.84744444444442</v>
      </c>
      <c r="J113" s="32">
        <v>15.686666666666671</v>
      </c>
      <c r="K113" s="37">
        <v>4.7847457506489319E-2</v>
      </c>
      <c r="L113" s="32">
        <v>65.197222222222209</v>
      </c>
      <c r="M113" s="32">
        <v>0</v>
      </c>
      <c r="N113" s="37">
        <v>0</v>
      </c>
      <c r="O113" s="32">
        <v>43.940333333333328</v>
      </c>
      <c r="P113" s="32">
        <v>0</v>
      </c>
      <c r="Q113" s="37">
        <v>0</v>
      </c>
      <c r="R113" s="32">
        <v>15.568000000000001</v>
      </c>
      <c r="S113" s="32">
        <v>0</v>
      </c>
      <c r="T113" s="37">
        <v>0</v>
      </c>
      <c r="U113" s="32">
        <v>5.6888888888888891</v>
      </c>
      <c r="V113" s="32">
        <v>0</v>
      </c>
      <c r="W113" s="37">
        <v>0</v>
      </c>
      <c r="X113" s="32">
        <v>85.751444444444445</v>
      </c>
      <c r="Y113" s="32">
        <v>15.515222222222226</v>
      </c>
      <c r="Z113" s="37">
        <v>0.18093248834162823</v>
      </c>
      <c r="AA113" s="32">
        <v>4.4444444444444446E-2</v>
      </c>
      <c r="AB113" s="32">
        <v>0</v>
      </c>
      <c r="AC113" s="37">
        <v>0</v>
      </c>
      <c r="AD113" s="32">
        <v>174.07788888888888</v>
      </c>
      <c r="AE113" s="32">
        <v>0.17144444444444445</v>
      </c>
      <c r="AF113" s="37">
        <v>9.8487203365543274E-4</v>
      </c>
      <c r="AG113" s="32">
        <v>24.077777777777783</v>
      </c>
      <c r="AH113" s="32">
        <v>0</v>
      </c>
      <c r="AI113" s="37">
        <v>0</v>
      </c>
      <c r="AJ113" s="32">
        <v>0</v>
      </c>
      <c r="AK113" s="32">
        <v>0</v>
      </c>
      <c r="AL113" s="37" t="s">
        <v>1045</v>
      </c>
      <c r="AM113" t="s">
        <v>313</v>
      </c>
      <c r="AN113" s="34">
        <v>1</v>
      </c>
      <c r="AX113"/>
      <c r="AY113"/>
    </row>
    <row r="114" spans="1:51" x14ac:dyDescent="0.25">
      <c r="A114" t="s">
        <v>929</v>
      </c>
      <c r="B114" t="s">
        <v>593</v>
      </c>
      <c r="C114" t="s">
        <v>856</v>
      </c>
      <c r="D114" t="s">
        <v>895</v>
      </c>
      <c r="E114" s="32">
        <v>69.477777777777774</v>
      </c>
      <c r="F114" s="32">
        <v>262.30833333333334</v>
      </c>
      <c r="G114" s="32">
        <v>50.972222222222221</v>
      </c>
      <c r="H114" s="37">
        <v>0.19432177992396565</v>
      </c>
      <c r="I114" s="32">
        <v>247.66666666666666</v>
      </c>
      <c r="J114" s="32">
        <v>49.805555555555557</v>
      </c>
      <c r="K114" s="37">
        <v>0.20109914759982056</v>
      </c>
      <c r="L114" s="32">
        <v>42.800000000000004</v>
      </c>
      <c r="M114" s="32">
        <v>13.324999999999999</v>
      </c>
      <c r="N114" s="37">
        <v>0.31133177570093451</v>
      </c>
      <c r="O114" s="32">
        <v>28.158333333333335</v>
      </c>
      <c r="P114" s="32">
        <v>12.158333333333333</v>
      </c>
      <c r="Q114" s="37">
        <v>0.43178455164249774</v>
      </c>
      <c r="R114" s="32">
        <v>8.8527777777777779</v>
      </c>
      <c r="S114" s="32">
        <v>1.1666666666666667</v>
      </c>
      <c r="T114" s="37">
        <v>0.13178537809852528</v>
      </c>
      <c r="U114" s="32">
        <v>5.7888888888888888</v>
      </c>
      <c r="V114" s="32">
        <v>0</v>
      </c>
      <c r="W114" s="37">
        <v>0</v>
      </c>
      <c r="X114" s="32">
        <v>83.108333333333334</v>
      </c>
      <c r="Y114" s="32">
        <v>8.3722222222222218</v>
      </c>
      <c r="Z114" s="37">
        <v>0.10073866105150572</v>
      </c>
      <c r="AA114" s="32">
        <v>0</v>
      </c>
      <c r="AB114" s="32">
        <v>0</v>
      </c>
      <c r="AC114" s="37" t="s">
        <v>1045</v>
      </c>
      <c r="AD114" s="32">
        <v>124.60833333333333</v>
      </c>
      <c r="AE114" s="32">
        <v>29.274999999999999</v>
      </c>
      <c r="AF114" s="37">
        <v>0.23493613321741455</v>
      </c>
      <c r="AG114" s="32">
        <v>11.791666666666666</v>
      </c>
      <c r="AH114" s="32">
        <v>0</v>
      </c>
      <c r="AI114" s="37">
        <v>0</v>
      </c>
      <c r="AJ114" s="32">
        <v>0</v>
      </c>
      <c r="AK114" s="32">
        <v>0</v>
      </c>
      <c r="AL114" s="37" t="s">
        <v>1045</v>
      </c>
      <c r="AM114" t="s">
        <v>234</v>
      </c>
      <c r="AN114" s="34">
        <v>1</v>
      </c>
      <c r="AX114"/>
      <c r="AY114"/>
    </row>
    <row r="115" spans="1:51" x14ac:dyDescent="0.25">
      <c r="A115" t="s">
        <v>929</v>
      </c>
      <c r="B115" t="s">
        <v>426</v>
      </c>
      <c r="C115" t="s">
        <v>796</v>
      </c>
      <c r="D115" t="s">
        <v>901</v>
      </c>
      <c r="E115" s="32">
        <v>67.066666666666663</v>
      </c>
      <c r="F115" s="32">
        <v>316.33366666666666</v>
      </c>
      <c r="G115" s="32">
        <v>2.6863333333333337</v>
      </c>
      <c r="H115" s="37">
        <v>8.4920879956923139E-3</v>
      </c>
      <c r="I115" s="32">
        <v>269.96122222222226</v>
      </c>
      <c r="J115" s="32">
        <v>2.6863333333333337</v>
      </c>
      <c r="K115" s="37">
        <v>9.950811865572463E-3</v>
      </c>
      <c r="L115" s="32">
        <v>65.936444444444433</v>
      </c>
      <c r="M115" s="32">
        <v>0</v>
      </c>
      <c r="N115" s="37">
        <v>0</v>
      </c>
      <c r="O115" s="32">
        <v>19.564</v>
      </c>
      <c r="P115" s="32">
        <v>0</v>
      </c>
      <c r="Q115" s="37">
        <v>0</v>
      </c>
      <c r="R115" s="32">
        <v>41.675222222222217</v>
      </c>
      <c r="S115" s="32">
        <v>0</v>
      </c>
      <c r="T115" s="37">
        <v>0</v>
      </c>
      <c r="U115" s="32">
        <v>4.697222222222222</v>
      </c>
      <c r="V115" s="32">
        <v>0</v>
      </c>
      <c r="W115" s="37">
        <v>0</v>
      </c>
      <c r="X115" s="32">
        <v>69.694000000000017</v>
      </c>
      <c r="Y115" s="32">
        <v>0.45733333333333337</v>
      </c>
      <c r="Z115" s="37">
        <v>6.5620187294936905E-3</v>
      </c>
      <c r="AA115" s="32">
        <v>0</v>
      </c>
      <c r="AB115" s="32">
        <v>0</v>
      </c>
      <c r="AC115" s="37" t="s">
        <v>1045</v>
      </c>
      <c r="AD115" s="32">
        <v>174.98822222222225</v>
      </c>
      <c r="AE115" s="32">
        <v>2.2290000000000001</v>
      </c>
      <c r="AF115" s="37">
        <v>1.2738000144771647E-2</v>
      </c>
      <c r="AG115" s="32">
        <v>5.714999999999999</v>
      </c>
      <c r="AH115" s="32">
        <v>0</v>
      </c>
      <c r="AI115" s="37">
        <v>0</v>
      </c>
      <c r="AJ115" s="32">
        <v>0</v>
      </c>
      <c r="AK115" s="32">
        <v>0</v>
      </c>
      <c r="AL115" s="37" t="s">
        <v>1045</v>
      </c>
      <c r="AM115" t="s">
        <v>64</v>
      </c>
      <c r="AN115" s="34">
        <v>1</v>
      </c>
      <c r="AX115"/>
      <c r="AY115"/>
    </row>
    <row r="116" spans="1:51" x14ac:dyDescent="0.25">
      <c r="A116" t="s">
        <v>929</v>
      </c>
      <c r="B116" t="s">
        <v>396</v>
      </c>
      <c r="C116" t="s">
        <v>778</v>
      </c>
      <c r="D116" t="s">
        <v>901</v>
      </c>
      <c r="E116" s="32">
        <v>127.86666666666666</v>
      </c>
      <c r="F116" s="32">
        <v>518.31500000000005</v>
      </c>
      <c r="G116" s="32">
        <v>7.7594444444444441</v>
      </c>
      <c r="H116" s="37">
        <v>1.4970518785766268E-2</v>
      </c>
      <c r="I116" s="32">
        <v>469.92055555555555</v>
      </c>
      <c r="J116" s="32">
        <v>7.7594444444444441</v>
      </c>
      <c r="K116" s="37">
        <v>1.6512247342044813E-2</v>
      </c>
      <c r="L116" s="32">
        <v>79.378888888888895</v>
      </c>
      <c r="M116" s="32">
        <v>1.4233333333333333</v>
      </c>
      <c r="N116" s="37">
        <v>1.7930880026875321E-2</v>
      </c>
      <c r="O116" s="32">
        <v>56.751111111111115</v>
      </c>
      <c r="P116" s="32">
        <v>1.4233333333333333</v>
      </c>
      <c r="Q116" s="37">
        <v>2.5080272535045814E-2</v>
      </c>
      <c r="R116" s="32">
        <v>17.027777777777779</v>
      </c>
      <c r="S116" s="32">
        <v>0</v>
      </c>
      <c r="T116" s="37">
        <v>0</v>
      </c>
      <c r="U116" s="32">
        <v>5.6</v>
      </c>
      <c r="V116" s="32">
        <v>0</v>
      </c>
      <c r="W116" s="37">
        <v>0</v>
      </c>
      <c r="X116" s="32">
        <v>99.152777777777771</v>
      </c>
      <c r="Y116" s="32">
        <v>4.802777777777778</v>
      </c>
      <c r="Z116" s="37">
        <v>4.8438156604566469E-2</v>
      </c>
      <c r="AA116" s="32">
        <v>25.766666666666666</v>
      </c>
      <c r="AB116" s="32">
        <v>0</v>
      </c>
      <c r="AC116" s="37">
        <v>0</v>
      </c>
      <c r="AD116" s="32">
        <v>300.51666666666665</v>
      </c>
      <c r="AE116" s="32">
        <v>1.5333333333333334</v>
      </c>
      <c r="AF116" s="37">
        <v>5.1023237757195942E-3</v>
      </c>
      <c r="AG116" s="32">
        <v>13.5</v>
      </c>
      <c r="AH116" s="32">
        <v>0</v>
      </c>
      <c r="AI116" s="37">
        <v>0</v>
      </c>
      <c r="AJ116" s="32">
        <v>0</v>
      </c>
      <c r="AK116" s="32">
        <v>0</v>
      </c>
      <c r="AL116" s="37" t="s">
        <v>1045</v>
      </c>
      <c r="AM116" t="s">
        <v>34</v>
      </c>
      <c r="AN116" s="34">
        <v>1</v>
      </c>
      <c r="AX116"/>
      <c r="AY116"/>
    </row>
    <row r="117" spans="1:51" x14ac:dyDescent="0.25">
      <c r="A117" t="s">
        <v>929</v>
      </c>
      <c r="B117" t="s">
        <v>654</v>
      </c>
      <c r="C117" t="s">
        <v>813</v>
      </c>
      <c r="D117" t="s">
        <v>895</v>
      </c>
      <c r="E117" s="32">
        <v>26.422222222222221</v>
      </c>
      <c r="F117" s="32">
        <v>112.08222222222219</v>
      </c>
      <c r="G117" s="32">
        <v>0.93222222222222229</v>
      </c>
      <c r="H117" s="37">
        <v>8.3173067391002671E-3</v>
      </c>
      <c r="I117" s="32">
        <v>93.22555555555553</v>
      </c>
      <c r="J117" s="32">
        <v>0.93222222222222229</v>
      </c>
      <c r="K117" s="37">
        <v>9.9996424442511025E-3</v>
      </c>
      <c r="L117" s="32">
        <v>34.788888888888877</v>
      </c>
      <c r="M117" s="32">
        <v>0</v>
      </c>
      <c r="N117" s="37">
        <v>0</v>
      </c>
      <c r="O117" s="32">
        <v>15.932222222222215</v>
      </c>
      <c r="P117" s="32">
        <v>0</v>
      </c>
      <c r="Q117" s="37">
        <v>0</v>
      </c>
      <c r="R117" s="32">
        <v>12.723333333333329</v>
      </c>
      <c r="S117" s="32">
        <v>0</v>
      </c>
      <c r="T117" s="37">
        <v>0</v>
      </c>
      <c r="U117" s="32">
        <v>6.1333333333333337</v>
      </c>
      <c r="V117" s="32">
        <v>0</v>
      </c>
      <c r="W117" s="37">
        <v>0</v>
      </c>
      <c r="X117" s="32">
        <v>37.358888888888877</v>
      </c>
      <c r="Y117" s="32">
        <v>0</v>
      </c>
      <c r="Z117" s="37">
        <v>0</v>
      </c>
      <c r="AA117" s="32">
        <v>0</v>
      </c>
      <c r="AB117" s="32">
        <v>0</v>
      </c>
      <c r="AC117" s="37" t="s">
        <v>1045</v>
      </c>
      <c r="AD117" s="32">
        <v>39.934444444444431</v>
      </c>
      <c r="AE117" s="32">
        <v>0.93222222222222229</v>
      </c>
      <c r="AF117" s="37">
        <v>2.3343813472079252E-2</v>
      </c>
      <c r="AG117" s="32">
        <v>0</v>
      </c>
      <c r="AH117" s="32">
        <v>0</v>
      </c>
      <c r="AI117" s="37" t="s">
        <v>1045</v>
      </c>
      <c r="AJ117" s="32">
        <v>0</v>
      </c>
      <c r="AK117" s="32">
        <v>0</v>
      </c>
      <c r="AL117" s="37" t="s">
        <v>1045</v>
      </c>
      <c r="AM117" t="s">
        <v>296</v>
      </c>
      <c r="AN117" s="34">
        <v>1</v>
      </c>
      <c r="AX117"/>
      <c r="AY117"/>
    </row>
    <row r="118" spans="1:51" x14ac:dyDescent="0.25">
      <c r="A118" t="s">
        <v>929</v>
      </c>
      <c r="B118" t="s">
        <v>554</v>
      </c>
      <c r="C118" t="s">
        <v>746</v>
      </c>
      <c r="D118" t="s">
        <v>895</v>
      </c>
      <c r="E118" s="32">
        <v>104.43333333333334</v>
      </c>
      <c r="F118" s="32">
        <v>310.54677777777778</v>
      </c>
      <c r="G118" s="32">
        <v>0</v>
      </c>
      <c r="H118" s="37">
        <v>0</v>
      </c>
      <c r="I118" s="32">
        <v>305.13011111111109</v>
      </c>
      <c r="J118" s="32">
        <v>0</v>
      </c>
      <c r="K118" s="37">
        <v>0</v>
      </c>
      <c r="L118" s="32">
        <v>34.758333333333333</v>
      </c>
      <c r="M118" s="32">
        <v>0</v>
      </c>
      <c r="N118" s="37">
        <v>0</v>
      </c>
      <c r="O118" s="32">
        <v>29.341666666666665</v>
      </c>
      <c r="P118" s="32">
        <v>0</v>
      </c>
      <c r="Q118" s="37">
        <v>0</v>
      </c>
      <c r="R118" s="32">
        <v>0</v>
      </c>
      <c r="S118" s="32">
        <v>0</v>
      </c>
      <c r="T118" s="37" t="s">
        <v>1045</v>
      </c>
      <c r="U118" s="32">
        <v>5.416666666666667</v>
      </c>
      <c r="V118" s="32">
        <v>0</v>
      </c>
      <c r="W118" s="37">
        <v>0</v>
      </c>
      <c r="X118" s="32">
        <v>84.62</v>
      </c>
      <c r="Y118" s="32">
        <v>0</v>
      </c>
      <c r="Z118" s="37">
        <v>0</v>
      </c>
      <c r="AA118" s="32">
        <v>0</v>
      </c>
      <c r="AB118" s="32">
        <v>0</v>
      </c>
      <c r="AC118" s="37" t="s">
        <v>1045</v>
      </c>
      <c r="AD118" s="32">
        <v>191.16844444444445</v>
      </c>
      <c r="AE118" s="32">
        <v>0</v>
      </c>
      <c r="AF118" s="37">
        <v>0</v>
      </c>
      <c r="AG118" s="32">
        <v>0</v>
      </c>
      <c r="AH118" s="32">
        <v>0</v>
      </c>
      <c r="AI118" s="37" t="s">
        <v>1045</v>
      </c>
      <c r="AJ118" s="32">
        <v>0</v>
      </c>
      <c r="AK118" s="32">
        <v>0</v>
      </c>
      <c r="AL118" s="37" t="s">
        <v>1045</v>
      </c>
      <c r="AM118" t="s">
        <v>193</v>
      </c>
      <c r="AN118" s="34">
        <v>1</v>
      </c>
      <c r="AX118"/>
      <c r="AY118"/>
    </row>
    <row r="119" spans="1:51" x14ac:dyDescent="0.25">
      <c r="A119" t="s">
        <v>929</v>
      </c>
      <c r="B119" t="s">
        <v>415</v>
      </c>
      <c r="C119" t="s">
        <v>790</v>
      </c>
      <c r="D119" t="s">
        <v>903</v>
      </c>
      <c r="E119" s="32">
        <v>113.47777777777777</v>
      </c>
      <c r="F119" s="32">
        <v>364.58055555555546</v>
      </c>
      <c r="G119" s="32">
        <v>106.41666666666667</v>
      </c>
      <c r="H119" s="37">
        <v>0.29188793819381492</v>
      </c>
      <c r="I119" s="32">
        <v>323.59999999999997</v>
      </c>
      <c r="J119" s="32">
        <v>106.41666666666667</v>
      </c>
      <c r="K119" s="37">
        <v>0.32885249278945206</v>
      </c>
      <c r="L119" s="32">
        <v>39.68844444444445</v>
      </c>
      <c r="M119" s="32">
        <v>1.4884444444444445</v>
      </c>
      <c r="N119" s="37">
        <v>3.7503219520935278E-2</v>
      </c>
      <c r="O119" s="32">
        <v>23.777333333333338</v>
      </c>
      <c r="P119" s="32">
        <v>1.4884444444444445</v>
      </c>
      <c r="Q119" s="37">
        <v>6.2599300921512543E-2</v>
      </c>
      <c r="R119" s="32">
        <v>10.488888888888889</v>
      </c>
      <c r="S119" s="32">
        <v>0</v>
      </c>
      <c r="T119" s="37">
        <v>0</v>
      </c>
      <c r="U119" s="32">
        <v>5.4222222222222225</v>
      </c>
      <c r="V119" s="32">
        <v>0</v>
      </c>
      <c r="W119" s="37">
        <v>0</v>
      </c>
      <c r="X119" s="32">
        <v>106.23555555555551</v>
      </c>
      <c r="Y119" s="32">
        <v>17.743888888888883</v>
      </c>
      <c r="Z119" s="37">
        <v>0.16702401372212694</v>
      </c>
      <c r="AA119" s="32">
        <v>25.069444444444443</v>
      </c>
      <c r="AB119" s="32">
        <v>0</v>
      </c>
      <c r="AC119" s="37">
        <v>0</v>
      </c>
      <c r="AD119" s="32">
        <v>191.49822222222221</v>
      </c>
      <c r="AE119" s="32">
        <v>87.184333333333342</v>
      </c>
      <c r="AF119" s="37">
        <v>0.45527489666280635</v>
      </c>
      <c r="AG119" s="32">
        <v>2.088888888888889</v>
      </c>
      <c r="AH119" s="32">
        <v>0</v>
      </c>
      <c r="AI119" s="37">
        <v>0</v>
      </c>
      <c r="AJ119" s="32">
        <v>0</v>
      </c>
      <c r="AK119" s="32">
        <v>0</v>
      </c>
      <c r="AL119" s="37" t="s">
        <v>1045</v>
      </c>
      <c r="AM119" t="s">
        <v>53</v>
      </c>
      <c r="AN119" s="34">
        <v>1</v>
      </c>
      <c r="AX119"/>
      <c r="AY119"/>
    </row>
    <row r="120" spans="1:51" x14ac:dyDescent="0.25">
      <c r="A120" t="s">
        <v>929</v>
      </c>
      <c r="B120" t="s">
        <v>678</v>
      </c>
      <c r="C120" t="s">
        <v>776</v>
      </c>
      <c r="D120" t="s">
        <v>902</v>
      </c>
      <c r="E120" s="32">
        <v>128.23333333333332</v>
      </c>
      <c r="F120" s="32">
        <v>432.10555555555567</v>
      </c>
      <c r="G120" s="32">
        <v>65.146666666666675</v>
      </c>
      <c r="H120" s="37">
        <v>0.1507656308258013</v>
      </c>
      <c r="I120" s="32">
        <v>375.68444444444447</v>
      </c>
      <c r="J120" s="32">
        <v>65.146666666666675</v>
      </c>
      <c r="K120" s="37">
        <v>0.17340794283618641</v>
      </c>
      <c r="L120" s="32">
        <v>65.595555555555563</v>
      </c>
      <c r="M120" s="32">
        <v>7.1077777777777795</v>
      </c>
      <c r="N120" s="37">
        <v>0.10835761230435667</v>
      </c>
      <c r="O120" s="32">
        <v>38.265555555555544</v>
      </c>
      <c r="P120" s="32">
        <v>7.1077777777777795</v>
      </c>
      <c r="Q120" s="37">
        <v>0.18574871511948673</v>
      </c>
      <c r="R120" s="32">
        <v>22.88555555555557</v>
      </c>
      <c r="S120" s="32">
        <v>0</v>
      </c>
      <c r="T120" s="37">
        <v>0</v>
      </c>
      <c r="U120" s="32">
        <v>4.4444444444444446</v>
      </c>
      <c r="V120" s="32">
        <v>0</v>
      </c>
      <c r="W120" s="37">
        <v>0</v>
      </c>
      <c r="X120" s="32">
        <v>100.84777777777775</v>
      </c>
      <c r="Y120" s="32">
        <v>2.7577777777777777</v>
      </c>
      <c r="Z120" s="37">
        <v>2.7345944933508153E-2</v>
      </c>
      <c r="AA120" s="32">
        <v>29.091111111111129</v>
      </c>
      <c r="AB120" s="32">
        <v>0</v>
      </c>
      <c r="AC120" s="37">
        <v>0</v>
      </c>
      <c r="AD120" s="32">
        <v>233.82666666666671</v>
      </c>
      <c r="AE120" s="32">
        <v>55.281111111111123</v>
      </c>
      <c r="AF120" s="37">
        <v>0.23641918990325217</v>
      </c>
      <c r="AG120" s="32">
        <v>2.744444444444444</v>
      </c>
      <c r="AH120" s="32">
        <v>0</v>
      </c>
      <c r="AI120" s="37">
        <v>0</v>
      </c>
      <c r="AJ120" s="32">
        <v>0</v>
      </c>
      <c r="AK120" s="32">
        <v>0</v>
      </c>
      <c r="AL120" s="37" t="s">
        <v>1045</v>
      </c>
      <c r="AM120" t="s">
        <v>320</v>
      </c>
      <c r="AN120" s="34">
        <v>1</v>
      </c>
      <c r="AX120"/>
      <c r="AY120"/>
    </row>
    <row r="121" spans="1:51" x14ac:dyDescent="0.25">
      <c r="A121" t="s">
        <v>929</v>
      </c>
      <c r="B121" t="s">
        <v>460</v>
      </c>
      <c r="C121" t="s">
        <v>776</v>
      </c>
      <c r="D121" t="s">
        <v>902</v>
      </c>
      <c r="E121" s="32">
        <v>42.544444444444444</v>
      </c>
      <c r="F121" s="32">
        <v>170.87744444444445</v>
      </c>
      <c r="G121" s="32">
        <v>37.081444444444443</v>
      </c>
      <c r="H121" s="37">
        <v>0.21700608038119587</v>
      </c>
      <c r="I121" s="32">
        <v>165.00444444444443</v>
      </c>
      <c r="J121" s="32">
        <v>37.081444444444443</v>
      </c>
      <c r="K121" s="37">
        <v>0.22472997360340463</v>
      </c>
      <c r="L121" s="32">
        <v>19.257777777777775</v>
      </c>
      <c r="M121" s="32">
        <v>2.2514444444444446</v>
      </c>
      <c r="N121" s="37">
        <v>0.11691091622432496</v>
      </c>
      <c r="O121" s="32">
        <v>14.113333333333332</v>
      </c>
      <c r="P121" s="32">
        <v>2.2514444444444446</v>
      </c>
      <c r="Q121" s="37">
        <v>0.15952605888836408</v>
      </c>
      <c r="R121" s="32">
        <v>7.7777777777777779E-2</v>
      </c>
      <c r="S121" s="32">
        <v>0</v>
      </c>
      <c r="T121" s="37">
        <v>0</v>
      </c>
      <c r="U121" s="32">
        <v>5.0666666666666664</v>
      </c>
      <c r="V121" s="32">
        <v>0</v>
      </c>
      <c r="W121" s="37">
        <v>0</v>
      </c>
      <c r="X121" s="32">
        <v>53.807777777777773</v>
      </c>
      <c r="Y121" s="32">
        <v>20.713444444444452</v>
      </c>
      <c r="Z121" s="37">
        <v>0.38495260908171081</v>
      </c>
      <c r="AA121" s="32">
        <v>0.72855555555555551</v>
      </c>
      <c r="AB121" s="32">
        <v>0</v>
      </c>
      <c r="AC121" s="37">
        <v>0</v>
      </c>
      <c r="AD121" s="32">
        <v>97.083333333333329</v>
      </c>
      <c r="AE121" s="32">
        <v>14.11655555555555</v>
      </c>
      <c r="AF121" s="37">
        <v>0.14540658082975674</v>
      </c>
      <c r="AG121" s="32">
        <v>0</v>
      </c>
      <c r="AH121" s="32">
        <v>0</v>
      </c>
      <c r="AI121" s="37" t="s">
        <v>1045</v>
      </c>
      <c r="AJ121" s="32">
        <v>0</v>
      </c>
      <c r="AK121" s="32">
        <v>0</v>
      </c>
      <c r="AL121" s="37" t="s">
        <v>1045</v>
      </c>
      <c r="AM121" t="s">
        <v>98</v>
      </c>
      <c r="AN121" s="34">
        <v>1</v>
      </c>
      <c r="AX121"/>
      <c r="AY121"/>
    </row>
    <row r="122" spans="1:51" x14ac:dyDescent="0.25">
      <c r="A122" t="s">
        <v>929</v>
      </c>
      <c r="B122" t="s">
        <v>398</v>
      </c>
      <c r="C122" t="s">
        <v>779</v>
      </c>
      <c r="D122" t="s">
        <v>897</v>
      </c>
      <c r="E122" s="32">
        <v>123.05555555555556</v>
      </c>
      <c r="F122" s="32">
        <v>302.22111111111116</v>
      </c>
      <c r="G122" s="32">
        <v>62.745555555555548</v>
      </c>
      <c r="H122" s="37">
        <v>0.20761473387769802</v>
      </c>
      <c r="I122" s="32">
        <v>274.51111111111118</v>
      </c>
      <c r="J122" s="32">
        <v>62.745555555555548</v>
      </c>
      <c r="K122" s="37">
        <v>0.22857200679996753</v>
      </c>
      <c r="L122" s="32">
        <v>31.904444444444444</v>
      </c>
      <c r="M122" s="32">
        <v>10.392222222222225</v>
      </c>
      <c r="N122" s="37">
        <v>0.3257296092498434</v>
      </c>
      <c r="O122" s="32">
        <v>16.484444444444438</v>
      </c>
      <c r="P122" s="32">
        <v>10.392222222222225</v>
      </c>
      <c r="Q122" s="37">
        <v>0.63042599083310902</v>
      </c>
      <c r="R122" s="32">
        <v>9.9977777777777828</v>
      </c>
      <c r="S122" s="32">
        <v>0</v>
      </c>
      <c r="T122" s="37">
        <v>0</v>
      </c>
      <c r="U122" s="32">
        <v>5.4222222222222225</v>
      </c>
      <c r="V122" s="32">
        <v>0</v>
      </c>
      <c r="W122" s="37">
        <v>0</v>
      </c>
      <c r="X122" s="32">
        <v>96.191111111111155</v>
      </c>
      <c r="Y122" s="32">
        <v>23.688888888888883</v>
      </c>
      <c r="Z122" s="37">
        <v>0.24626900152474224</v>
      </c>
      <c r="AA122" s="32">
        <v>12.289999999999996</v>
      </c>
      <c r="AB122" s="32">
        <v>0</v>
      </c>
      <c r="AC122" s="37">
        <v>0</v>
      </c>
      <c r="AD122" s="32">
        <v>159.28000000000003</v>
      </c>
      <c r="AE122" s="32">
        <v>28.664444444444442</v>
      </c>
      <c r="AF122" s="37">
        <v>0.17996260952062051</v>
      </c>
      <c r="AG122" s="32">
        <v>2.5555555555555549</v>
      </c>
      <c r="AH122" s="32">
        <v>0</v>
      </c>
      <c r="AI122" s="37">
        <v>0</v>
      </c>
      <c r="AJ122" s="32">
        <v>0</v>
      </c>
      <c r="AK122" s="32">
        <v>0</v>
      </c>
      <c r="AL122" s="37" t="s">
        <v>1045</v>
      </c>
      <c r="AM122" t="s">
        <v>36</v>
      </c>
      <c r="AN122" s="34">
        <v>1</v>
      </c>
      <c r="AX122"/>
      <c r="AY122"/>
    </row>
    <row r="123" spans="1:51" x14ac:dyDescent="0.25">
      <c r="A123" t="s">
        <v>929</v>
      </c>
      <c r="B123" t="s">
        <v>406</v>
      </c>
      <c r="C123" t="s">
        <v>779</v>
      </c>
      <c r="D123" t="s">
        <v>897</v>
      </c>
      <c r="E123" s="32">
        <v>46.711111111111109</v>
      </c>
      <c r="F123" s="32">
        <v>152.56944444444443</v>
      </c>
      <c r="G123" s="32">
        <v>15.8</v>
      </c>
      <c r="H123" s="37">
        <v>0.10355939918070096</v>
      </c>
      <c r="I123" s="32">
        <v>142.2222222222222</v>
      </c>
      <c r="J123" s="32">
        <v>15.355555555555556</v>
      </c>
      <c r="K123" s="37">
        <v>0.10796875000000002</v>
      </c>
      <c r="L123" s="32">
        <v>16.986111111111114</v>
      </c>
      <c r="M123" s="32">
        <v>2.3111111111111109</v>
      </c>
      <c r="N123" s="37">
        <v>0.13605887162714633</v>
      </c>
      <c r="O123" s="32">
        <v>6.6388888888888893</v>
      </c>
      <c r="P123" s="32">
        <v>1.8666666666666667</v>
      </c>
      <c r="Q123" s="37">
        <v>0.28117154811715478</v>
      </c>
      <c r="R123" s="32">
        <v>6.8805555555555555</v>
      </c>
      <c r="S123" s="32">
        <v>0.44444444444444442</v>
      </c>
      <c r="T123" s="37">
        <v>6.4594267258780785E-2</v>
      </c>
      <c r="U123" s="32">
        <v>3.4666666666666668</v>
      </c>
      <c r="V123" s="32">
        <v>0</v>
      </c>
      <c r="W123" s="37">
        <v>0</v>
      </c>
      <c r="X123" s="32">
        <v>50.161111111111111</v>
      </c>
      <c r="Y123" s="32">
        <v>4.125</v>
      </c>
      <c r="Z123" s="37">
        <v>8.2235020489533725E-2</v>
      </c>
      <c r="AA123" s="32">
        <v>0</v>
      </c>
      <c r="AB123" s="32">
        <v>0</v>
      </c>
      <c r="AC123" s="37" t="s">
        <v>1045</v>
      </c>
      <c r="AD123" s="32">
        <v>79.150000000000006</v>
      </c>
      <c r="AE123" s="32">
        <v>9.3638888888888889</v>
      </c>
      <c r="AF123" s="37">
        <v>0.11830560819821716</v>
      </c>
      <c r="AG123" s="32">
        <v>6.2722222222222221</v>
      </c>
      <c r="AH123" s="32">
        <v>0</v>
      </c>
      <c r="AI123" s="37">
        <v>0</v>
      </c>
      <c r="AJ123" s="32">
        <v>0</v>
      </c>
      <c r="AK123" s="32">
        <v>0</v>
      </c>
      <c r="AL123" s="37" t="s">
        <v>1045</v>
      </c>
      <c r="AM123" t="s">
        <v>44</v>
      </c>
      <c r="AN123" s="34">
        <v>1</v>
      </c>
      <c r="AX123"/>
      <c r="AY123"/>
    </row>
    <row r="124" spans="1:51" x14ac:dyDescent="0.25">
      <c r="A124" t="s">
        <v>929</v>
      </c>
      <c r="B124" t="s">
        <v>377</v>
      </c>
      <c r="C124" t="s">
        <v>728</v>
      </c>
      <c r="D124" t="s">
        <v>901</v>
      </c>
      <c r="E124" s="32">
        <v>55.81111111111111</v>
      </c>
      <c r="F124" s="32">
        <v>186.06666666666666</v>
      </c>
      <c r="G124" s="32">
        <v>35.852777777777774</v>
      </c>
      <c r="H124" s="37">
        <v>0.19268780604323418</v>
      </c>
      <c r="I124" s="32">
        <v>176.01388888888889</v>
      </c>
      <c r="J124" s="32">
        <v>35.852777777777774</v>
      </c>
      <c r="K124" s="37">
        <v>0.2036928903969068</v>
      </c>
      <c r="L124" s="32">
        <v>31.488888888888887</v>
      </c>
      <c r="M124" s="32">
        <v>15.622222222222222</v>
      </c>
      <c r="N124" s="37">
        <v>0.49611856033874385</v>
      </c>
      <c r="O124" s="32">
        <v>21.68611111111111</v>
      </c>
      <c r="P124" s="32">
        <v>15.622222222222222</v>
      </c>
      <c r="Q124" s="37">
        <v>0.72037914691943128</v>
      </c>
      <c r="R124" s="32">
        <v>4.4694444444444441</v>
      </c>
      <c r="S124" s="32">
        <v>0</v>
      </c>
      <c r="T124" s="37">
        <v>0</v>
      </c>
      <c r="U124" s="32">
        <v>5.333333333333333</v>
      </c>
      <c r="V124" s="32">
        <v>0</v>
      </c>
      <c r="W124" s="37">
        <v>0</v>
      </c>
      <c r="X124" s="32">
        <v>42.080555555555556</v>
      </c>
      <c r="Y124" s="32">
        <v>9.7916666666666661</v>
      </c>
      <c r="Z124" s="37">
        <v>0.23268862631196777</v>
      </c>
      <c r="AA124" s="32">
        <v>0.25</v>
      </c>
      <c r="AB124" s="32">
        <v>0</v>
      </c>
      <c r="AC124" s="37">
        <v>0</v>
      </c>
      <c r="AD124" s="32">
        <v>112.24722222222222</v>
      </c>
      <c r="AE124" s="32">
        <v>10.438888888888888</v>
      </c>
      <c r="AF124" s="37">
        <v>9.2999084362394513E-2</v>
      </c>
      <c r="AG124" s="32">
        <v>0</v>
      </c>
      <c r="AH124" s="32">
        <v>0</v>
      </c>
      <c r="AI124" s="37" t="s">
        <v>1045</v>
      </c>
      <c r="AJ124" s="32">
        <v>0</v>
      </c>
      <c r="AK124" s="32">
        <v>0</v>
      </c>
      <c r="AL124" s="37" t="s">
        <v>1045</v>
      </c>
      <c r="AM124" t="s">
        <v>15</v>
      </c>
      <c r="AN124" s="34">
        <v>1</v>
      </c>
      <c r="AX124"/>
      <c r="AY124"/>
    </row>
    <row r="125" spans="1:51" x14ac:dyDescent="0.25">
      <c r="A125" t="s">
        <v>929</v>
      </c>
      <c r="B125" t="s">
        <v>427</v>
      </c>
      <c r="C125" t="s">
        <v>786</v>
      </c>
      <c r="D125" t="s">
        <v>902</v>
      </c>
      <c r="E125" s="32">
        <v>96.855555555555554</v>
      </c>
      <c r="F125" s="32">
        <v>292.29444444444442</v>
      </c>
      <c r="G125" s="32">
        <v>13.928888888888885</v>
      </c>
      <c r="H125" s="37">
        <v>4.7653621728470139E-2</v>
      </c>
      <c r="I125" s="32">
        <v>267.67999999999995</v>
      </c>
      <c r="J125" s="32">
        <v>13.928888888888885</v>
      </c>
      <c r="K125" s="37">
        <v>5.2035598060702661E-2</v>
      </c>
      <c r="L125" s="32">
        <v>50.775555555555549</v>
      </c>
      <c r="M125" s="32">
        <v>2.4666666666666668</v>
      </c>
      <c r="N125" s="37">
        <v>4.8579806556085611E-2</v>
      </c>
      <c r="O125" s="32">
        <v>31.934444444444445</v>
      </c>
      <c r="P125" s="32">
        <v>2.4666666666666668</v>
      </c>
      <c r="Q125" s="37">
        <v>7.7241571274485929E-2</v>
      </c>
      <c r="R125" s="32">
        <v>13.329999999999995</v>
      </c>
      <c r="S125" s="32">
        <v>0</v>
      </c>
      <c r="T125" s="37">
        <v>0</v>
      </c>
      <c r="U125" s="32">
        <v>5.5111111111111111</v>
      </c>
      <c r="V125" s="32">
        <v>0</v>
      </c>
      <c r="W125" s="37">
        <v>0</v>
      </c>
      <c r="X125" s="32">
        <v>75.328888888888869</v>
      </c>
      <c r="Y125" s="32">
        <v>10.774444444444441</v>
      </c>
      <c r="Z125" s="37">
        <v>0.14303203728833558</v>
      </c>
      <c r="AA125" s="32">
        <v>5.7733333333333352</v>
      </c>
      <c r="AB125" s="32">
        <v>0</v>
      </c>
      <c r="AC125" s="37">
        <v>0</v>
      </c>
      <c r="AD125" s="32">
        <v>147.03444444444443</v>
      </c>
      <c r="AE125" s="32">
        <v>0.68777777777777782</v>
      </c>
      <c r="AF125" s="37">
        <v>4.677664341688645E-3</v>
      </c>
      <c r="AG125" s="32">
        <v>13.382222222222222</v>
      </c>
      <c r="AH125" s="32">
        <v>0</v>
      </c>
      <c r="AI125" s="37">
        <v>0</v>
      </c>
      <c r="AJ125" s="32">
        <v>0</v>
      </c>
      <c r="AK125" s="32">
        <v>0</v>
      </c>
      <c r="AL125" s="37" t="s">
        <v>1045</v>
      </c>
      <c r="AM125" t="s">
        <v>65</v>
      </c>
      <c r="AN125" s="34">
        <v>1</v>
      </c>
      <c r="AX125"/>
      <c r="AY125"/>
    </row>
    <row r="126" spans="1:51" x14ac:dyDescent="0.25">
      <c r="A126" t="s">
        <v>929</v>
      </c>
      <c r="B126" t="s">
        <v>389</v>
      </c>
      <c r="C126" t="s">
        <v>750</v>
      </c>
      <c r="D126" t="s">
        <v>897</v>
      </c>
      <c r="E126" s="32">
        <v>96.666666666666671</v>
      </c>
      <c r="F126" s="32">
        <v>322.00277777777779</v>
      </c>
      <c r="G126" s="32">
        <v>0</v>
      </c>
      <c r="H126" s="37">
        <v>0</v>
      </c>
      <c r="I126" s="32">
        <v>290.90522222222222</v>
      </c>
      <c r="J126" s="32">
        <v>0</v>
      </c>
      <c r="K126" s="37">
        <v>0</v>
      </c>
      <c r="L126" s="32">
        <v>46.063888888888883</v>
      </c>
      <c r="M126" s="32">
        <v>0</v>
      </c>
      <c r="N126" s="37">
        <v>0</v>
      </c>
      <c r="O126" s="32">
        <v>17.619444444444444</v>
      </c>
      <c r="P126" s="32">
        <v>0</v>
      </c>
      <c r="Q126" s="37">
        <v>0</v>
      </c>
      <c r="R126" s="32">
        <v>23.644444444444446</v>
      </c>
      <c r="S126" s="32">
        <v>0</v>
      </c>
      <c r="T126" s="37">
        <v>0</v>
      </c>
      <c r="U126" s="32">
        <v>4.8</v>
      </c>
      <c r="V126" s="32">
        <v>0</v>
      </c>
      <c r="W126" s="37">
        <v>0</v>
      </c>
      <c r="X126" s="32">
        <v>106.48300000000002</v>
      </c>
      <c r="Y126" s="32">
        <v>0</v>
      </c>
      <c r="Z126" s="37">
        <v>0</v>
      </c>
      <c r="AA126" s="32">
        <v>2.653111111111111</v>
      </c>
      <c r="AB126" s="32">
        <v>0</v>
      </c>
      <c r="AC126" s="37">
        <v>0</v>
      </c>
      <c r="AD126" s="32">
        <v>166.80277777777778</v>
      </c>
      <c r="AE126" s="32">
        <v>0</v>
      </c>
      <c r="AF126" s="37">
        <v>0</v>
      </c>
      <c r="AG126" s="32">
        <v>0</v>
      </c>
      <c r="AH126" s="32">
        <v>0</v>
      </c>
      <c r="AI126" s="37" t="s">
        <v>1045</v>
      </c>
      <c r="AJ126" s="32">
        <v>0</v>
      </c>
      <c r="AK126" s="32">
        <v>0</v>
      </c>
      <c r="AL126" s="37" t="s">
        <v>1045</v>
      </c>
      <c r="AM126" t="s">
        <v>27</v>
      </c>
      <c r="AN126" s="34">
        <v>1</v>
      </c>
      <c r="AX126"/>
      <c r="AY126"/>
    </row>
    <row r="127" spans="1:51" x14ac:dyDescent="0.25">
      <c r="A127" t="s">
        <v>929</v>
      </c>
      <c r="B127" t="s">
        <v>608</v>
      </c>
      <c r="C127" t="s">
        <v>763</v>
      </c>
      <c r="D127" t="s">
        <v>898</v>
      </c>
      <c r="E127" s="32">
        <v>108.96666666666667</v>
      </c>
      <c r="F127" s="32">
        <v>440.31388888888887</v>
      </c>
      <c r="G127" s="32">
        <v>0</v>
      </c>
      <c r="H127" s="37">
        <v>0</v>
      </c>
      <c r="I127" s="32">
        <v>403.77777777777777</v>
      </c>
      <c r="J127" s="32">
        <v>0</v>
      </c>
      <c r="K127" s="37">
        <v>0</v>
      </c>
      <c r="L127" s="32">
        <v>98.161111111111097</v>
      </c>
      <c r="M127" s="32">
        <v>0</v>
      </c>
      <c r="N127" s="37">
        <v>0</v>
      </c>
      <c r="O127" s="32">
        <v>61.625</v>
      </c>
      <c r="P127" s="32">
        <v>0</v>
      </c>
      <c r="Q127" s="37">
        <v>0</v>
      </c>
      <c r="R127" s="32">
        <v>30.93611111111111</v>
      </c>
      <c r="S127" s="32">
        <v>0</v>
      </c>
      <c r="T127" s="37">
        <v>0</v>
      </c>
      <c r="U127" s="32">
        <v>5.6</v>
      </c>
      <c r="V127" s="32">
        <v>0</v>
      </c>
      <c r="W127" s="37">
        <v>0</v>
      </c>
      <c r="X127" s="32">
        <v>72.280555555555551</v>
      </c>
      <c r="Y127" s="32">
        <v>0</v>
      </c>
      <c r="Z127" s="37">
        <v>0</v>
      </c>
      <c r="AA127" s="32">
        <v>0</v>
      </c>
      <c r="AB127" s="32">
        <v>0</v>
      </c>
      <c r="AC127" s="37" t="s">
        <v>1045</v>
      </c>
      <c r="AD127" s="32">
        <v>269.87222222222221</v>
      </c>
      <c r="AE127" s="32">
        <v>0</v>
      </c>
      <c r="AF127" s="37">
        <v>0</v>
      </c>
      <c r="AG127" s="32">
        <v>0</v>
      </c>
      <c r="AH127" s="32">
        <v>0</v>
      </c>
      <c r="AI127" s="37" t="s">
        <v>1045</v>
      </c>
      <c r="AJ127" s="32">
        <v>0</v>
      </c>
      <c r="AK127" s="32">
        <v>0</v>
      </c>
      <c r="AL127" s="37" t="s">
        <v>1045</v>
      </c>
      <c r="AM127" t="s">
        <v>249</v>
      </c>
      <c r="AN127" s="34">
        <v>1</v>
      </c>
      <c r="AX127"/>
      <c r="AY127"/>
    </row>
    <row r="128" spans="1:51" x14ac:dyDescent="0.25">
      <c r="A128" t="s">
        <v>929</v>
      </c>
      <c r="B128" t="s">
        <v>597</v>
      </c>
      <c r="C128" t="s">
        <v>817</v>
      </c>
      <c r="D128" t="s">
        <v>895</v>
      </c>
      <c r="E128" s="32">
        <v>137.61111111111111</v>
      </c>
      <c r="F128" s="32">
        <v>488.67155555555553</v>
      </c>
      <c r="G128" s="32">
        <v>40.319222222222223</v>
      </c>
      <c r="H128" s="37">
        <v>8.2507814837686946E-2</v>
      </c>
      <c r="I128" s="32">
        <v>474.85888888888883</v>
      </c>
      <c r="J128" s="32">
        <v>40.319222222222223</v>
      </c>
      <c r="K128" s="37">
        <v>8.4907797170153482E-2</v>
      </c>
      <c r="L128" s="32">
        <v>77.684555555555505</v>
      </c>
      <c r="M128" s="32">
        <v>0.59911111111111104</v>
      </c>
      <c r="N128" s="37">
        <v>7.7121006463461246E-3</v>
      </c>
      <c r="O128" s="32">
        <v>64.696444444444396</v>
      </c>
      <c r="P128" s="32">
        <v>0.59911111111111104</v>
      </c>
      <c r="Q128" s="37">
        <v>9.2603405991742698E-3</v>
      </c>
      <c r="R128" s="32">
        <v>7.4769999999999994</v>
      </c>
      <c r="S128" s="32">
        <v>0</v>
      </c>
      <c r="T128" s="37">
        <v>0</v>
      </c>
      <c r="U128" s="32">
        <v>5.5111111111111111</v>
      </c>
      <c r="V128" s="32">
        <v>0</v>
      </c>
      <c r="W128" s="37">
        <v>0</v>
      </c>
      <c r="X128" s="32">
        <v>129.24155555555555</v>
      </c>
      <c r="Y128" s="32">
        <v>38.090111111111106</v>
      </c>
      <c r="Z128" s="37">
        <v>0.29472030839753982</v>
      </c>
      <c r="AA128" s="32">
        <v>0.8245555555555556</v>
      </c>
      <c r="AB128" s="32">
        <v>0</v>
      </c>
      <c r="AC128" s="37">
        <v>0</v>
      </c>
      <c r="AD128" s="32">
        <v>258.02266666666668</v>
      </c>
      <c r="AE128" s="32">
        <v>1.63</v>
      </c>
      <c r="AF128" s="37">
        <v>6.3172744513401912E-3</v>
      </c>
      <c r="AG128" s="32">
        <v>22.89822222222222</v>
      </c>
      <c r="AH128" s="32">
        <v>0</v>
      </c>
      <c r="AI128" s="37">
        <v>0</v>
      </c>
      <c r="AJ128" s="32">
        <v>0</v>
      </c>
      <c r="AK128" s="32">
        <v>0</v>
      </c>
      <c r="AL128" s="37" t="s">
        <v>1045</v>
      </c>
      <c r="AM128" t="s">
        <v>238</v>
      </c>
      <c r="AN128" s="34">
        <v>1</v>
      </c>
      <c r="AX128"/>
      <c r="AY128"/>
    </row>
    <row r="129" spans="1:51" x14ac:dyDescent="0.25">
      <c r="A129" t="s">
        <v>929</v>
      </c>
      <c r="B129" t="s">
        <v>558</v>
      </c>
      <c r="C129" t="s">
        <v>843</v>
      </c>
      <c r="D129" t="s">
        <v>900</v>
      </c>
      <c r="E129" s="32">
        <v>44.111111111111114</v>
      </c>
      <c r="F129" s="32">
        <v>119.3811111111111</v>
      </c>
      <c r="G129" s="32">
        <v>16.003333333333337</v>
      </c>
      <c r="H129" s="37">
        <v>0.13405247433522896</v>
      </c>
      <c r="I129" s="32">
        <v>105.36888888888888</v>
      </c>
      <c r="J129" s="32">
        <v>12.375555555555557</v>
      </c>
      <c r="K129" s="37">
        <v>0.11744980597266749</v>
      </c>
      <c r="L129" s="32">
        <v>16.461111111111109</v>
      </c>
      <c r="M129" s="32">
        <v>5.6177777777777775</v>
      </c>
      <c r="N129" s="37">
        <v>0.3412757340533244</v>
      </c>
      <c r="O129" s="32">
        <v>8.3888888888888875</v>
      </c>
      <c r="P129" s="32">
        <v>1.99</v>
      </c>
      <c r="Q129" s="37">
        <v>0.23721854304635764</v>
      </c>
      <c r="R129" s="32">
        <v>2.3833333333333333</v>
      </c>
      <c r="S129" s="32">
        <v>1.9388888888888889</v>
      </c>
      <c r="T129" s="37">
        <v>0.81351981351981351</v>
      </c>
      <c r="U129" s="32">
        <v>5.6888888888888891</v>
      </c>
      <c r="V129" s="32">
        <v>1.6888888888888889</v>
      </c>
      <c r="W129" s="37">
        <v>0.296875</v>
      </c>
      <c r="X129" s="32">
        <v>35.225555555555545</v>
      </c>
      <c r="Y129" s="32">
        <v>3.0011111111111113</v>
      </c>
      <c r="Z129" s="37">
        <v>8.5196984512506735E-2</v>
      </c>
      <c r="AA129" s="32">
        <v>5.9399999999999986</v>
      </c>
      <c r="AB129" s="32">
        <v>0</v>
      </c>
      <c r="AC129" s="37">
        <v>0</v>
      </c>
      <c r="AD129" s="32">
        <v>61.754444444444452</v>
      </c>
      <c r="AE129" s="32">
        <v>7.3844444444444468</v>
      </c>
      <c r="AF129" s="37">
        <v>0.11957753827884635</v>
      </c>
      <c r="AG129" s="32">
        <v>0</v>
      </c>
      <c r="AH129" s="32">
        <v>0</v>
      </c>
      <c r="AI129" s="37" t="s">
        <v>1045</v>
      </c>
      <c r="AJ129" s="32">
        <v>0</v>
      </c>
      <c r="AK129" s="32">
        <v>0</v>
      </c>
      <c r="AL129" s="37" t="s">
        <v>1045</v>
      </c>
      <c r="AM129" t="s">
        <v>197</v>
      </c>
      <c r="AN129" s="34">
        <v>1</v>
      </c>
      <c r="AX129"/>
      <c r="AY129"/>
    </row>
    <row r="130" spans="1:51" x14ac:dyDescent="0.25">
      <c r="A130" t="s">
        <v>929</v>
      </c>
      <c r="B130" t="s">
        <v>458</v>
      </c>
      <c r="C130" t="s">
        <v>744</v>
      </c>
      <c r="D130" t="s">
        <v>899</v>
      </c>
      <c r="E130" s="32">
        <v>75.277777777777771</v>
      </c>
      <c r="F130" s="32">
        <v>241.59166666666667</v>
      </c>
      <c r="G130" s="32">
        <v>74.763888888888886</v>
      </c>
      <c r="H130" s="37">
        <v>0.30946385659917441</v>
      </c>
      <c r="I130" s="32">
        <v>221.38333333333335</v>
      </c>
      <c r="J130" s="32">
        <v>74.650000000000006</v>
      </c>
      <c r="K130" s="37">
        <v>0.33719792215613942</v>
      </c>
      <c r="L130" s="32">
        <v>42.18888888888889</v>
      </c>
      <c r="M130" s="32">
        <v>6.4027777777777777</v>
      </c>
      <c r="N130" s="37">
        <v>0.15176455096128522</v>
      </c>
      <c r="O130" s="32">
        <v>22.819444444444443</v>
      </c>
      <c r="P130" s="32">
        <v>6.4027777777777777</v>
      </c>
      <c r="Q130" s="37">
        <v>0.28058429701765064</v>
      </c>
      <c r="R130" s="32">
        <v>9.5749999999999993</v>
      </c>
      <c r="S130" s="32">
        <v>0</v>
      </c>
      <c r="T130" s="37">
        <v>0</v>
      </c>
      <c r="U130" s="32">
        <v>9.7944444444444443</v>
      </c>
      <c r="V130" s="32">
        <v>0</v>
      </c>
      <c r="W130" s="37">
        <v>0</v>
      </c>
      <c r="X130" s="32">
        <v>47.125</v>
      </c>
      <c r="Y130" s="32">
        <v>19.274999999999999</v>
      </c>
      <c r="Z130" s="37">
        <v>0.40901856763925726</v>
      </c>
      <c r="AA130" s="32">
        <v>0.83888888888888891</v>
      </c>
      <c r="AB130" s="32">
        <v>0.11388888888888889</v>
      </c>
      <c r="AC130" s="37">
        <v>0.13576158940397351</v>
      </c>
      <c r="AD130" s="32">
        <v>144.51944444444445</v>
      </c>
      <c r="AE130" s="32">
        <v>48.972222222222221</v>
      </c>
      <c r="AF130" s="37">
        <v>0.3388625136948123</v>
      </c>
      <c r="AG130" s="32">
        <v>6.9194444444444443</v>
      </c>
      <c r="AH130" s="32">
        <v>0</v>
      </c>
      <c r="AI130" s="37">
        <v>0</v>
      </c>
      <c r="AJ130" s="32">
        <v>0</v>
      </c>
      <c r="AK130" s="32">
        <v>0</v>
      </c>
      <c r="AL130" s="37" t="s">
        <v>1045</v>
      </c>
      <c r="AM130" t="s">
        <v>96</v>
      </c>
      <c r="AN130" s="34">
        <v>1</v>
      </c>
      <c r="AX130"/>
      <c r="AY130"/>
    </row>
    <row r="131" spans="1:51" x14ac:dyDescent="0.25">
      <c r="A131" t="s">
        <v>929</v>
      </c>
      <c r="B131" t="s">
        <v>360</v>
      </c>
      <c r="C131" t="s">
        <v>753</v>
      </c>
      <c r="D131" t="s">
        <v>895</v>
      </c>
      <c r="E131" s="32">
        <v>29.411111111111111</v>
      </c>
      <c r="F131" s="32">
        <v>103.7</v>
      </c>
      <c r="G131" s="32">
        <v>0</v>
      </c>
      <c r="H131" s="37">
        <v>0</v>
      </c>
      <c r="I131" s="32">
        <v>102.2</v>
      </c>
      <c r="J131" s="32">
        <v>0</v>
      </c>
      <c r="K131" s="37">
        <v>0</v>
      </c>
      <c r="L131" s="32">
        <v>20.68888888888889</v>
      </c>
      <c r="M131" s="32">
        <v>0</v>
      </c>
      <c r="N131" s="37">
        <v>0</v>
      </c>
      <c r="O131" s="32">
        <v>19.18888888888889</v>
      </c>
      <c r="P131" s="32">
        <v>0</v>
      </c>
      <c r="Q131" s="37">
        <v>0</v>
      </c>
      <c r="R131" s="32">
        <v>0</v>
      </c>
      <c r="S131" s="32">
        <v>0</v>
      </c>
      <c r="T131" s="37" t="s">
        <v>1045</v>
      </c>
      <c r="U131" s="32">
        <v>1.5</v>
      </c>
      <c r="V131" s="32">
        <v>0</v>
      </c>
      <c r="W131" s="37">
        <v>0</v>
      </c>
      <c r="X131" s="32">
        <v>18.297222222222221</v>
      </c>
      <c r="Y131" s="32">
        <v>0</v>
      </c>
      <c r="Z131" s="37">
        <v>0</v>
      </c>
      <c r="AA131" s="32">
        <v>0</v>
      </c>
      <c r="AB131" s="32">
        <v>0</v>
      </c>
      <c r="AC131" s="37" t="s">
        <v>1045</v>
      </c>
      <c r="AD131" s="32">
        <v>64.713888888888889</v>
      </c>
      <c r="AE131" s="32">
        <v>0</v>
      </c>
      <c r="AF131" s="37">
        <v>0</v>
      </c>
      <c r="AG131" s="32">
        <v>0</v>
      </c>
      <c r="AH131" s="32">
        <v>0</v>
      </c>
      <c r="AI131" s="37" t="s">
        <v>1045</v>
      </c>
      <c r="AJ131" s="32">
        <v>0</v>
      </c>
      <c r="AK131" s="32">
        <v>0</v>
      </c>
      <c r="AL131" s="37" t="s">
        <v>1045</v>
      </c>
      <c r="AM131" t="s">
        <v>324</v>
      </c>
      <c r="AN131" s="34">
        <v>1</v>
      </c>
      <c r="AX131"/>
      <c r="AY131"/>
    </row>
    <row r="132" spans="1:51" x14ac:dyDescent="0.25">
      <c r="A132" t="s">
        <v>929</v>
      </c>
      <c r="B132" t="s">
        <v>675</v>
      </c>
      <c r="C132" t="s">
        <v>732</v>
      </c>
      <c r="D132" t="s">
        <v>901</v>
      </c>
      <c r="E132" s="32">
        <v>113.15555555555555</v>
      </c>
      <c r="F132" s="32">
        <v>446.2787777777778</v>
      </c>
      <c r="G132" s="32">
        <v>46.524333333333324</v>
      </c>
      <c r="H132" s="37">
        <v>0.10424948630763678</v>
      </c>
      <c r="I132" s="32">
        <v>403.77044444444448</v>
      </c>
      <c r="J132" s="32">
        <v>45.679888888888883</v>
      </c>
      <c r="K132" s="37">
        <v>0.11313331502443355</v>
      </c>
      <c r="L132" s="32">
        <v>101.39588888888889</v>
      </c>
      <c r="M132" s="32">
        <v>15.422000000000004</v>
      </c>
      <c r="N132" s="37">
        <v>0.15209689632387027</v>
      </c>
      <c r="O132" s="32">
        <v>74.587555555555554</v>
      </c>
      <c r="P132" s="32">
        <v>14.577555555555559</v>
      </c>
      <c r="Q132" s="37">
        <v>0.19544219470629601</v>
      </c>
      <c r="R132" s="32">
        <v>21.386111111111113</v>
      </c>
      <c r="S132" s="32">
        <v>0.84444444444444444</v>
      </c>
      <c r="T132" s="37">
        <v>3.9485647486686579E-2</v>
      </c>
      <c r="U132" s="32">
        <v>5.4222222222222225</v>
      </c>
      <c r="V132" s="32">
        <v>0</v>
      </c>
      <c r="W132" s="37">
        <v>0</v>
      </c>
      <c r="X132" s="32">
        <v>93.141111111111115</v>
      </c>
      <c r="Y132" s="32">
        <v>4.6577777777777767</v>
      </c>
      <c r="Z132" s="37">
        <v>5.0007754064919405E-2</v>
      </c>
      <c r="AA132" s="32">
        <v>15.7</v>
      </c>
      <c r="AB132" s="32">
        <v>0</v>
      </c>
      <c r="AC132" s="37">
        <v>0</v>
      </c>
      <c r="AD132" s="32">
        <v>229.52233333333336</v>
      </c>
      <c r="AE132" s="32">
        <v>26.444555555555542</v>
      </c>
      <c r="AF132" s="37">
        <v>0.11521560961629967</v>
      </c>
      <c r="AG132" s="32">
        <v>6.5194444444444448</v>
      </c>
      <c r="AH132" s="32">
        <v>0</v>
      </c>
      <c r="AI132" s="37">
        <v>0</v>
      </c>
      <c r="AJ132" s="32">
        <v>0</v>
      </c>
      <c r="AK132" s="32">
        <v>0</v>
      </c>
      <c r="AL132" s="37" t="s">
        <v>1045</v>
      </c>
      <c r="AM132" t="s">
        <v>317</v>
      </c>
      <c r="AN132" s="34">
        <v>1</v>
      </c>
      <c r="AX132"/>
      <c r="AY132"/>
    </row>
    <row r="133" spans="1:51" x14ac:dyDescent="0.25">
      <c r="A133" t="s">
        <v>929</v>
      </c>
      <c r="B133" t="s">
        <v>614</v>
      </c>
      <c r="C133" t="s">
        <v>771</v>
      </c>
      <c r="D133" t="s">
        <v>896</v>
      </c>
      <c r="E133" s="32">
        <v>58.133333333333333</v>
      </c>
      <c r="F133" s="32">
        <v>343.39844444444435</v>
      </c>
      <c r="G133" s="32">
        <v>54.044444444444444</v>
      </c>
      <c r="H133" s="37">
        <v>0.15738115684210055</v>
      </c>
      <c r="I133" s="32">
        <v>315.42788888888879</v>
      </c>
      <c r="J133" s="32">
        <v>53.894444444444446</v>
      </c>
      <c r="K133" s="37">
        <v>0.17086138018515243</v>
      </c>
      <c r="L133" s="32">
        <v>73.717555555555549</v>
      </c>
      <c r="M133" s="32">
        <v>7.6861111111111109</v>
      </c>
      <c r="N133" s="37">
        <v>0.10426432419233773</v>
      </c>
      <c r="O133" s="32">
        <v>52.897555555555556</v>
      </c>
      <c r="P133" s="32">
        <v>7.6861111111111109</v>
      </c>
      <c r="Q133" s="37">
        <v>0.14530182028995248</v>
      </c>
      <c r="R133" s="32">
        <v>16.470000000000002</v>
      </c>
      <c r="S133" s="32">
        <v>0</v>
      </c>
      <c r="T133" s="37">
        <v>0</v>
      </c>
      <c r="U133" s="32">
        <v>4.3499999999999996</v>
      </c>
      <c r="V133" s="32">
        <v>0</v>
      </c>
      <c r="W133" s="37">
        <v>0</v>
      </c>
      <c r="X133" s="32">
        <v>96.468555555555596</v>
      </c>
      <c r="Y133" s="32">
        <v>9.6972222222222229</v>
      </c>
      <c r="Z133" s="37">
        <v>0.1005221044969172</v>
      </c>
      <c r="AA133" s="32">
        <v>7.1505555555555551</v>
      </c>
      <c r="AB133" s="32">
        <v>0.15</v>
      </c>
      <c r="AC133" s="37">
        <v>2.0977391034107683E-2</v>
      </c>
      <c r="AD133" s="32">
        <v>166.06177777777768</v>
      </c>
      <c r="AE133" s="32">
        <v>36.511111111111113</v>
      </c>
      <c r="AF133" s="37">
        <v>0.21986462869240109</v>
      </c>
      <c r="AG133" s="32">
        <v>0</v>
      </c>
      <c r="AH133" s="32">
        <v>0</v>
      </c>
      <c r="AI133" s="37" t="s">
        <v>1045</v>
      </c>
      <c r="AJ133" s="32">
        <v>0</v>
      </c>
      <c r="AK133" s="32">
        <v>0</v>
      </c>
      <c r="AL133" s="37" t="s">
        <v>1045</v>
      </c>
      <c r="AM133" t="s">
        <v>255</v>
      </c>
      <c r="AN133" s="34">
        <v>1</v>
      </c>
      <c r="AX133"/>
      <c r="AY133"/>
    </row>
    <row r="134" spans="1:51" x14ac:dyDescent="0.25">
      <c r="A134" t="s">
        <v>929</v>
      </c>
      <c r="B134" t="s">
        <v>443</v>
      </c>
      <c r="C134" t="s">
        <v>780</v>
      </c>
      <c r="D134" t="s">
        <v>900</v>
      </c>
      <c r="E134" s="32">
        <v>94.722222222222229</v>
      </c>
      <c r="F134" s="32">
        <v>368.88677777777775</v>
      </c>
      <c r="G134" s="32">
        <v>52.066555555555553</v>
      </c>
      <c r="H134" s="37">
        <v>0.14114508486644953</v>
      </c>
      <c r="I134" s="32">
        <v>322.45066666666662</v>
      </c>
      <c r="J134" s="32">
        <v>52.066555555555553</v>
      </c>
      <c r="K134" s="37">
        <v>0.16147138442538669</v>
      </c>
      <c r="L134" s="32">
        <v>56.269444444444446</v>
      </c>
      <c r="M134" s="32">
        <v>2.5305555555555554</v>
      </c>
      <c r="N134" s="37">
        <v>4.4972108406970426E-2</v>
      </c>
      <c r="O134" s="32">
        <v>36.666666666666664</v>
      </c>
      <c r="P134" s="32">
        <v>2.5305555555555554</v>
      </c>
      <c r="Q134" s="37">
        <v>6.9015151515151515E-2</v>
      </c>
      <c r="R134" s="32">
        <v>14.002777777777778</v>
      </c>
      <c r="S134" s="32">
        <v>0</v>
      </c>
      <c r="T134" s="37">
        <v>0</v>
      </c>
      <c r="U134" s="32">
        <v>5.6</v>
      </c>
      <c r="V134" s="32">
        <v>0</v>
      </c>
      <c r="W134" s="37">
        <v>0</v>
      </c>
      <c r="X134" s="32">
        <v>100.26655555555556</v>
      </c>
      <c r="Y134" s="32">
        <v>27.285999999999998</v>
      </c>
      <c r="Z134" s="37">
        <v>0.27213461007824696</v>
      </c>
      <c r="AA134" s="32">
        <v>26.833333333333332</v>
      </c>
      <c r="AB134" s="32">
        <v>0</v>
      </c>
      <c r="AC134" s="37">
        <v>0</v>
      </c>
      <c r="AD134" s="32">
        <v>185.51744444444444</v>
      </c>
      <c r="AE134" s="32">
        <v>22.25</v>
      </c>
      <c r="AF134" s="37">
        <v>0.11993481295858971</v>
      </c>
      <c r="AG134" s="32">
        <v>0</v>
      </c>
      <c r="AH134" s="32">
        <v>0</v>
      </c>
      <c r="AI134" s="37" t="s">
        <v>1045</v>
      </c>
      <c r="AJ134" s="32">
        <v>0</v>
      </c>
      <c r="AK134" s="32">
        <v>0</v>
      </c>
      <c r="AL134" s="37" t="s">
        <v>1045</v>
      </c>
      <c r="AM134" t="s">
        <v>81</v>
      </c>
      <c r="AN134" s="34">
        <v>1</v>
      </c>
      <c r="AX134"/>
      <c r="AY134"/>
    </row>
    <row r="135" spans="1:51" x14ac:dyDescent="0.25">
      <c r="A135" t="s">
        <v>929</v>
      </c>
      <c r="B135" t="s">
        <v>656</v>
      </c>
      <c r="C135" t="s">
        <v>791</v>
      </c>
      <c r="D135" t="s">
        <v>896</v>
      </c>
      <c r="E135" s="32">
        <v>127.13333333333334</v>
      </c>
      <c r="F135" s="32">
        <v>443.44744444444439</v>
      </c>
      <c r="G135" s="32">
        <v>3.5224444444444445</v>
      </c>
      <c r="H135" s="37">
        <v>7.9433188500102874E-3</v>
      </c>
      <c r="I135" s="32">
        <v>399.13355555555552</v>
      </c>
      <c r="J135" s="32">
        <v>3.5224444444444445</v>
      </c>
      <c r="K135" s="37">
        <v>8.825227534531745E-3</v>
      </c>
      <c r="L135" s="32">
        <v>74.480555555555554</v>
      </c>
      <c r="M135" s="32">
        <v>0</v>
      </c>
      <c r="N135" s="37">
        <v>0</v>
      </c>
      <c r="O135" s="32">
        <v>45.363888888888887</v>
      </c>
      <c r="P135" s="32">
        <v>0</v>
      </c>
      <c r="Q135" s="37">
        <v>0</v>
      </c>
      <c r="R135" s="32">
        <v>23.8</v>
      </c>
      <c r="S135" s="32">
        <v>0</v>
      </c>
      <c r="T135" s="37">
        <v>0</v>
      </c>
      <c r="U135" s="32">
        <v>5.3166666666666664</v>
      </c>
      <c r="V135" s="32">
        <v>0</v>
      </c>
      <c r="W135" s="37">
        <v>0</v>
      </c>
      <c r="X135" s="32">
        <v>119.93888888888888</v>
      </c>
      <c r="Y135" s="32">
        <v>3.2277777777777779</v>
      </c>
      <c r="Z135" s="37">
        <v>2.6911853258603919E-2</v>
      </c>
      <c r="AA135" s="32">
        <v>15.197222222222223</v>
      </c>
      <c r="AB135" s="32">
        <v>0</v>
      </c>
      <c r="AC135" s="37">
        <v>0</v>
      </c>
      <c r="AD135" s="32">
        <v>233.33077777777777</v>
      </c>
      <c r="AE135" s="32">
        <v>0.29466666666666669</v>
      </c>
      <c r="AF135" s="37">
        <v>1.2628709743011473E-3</v>
      </c>
      <c r="AG135" s="32">
        <v>0.5</v>
      </c>
      <c r="AH135" s="32">
        <v>0</v>
      </c>
      <c r="AI135" s="37">
        <v>0</v>
      </c>
      <c r="AJ135" s="32">
        <v>0</v>
      </c>
      <c r="AK135" s="32">
        <v>0</v>
      </c>
      <c r="AL135" s="37" t="s">
        <v>1045</v>
      </c>
      <c r="AM135" t="s">
        <v>298</v>
      </c>
      <c r="AN135" s="34">
        <v>1</v>
      </c>
      <c r="AX135"/>
      <c r="AY135"/>
    </row>
    <row r="136" spans="1:51" x14ac:dyDescent="0.25">
      <c r="A136" t="s">
        <v>929</v>
      </c>
      <c r="B136" t="s">
        <v>493</v>
      </c>
      <c r="C136" t="s">
        <v>794</v>
      </c>
      <c r="D136" t="s">
        <v>902</v>
      </c>
      <c r="E136" s="32">
        <v>123.83333333333333</v>
      </c>
      <c r="F136" s="32">
        <v>461.73333333333335</v>
      </c>
      <c r="G136" s="32">
        <v>96.86388888888888</v>
      </c>
      <c r="H136" s="37">
        <v>0.20978318413706804</v>
      </c>
      <c r="I136" s="32">
        <v>412.20277777777778</v>
      </c>
      <c r="J136" s="32">
        <v>96.86388888888888</v>
      </c>
      <c r="K136" s="37">
        <v>0.23499086884152215</v>
      </c>
      <c r="L136" s="32">
        <v>68.033333333333331</v>
      </c>
      <c r="M136" s="32">
        <v>7.8111111111111109</v>
      </c>
      <c r="N136" s="37">
        <v>0.11481300016331863</v>
      </c>
      <c r="O136" s="32">
        <v>43.944444444444443</v>
      </c>
      <c r="P136" s="32">
        <v>7.8111111111111109</v>
      </c>
      <c r="Q136" s="37">
        <v>0.17774968394437421</v>
      </c>
      <c r="R136" s="32">
        <v>17.68888888888889</v>
      </c>
      <c r="S136" s="32">
        <v>0</v>
      </c>
      <c r="T136" s="37">
        <v>0</v>
      </c>
      <c r="U136" s="32">
        <v>6.4</v>
      </c>
      <c r="V136" s="32">
        <v>0</v>
      </c>
      <c r="W136" s="37">
        <v>0</v>
      </c>
      <c r="X136" s="32">
        <v>95.266666666666666</v>
      </c>
      <c r="Y136" s="32">
        <v>26.019444444444446</v>
      </c>
      <c r="Z136" s="37">
        <v>0.27312222999766739</v>
      </c>
      <c r="AA136" s="32">
        <v>25.441666666666666</v>
      </c>
      <c r="AB136" s="32">
        <v>0</v>
      </c>
      <c r="AC136" s="37">
        <v>0</v>
      </c>
      <c r="AD136" s="32">
        <v>271.16666666666669</v>
      </c>
      <c r="AE136" s="32">
        <v>63.033333333333331</v>
      </c>
      <c r="AF136" s="37">
        <v>0.23245236631837735</v>
      </c>
      <c r="AG136" s="32">
        <v>1.825</v>
      </c>
      <c r="AH136" s="32">
        <v>0</v>
      </c>
      <c r="AI136" s="37">
        <v>0</v>
      </c>
      <c r="AJ136" s="32">
        <v>0</v>
      </c>
      <c r="AK136" s="32">
        <v>0</v>
      </c>
      <c r="AL136" s="37" t="s">
        <v>1045</v>
      </c>
      <c r="AM136" t="s">
        <v>131</v>
      </c>
      <c r="AN136" s="34">
        <v>1</v>
      </c>
      <c r="AX136"/>
      <c r="AY136"/>
    </row>
    <row r="137" spans="1:51" x14ac:dyDescent="0.25">
      <c r="A137" t="s">
        <v>929</v>
      </c>
      <c r="B137" t="s">
        <v>549</v>
      </c>
      <c r="C137" t="s">
        <v>777</v>
      </c>
      <c r="D137" t="s">
        <v>900</v>
      </c>
      <c r="E137" s="32">
        <v>112.21111111111111</v>
      </c>
      <c r="F137" s="32">
        <v>432.99377777777784</v>
      </c>
      <c r="G137" s="32">
        <v>44.641555555555549</v>
      </c>
      <c r="H137" s="37">
        <v>0.10309976227525976</v>
      </c>
      <c r="I137" s="32">
        <v>407.45444444444445</v>
      </c>
      <c r="J137" s="32">
        <v>44.641555555555549</v>
      </c>
      <c r="K137" s="37">
        <v>0.10956207783283201</v>
      </c>
      <c r="L137" s="32">
        <v>77.578555555555553</v>
      </c>
      <c r="M137" s="32">
        <v>1.6896666666666669</v>
      </c>
      <c r="N137" s="37">
        <v>2.178007381765007E-2</v>
      </c>
      <c r="O137" s="32">
        <v>57.594111111111104</v>
      </c>
      <c r="P137" s="32">
        <v>1.6896666666666669</v>
      </c>
      <c r="Q137" s="37">
        <v>2.9337490136916011E-2</v>
      </c>
      <c r="R137" s="32">
        <v>15.717777777777776</v>
      </c>
      <c r="S137" s="32">
        <v>0</v>
      </c>
      <c r="T137" s="37">
        <v>0</v>
      </c>
      <c r="U137" s="32">
        <v>4.2666666666666666</v>
      </c>
      <c r="V137" s="32">
        <v>0</v>
      </c>
      <c r="W137" s="37">
        <v>0</v>
      </c>
      <c r="X137" s="32">
        <v>125.20977777777783</v>
      </c>
      <c r="Y137" s="32">
        <v>42.951888888888881</v>
      </c>
      <c r="Z137" s="37">
        <v>0.34303941474219246</v>
      </c>
      <c r="AA137" s="32">
        <v>5.5548888888888888</v>
      </c>
      <c r="AB137" s="32">
        <v>0</v>
      </c>
      <c r="AC137" s="37">
        <v>0</v>
      </c>
      <c r="AD137" s="32">
        <v>213.32344444444445</v>
      </c>
      <c r="AE137" s="32">
        <v>0</v>
      </c>
      <c r="AF137" s="37">
        <v>0</v>
      </c>
      <c r="AG137" s="32">
        <v>11.32711111111111</v>
      </c>
      <c r="AH137" s="32">
        <v>0</v>
      </c>
      <c r="AI137" s="37">
        <v>0</v>
      </c>
      <c r="AJ137" s="32">
        <v>0</v>
      </c>
      <c r="AK137" s="32">
        <v>0</v>
      </c>
      <c r="AL137" s="37" t="s">
        <v>1045</v>
      </c>
      <c r="AM137" t="s">
        <v>187</v>
      </c>
      <c r="AN137" s="34">
        <v>1</v>
      </c>
      <c r="AX137"/>
      <c r="AY137"/>
    </row>
    <row r="138" spans="1:51" x14ac:dyDescent="0.25">
      <c r="A138" t="s">
        <v>929</v>
      </c>
      <c r="B138" t="s">
        <v>528</v>
      </c>
      <c r="C138" t="s">
        <v>734</v>
      </c>
      <c r="D138" t="s">
        <v>901</v>
      </c>
      <c r="E138" s="32">
        <v>109.48888888888889</v>
      </c>
      <c r="F138" s="32">
        <v>395.3367777777778</v>
      </c>
      <c r="G138" s="32">
        <v>11.549666666666667</v>
      </c>
      <c r="H138" s="37">
        <v>2.9214753890564753E-2</v>
      </c>
      <c r="I138" s="32">
        <v>350.80133333333333</v>
      </c>
      <c r="J138" s="32">
        <v>11.549666666666667</v>
      </c>
      <c r="K138" s="37">
        <v>3.2923668097042579E-2</v>
      </c>
      <c r="L138" s="32">
        <v>106.12866666666666</v>
      </c>
      <c r="M138" s="32">
        <v>7.3275555555555547</v>
      </c>
      <c r="N138" s="37">
        <v>6.9044074383505127E-2</v>
      </c>
      <c r="O138" s="32">
        <v>73.511444444444436</v>
      </c>
      <c r="P138" s="32">
        <v>7.3275555555555547</v>
      </c>
      <c r="Q138" s="37">
        <v>9.967911270051677E-2</v>
      </c>
      <c r="R138" s="32">
        <v>25.316333333333336</v>
      </c>
      <c r="S138" s="32">
        <v>0</v>
      </c>
      <c r="T138" s="37">
        <v>0</v>
      </c>
      <c r="U138" s="32">
        <v>7.3008888888888892</v>
      </c>
      <c r="V138" s="32">
        <v>0</v>
      </c>
      <c r="W138" s="37">
        <v>0</v>
      </c>
      <c r="X138" s="32">
        <v>59.448888888888895</v>
      </c>
      <c r="Y138" s="32">
        <v>2.4427777777777777</v>
      </c>
      <c r="Z138" s="37">
        <v>4.1090385765550234E-2</v>
      </c>
      <c r="AA138" s="32">
        <v>11.918222222222221</v>
      </c>
      <c r="AB138" s="32">
        <v>0</v>
      </c>
      <c r="AC138" s="37">
        <v>0</v>
      </c>
      <c r="AD138" s="32">
        <v>217.84099999999998</v>
      </c>
      <c r="AE138" s="32">
        <v>1.7793333333333332</v>
      </c>
      <c r="AF138" s="37">
        <v>8.1680369321355181E-3</v>
      </c>
      <c r="AG138" s="32">
        <v>0</v>
      </c>
      <c r="AH138" s="32">
        <v>0</v>
      </c>
      <c r="AI138" s="37" t="s">
        <v>1045</v>
      </c>
      <c r="AJ138" s="32">
        <v>0</v>
      </c>
      <c r="AK138" s="32">
        <v>0</v>
      </c>
      <c r="AL138" s="37" t="s">
        <v>1045</v>
      </c>
      <c r="AM138" t="s">
        <v>166</v>
      </c>
      <c r="AN138" s="34">
        <v>1</v>
      </c>
      <c r="AX138"/>
      <c r="AY138"/>
    </row>
    <row r="139" spans="1:51" x14ac:dyDescent="0.25">
      <c r="A139" t="s">
        <v>929</v>
      </c>
      <c r="B139" t="s">
        <v>698</v>
      </c>
      <c r="C139" t="s">
        <v>773</v>
      </c>
      <c r="D139" t="s">
        <v>899</v>
      </c>
      <c r="E139" s="32">
        <v>88.333333333333329</v>
      </c>
      <c r="F139" s="32">
        <v>363.43333333333339</v>
      </c>
      <c r="G139" s="32">
        <v>10.489777777777778</v>
      </c>
      <c r="H139" s="37">
        <v>2.8863004066159159E-2</v>
      </c>
      <c r="I139" s="32">
        <v>333.41666666666674</v>
      </c>
      <c r="J139" s="32">
        <v>10.489777777777778</v>
      </c>
      <c r="K139" s="37">
        <v>3.1461467966341743E-2</v>
      </c>
      <c r="L139" s="32">
        <v>87.715777777777774</v>
      </c>
      <c r="M139" s="32">
        <v>0.49477777777777782</v>
      </c>
      <c r="N139" s="37">
        <v>5.6406930464809324E-3</v>
      </c>
      <c r="O139" s="32">
        <v>57.721333333333334</v>
      </c>
      <c r="P139" s="32">
        <v>0.49477777777777782</v>
      </c>
      <c r="Q139" s="37">
        <v>8.5718355624340714E-3</v>
      </c>
      <c r="R139" s="32">
        <v>25.016666666666666</v>
      </c>
      <c r="S139" s="32">
        <v>0</v>
      </c>
      <c r="T139" s="37">
        <v>0</v>
      </c>
      <c r="U139" s="32">
        <v>4.9777777777777779</v>
      </c>
      <c r="V139" s="32">
        <v>0</v>
      </c>
      <c r="W139" s="37">
        <v>0</v>
      </c>
      <c r="X139" s="32">
        <v>68.572555555555567</v>
      </c>
      <c r="Y139" s="32">
        <v>3.189777777777778</v>
      </c>
      <c r="Z139" s="37">
        <v>4.6516828079908867E-2</v>
      </c>
      <c r="AA139" s="32">
        <v>2.2222222222222223E-2</v>
      </c>
      <c r="AB139" s="32">
        <v>0</v>
      </c>
      <c r="AC139" s="37">
        <v>0</v>
      </c>
      <c r="AD139" s="32">
        <v>205.94244444444448</v>
      </c>
      <c r="AE139" s="32">
        <v>6.8052222222222225</v>
      </c>
      <c r="AF139" s="37">
        <v>3.3044291770839965E-2</v>
      </c>
      <c r="AG139" s="32">
        <v>1.1803333333333335</v>
      </c>
      <c r="AH139" s="32">
        <v>0</v>
      </c>
      <c r="AI139" s="37">
        <v>0</v>
      </c>
      <c r="AJ139" s="32">
        <v>0</v>
      </c>
      <c r="AK139" s="32">
        <v>0</v>
      </c>
      <c r="AL139" s="37" t="s">
        <v>1045</v>
      </c>
      <c r="AM139" t="s">
        <v>341</v>
      </c>
      <c r="AN139" s="34">
        <v>1</v>
      </c>
      <c r="AX139"/>
      <c r="AY139"/>
    </row>
    <row r="140" spans="1:51" x14ac:dyDescent="0.25">
      <c r="A140" t="s">
        <v>929</v>
      </c>
      <c r="B140" t="s">
        <v>383</v>
      </c>
      <c r="C140" t="s">
        <v>773</v>
      </c>
      <c r="D140" t="s">
        <v>899</v>
      </c>
      <c r="E140" s="32">
        <v>66.766666666666666</v>
      </c>
      <c r="F140" s="32">
        <v>261.51799999999997</v>
      </c>
      <c r="G140" s="32">
        <v>28.460555555555558</v>
      </c>
      <c r="H140" s="37">
        <v>0.10882828545475096</v>
      </c>
      <c r="I140" s="32">
        <v>240.369</v>
      </c>
      <c r="J140" s="32">
        <v>28.460555555555558</v>
      </c>
      <c r="K140" s="37">
        <v>0.11840360260913661</v>
      </c>
      <c r="L140" s="32">
        <v>53.977111111111121</v>
      </c>
      <c r="M140" s="32">
        <v>12.879111111111113</v>
      </c>
      <c r="N140" s="37">
        <v>0.23860319394640525</v>
      </c>
      <c r="O140" s="32">
        <v>32.977111111111121</v>
      </c>
      <c r="P140" s="32">
        <v>12.879111111111113</v>
      </c>
      <c r="Q140" s="37">
        <v>0.3905469787125076</v>
      </c>
      <c r="R140" s="32">
        <v>15.577777777777778</v>
      </c>
      <c r="S140" s="32">
        <v>0</v>
      </c>
      <c r="T140" s="37">
        <v>0</v>
      </c>
      <c r="U140" s="32">
        <v>5.4222222222222225</v>
      </c>
      <c r="V140" s="32">
        <v>0</v>
      </c>
      <c r="W140" s="37">
        <v>0</v>
      </c>
      <c r="X140" s="32">
        <v>76.620333333333306</v>
      </c>
      <c r="Y140" s="32">
        <v>4.5678888888888887</v>
      </c>
      <c r="Z140" s="37">
        <v>5.9617188938822466E-2</v>
      </c>
      <c r="AA140" s="32">
        <v>0.14899999999999999</v>
      </c>
      <c r="AB140" s="32">
        <v>0</v>
      </c>
      <c r="AC140" s="37">
        <v>0</v>
      </c>
      <c r="AD140" s="32">
        <v>125.68988888888889</v>
      </c>
      <c r="AE140" s="32">
        <v>11.013555555555554</v>
      </c>
      <c r="AF140" s="37">
        <v>8.7624833253625092E-2</v>
      </c>
      <c r="AG140" s="32">
        <v>5.0816666666666661</v>
      </c>
      <c r="AH140" s="32">
        <v>0</v>
      </c>
      <c r="AI140" s="37">
        <v>0</v>
      </c>
      <c r="AJ140" s="32">
        <v>0</v>
      </c>
      <c r="AK140" s="32">
        <v>0</v>
      </c>
      <c r="AL140" s="37" t="s">
        <v>1045</v>
      </c>
      <c r="AM140" t="s">
        <v>21</v>
      </c>
      <c r="AN140" s="34">
        <v>1</v>
      </c>
      <c r="AX140"/>
      <c r="AY140"/>
    </row>
    <row r="141" spans="1:51" x14ac:dyDescent="0.25">
      <c r="A141" t="s">
        <v>929</v>
      </c>
      <c r="B141" t="s">
        <v>416</v>
      </c>
      <c r="C141" t="s">
        <v>773</v>
      </c>
      <c r="D141" t="s">
        <v>899</v>
      </c>
      <c r="E141" s="32">
        <v>123.48888888888889</v>
      </c>
      <c r="F141" s="32">
        <v>417.69622222222222</v>
      </c>
      <c r="G141" s="32">
        <v>1.5816666666666666</v>
      </c>
      <c r="H141" s="37">
        <v>3.7866434564619795E-3</v>
      </c>
      <c r="I141" s="32">
        <v>394.47633333333329</v>
      </c>
      <c r="J141" s="32">
        <v>1.5816666666666666</v>
      </c>
      <c r="K141" s="37">
        <v>4.0095350037898346E-3</v>
      </c>
      <c r="L141" s="32">
        <v>71.798999999999978</v>
      </c>
      <c r="M141" s="32">
        <v>0</v>
      </c>
      <c r="N141" s="37">
        <v>0</v>
      </c>
      <c r="O141" s="32">
        <v>56.117777777777761</v>
      </c>
      <c r="P141" s="32">
        <v>0</v>
      </c>
      <c r="Q141" s="37">
        <v>0</v>
      </c>
      <c r="R141" s="32">
        <v>10.792333333333334</v>
      </c>
      <c r="S141" s="32">
        <v>0</v>
      </c>
      <c r="T141" s="37">
        <v>0</v>
      </c>
      <c r="U141" s="32">
        <v>4.8888888888888893</v>
      </c>
      <c r="V141" s="32">
        <v>0</v>
      </c>
      <c r="W141" s="37">
        <v>0</v>
      </c>
      <c r="X141" s="32">
        <v>102.06144444444445</v>
      </c>
      <c r="Y141" s="32">
        <v>0.19444444444444445</v>
      </c>
      <c r="Z141" s="37">
        <v>1.9051704147719293E-3</v>
      </c>
      <c r="AA141" s="32">
        <v>7.5386666666666677</v>
      </c>
      <c r="AB141" s="32">
        <v>0</v>
      </c>
      <c r="AC141" s="37">
        <v>0</v>
      </c>
      <c r="AD141" s="32">
        <v>194.66533333333334</v>
      </c>
      <c r="AE141" s="32">
        <v>1.3872222222222221</v>
      </c>
      <c r="AF141" s="37">
        <v>7.1261903620344425E-3</v>
      </c>
      <c r="AG141" s="32">
        <v>41.631777777777771</v>
      </c>
      <c r="AH141" s="32">
        <v>0</v>
      </c>
      <c r="AI141" s="37">
        <v>0</v>
      </c>
      <c r="AJ141" s="32">
        <v>0</v>
      </c>
      <c r="AK141" s="32">
        <v>0</v>
      </c>
      <c r="AL141" s="37" t="s">
        <v>1045</v>
      </c>
      <c r="AM141" t="s">
        <v>54</v>
      </c>
      <c r="AN141" s="34">
        <v>1</v>
      </c>
      <c r="AX141"/>
      <c r="AY141"/>
    </row>
    <row r="142" spans="1:51" x14ac:dyDescent="0.25">
      <c r="A142" t="s">
        <v>929</v>
      </c>
      <c r="B142" t="s">
        <v>363</v>
      </c>
      <c r="C142" t="s">
        <v>762</v>
      </c>
      <c r="D142" t="s">
        <v>897</v>
      </c>
      <c r="E142" s="32">
        <v>78.044444444444451</v>
      </c>
      <c r="F142" s="32">
        <v>267.90999999999997</v>
      </c>
      <c r="G142" s="32">
        <v>4.7888888888888896</v>
      </c>
      <c r="H142" s="37">
        <v>1.7874991186924302E-2</v>
      </c>
      <c r="I142" s="32">
        <v>246.95222222222216</v>
      </c>
      <c r="J142" s="32">
        <v>4.7888888888888896</v>
      </c>
      <c r="K142" s="37">
        <v>1.9391965157452867E-2</v>
      </c>
      <c r="L142" s="32">
        <v>28.28444444444445</v>
      </c>
      <c r="M142" s="32">
        <v>1.7544444444444445</v>
      </c>
      <c r="N142" s="37">
        <v>6.2028598365807659E-2</v>
      </c>
      <c r="O142" s="32">
        <v>10.143333333333336</v>
      </c>
      <c r="P142" s="32">
        <v>1.7544444444444445</v>
      </c>
      <c r="Q142" s="37">
        <v>0.17296527549567309</v>
      </c>
      <c r="R142" s="32">
        <v>15.296666666666667</v>
      </c>
      <c r="S142" s="32">
        <v>0</v>
      </c>
      <c r="T142" s="37">
        <v>0</v>
      </c>
      <c r="U142" s="32">
        <v>2.8444444444444446</v>
      </c>
      <c r="V142" s="32">
        <v>0</v>
      </c>
      <c r="W142" s="37">
        <v>0</v>
      </c>
      <c r="X142" s="32">
        <v>80.452222222222204</v>
      </c>
      <c r="Y142" s="32">
        <v>2.9655555555555564</v>
      </c>
      <c r="Z142" s="37">
        <v>3.6861076967696513E-2</v>
      </c>
      <c r="AA142" s="32">
        <v>2.8166666666666669</v>
      </c>
      <c r="AB142" s="32">
        <v>0</v>
      </c>
      <c r="AC142" s="37">
        <v>0</v>
      </c>
      <c r="AD142" s="32">
        <v>156.35666666666663</v>
      </c>
      <c r="AE142" s="32">
        <v>6.8888888888888888E-2</v>
      </c>
      <c r="AF142" s="37">
        <v>4.405881140696841E-4</v>
      </c>
      <c r="AG142" s="32">
        <v>0</v>
      </c>
      <c r="AH142" s="32">
        <v>0</v>
      </c>
      <c r="AI142" s="37" t="s">
        <v>1045</v>
      </c>
      <c r="AJ142" s="32">
        <v>0</v>
      </c>
      <c r="AK142" s="32">
        <v>0</v>
      </c>
      <c r="AL142" s="37" t="s">
        <v>1045</v>
      </c>
      <c r="AM142" t="s">
        <v>1</v>
      </c>
      <c r="AN142" s="34">
        <v>1</v>
      </c>
      <c r="AX142"/>
      <c r="AY142"/>
    </row>
    <row r="143" spans="1:51" x14ac:dyDescent="0.25">
      <c r="A143" t="s">
        <v>929</v>
      </c>
      <c r="B143" t="s">
        <v>459</v>
      </c>
      <c r="C143" t="s">
        <v>779</v>
      </c>
      <c r="D143" t="s">
        <v>897</v>
      </c>
      <c r="E143" s="32">
        <v>135.11111111111111</v>
      </c>
      <c r="F143" s="32">
        <v>477.86355555555554</v>
      </c>
      <c r="G143" s="32">
        <v>2.9236666666666666</v>
      </c>
      <c r="H143" s="37">
        <v>6.118203894556605E-3</v>
      </c>
      <c r="I143" s="32">
        <v>440.15499999999997</v>
      </c>
      <c r="J143" s="32">
        <v>2.9236666666666666</v>
      </c>
      <c r="K143" s="37">
        <v>6.6423570484639887E-3</v>
      </c>
      <c r="L143" s="32">
        <v>69.723555555555564</v>
      </c>
      <c r="M143" s="32">
        <v>0</v>
      </c>
      <c r="N143" s="37">
        <v>0</v>
      </c>
      <c r="O143" s="32">
        <v>47.669666666666679</v>
      </c>
      <c r="P143" s="32">
        <v>0</v>
      </c>
      <c r="Q143" s="37">
        <v>0</v>
      </c>
      <c r="R143" s="32">
        <v>16.809444444444441</v>
      </c>
      <c r="S143" s="32">
        <v>0</v>
      </c>
      <c r="T143" s="37">
        <v>0</v>
      </c>
      <c r="U143" s="32">
        <v>5.2444444444444445</v>
      </c>
      <c r="V143" s="32">
        <v>0</v>
      </c>
      <c r="W143" s="37">
        <v>0</v>
      </c>
      <c r="X143" s="32">
        <v>120.9368888888889</v>
      </c>
      <c r="Y143" s="32">
        <v>2.9236666666666666</v>
      </c>
      <c r="Z143" s="37">
        <v>2.4175143692945444E-2</v>
      </c>
      <c r="AA143" s="32">
        <v>15.654666666666667</v>
      </c>
      <c r="AB143" s="32">
        <v>0</v>
      </c>
      <c r="AC143" s="37">
        <v>0</v>
      </c>
      <c r="AD143" s="32">
        <v>249.2752222222222</v>
      </c>
      <c r="AE143" s="32">
        <v>0</v>
      </c>
      <c r="AF143" s="37">
        <v>0</v>
      </c>
      <c r="AG143" s="32">
        <v>22.27322222222223</v>
      </c>
      <c r="AH143" s="32">
        <v>0</v>
      </c>
      <c r="AI143" s="37">
        <v>0</v>
      </c>
      <c r="AJ143" s="32">
        <v>0</v>
      </c>
      <c r="AK143" s="32">
        <v>0</v>
      </c>
      <c r="AL143" s="37" t="s">
        <v>1045</v>
      </c>
      <c r="AM143" t="s">
        <v>97</v>
      </c>
      <c r="AN143" s="34">
        <v>1</v>
      </c>
      <c r="AX143"/>
      <c r="AY143"/>
    </row>
    <row r="144" spans="1:51" x14ac:dyDescent="0.25">
      <c r="A144" t="s">
        <v>929</v>
      </c>
      <c r="B144" t="s">
        <v>559</v>
      </c>
      <c r="C144" t="s">
        <v>824</v>
      </c>
      <c r="D144" t="s">
        <v>904</v>
      </c>
      <c r="E144" s="32">
        <v>106.31111111111112</v>
      </c>
      <c r="F144" s="32">
        <v>312.94722222222219</v>
      </c>
      <c r="G144" s="32">
        <v>34.661111111111111</v>
      </c>
      <c r="H144" s="37">
        <v>0.11075704991079434</v>
      </c>
      <c r="I144" s="32">
        <v>302.25555555555559</v>
      </c>
      <c r="J144" s="32">
        <v>34.661111111111111</v>
      </c>
      <c r="K144" s="37">
        <v>0.11467485203837811</v>
      </c>
      <c r="L144" s="32">
        <v>42.675000000000004</v>
      </c>
      <c r="M144" s="32">
        <v>0</v>
      </c>
      <c r="N144" s="37">
        <v>0</v>
      </c>
      <c r="O144" s="32">
        <v>33.516666666666666</v>
      </c>
      <c r="P144" s="32">
        <v>0</v>
      </c>
      <c r="Q144" s="37">
        <v>0</v>
      </c>
      <c r="R144" s="32">
        <v>6.8083333333333336</v>
      </c>
      <c r="S144" s="32">
        <v>0</v>
      </c>
      <c r="T144" s="37">
        <v>0</v>
      </c>
      <c r="U144" s="32">
        <v>2.35</v>
      </c>
      <c r="V144" s="32">
        <v>0</v>
      </c>
      <c r="W144" s="37">
        <v>0</v>
      </c>
      <c r="X144" s="32">
        <v>67.086111111111123</v>
      </c>
      <c r="Y144" s="32">
        <v>5.1166666666666663</v>
      </c>
      <c r="Z144" s="37">
        <v>7.6270133741874024E-2</v>
      </c>
      <c r="AA144" s="32">
        <v>1.5333333333333334</v>
      </c>
      <c r="AB144" s="32">
        <v>0</v>
      </c>
      <c r="AC144" s="37">
        <v>0</v>
      </c>
      <c r="AD144" s="32">
        <v>201.65277777777777</v>
      </c>
      <c r="AE144" s="32">
        <v>29.544444444444444</v>
      </c>
      <c r="AF144" s="37">
        <v>0.14651146773193746</v>
      </c>
      <c r="AG144" s="32">
        <v>0</v>
      </c>
      <c r="AH144" s="32">
        <v>0</v>
      </c>
      <c r="AI144" s="37" t="s">
        <v>1045</v>
      </c>
      <c r="AJ144" s="32">
        <v>0</v>
      </c>
      <c r="AK144" s="32">
        <v>0</v>
      </c>
      <c r="AL144" s="37" t="s">
        <v>1045</v>
      </c>
      <c r="AM144" t="s">
        <v>198</v>
      </c>
      <c r="AN144" s="34">
        <v>1</v>
      </c>
      <c r="AX144"/>
      <c r="AY144"/>
    </row>
    <row r="145" spans="1:51" x14ac:dyDescent="0.25">
      <c r="A145" t="s">
        <v>929</v>
      </c>
      <c r="B145" t="s">
        <v>666</v>
      </c>
      <c r="C145" t="s">
        <v>740</v>
      </c>
      <c r="D145" t="s">
        <v>903</v>
      </c>
      <c r="E145" s="32">
        <v>179.9</v>
      </c>
      <c r="F145" s="32">
        <v>605.86944444444441</v>
      </c>
      <c r="G145" s="32">
        <v>155.64166666666668</v>
      </c>
      <c r="H145" s="37">
        <v>0.2568897773172622</v>
      </c>
      <c r="I145" s="32">
        <v>555.70833333333337</v>
      </c>
      <c r="J145" s="32">
        <v>145.72500000000002</v>
      </c>
      <c r="K145" s="37">
        <v>0.26223288595636202</v>
      </c>
      <c r="L145" s="32">
        <v>59.955555555555549</v>
      </c>
      <c r="M145" s="32">
        <v>22.105555555555558</v>
      </c>
      <c r="N145" s="37">
        <v>0.36869903632320244</v>
      </c>
      <c r="O145" s="32">
        <v>21.422222222222221</v>
      </c>
      <c r="P145" s="32">
        <v>12.188888888888888</v>
      </c>
      <c r="Q145" s="37">
        <v>0.56898340248962653</v>
      </c>
      <c r="R145" s="32">
        <v>33.822222222222223</v>
      </c>
      <c r="S145" s="32">
        <v>5.2055555555555557</v>
      </c>
      <c r="T145" s="37">
        <v>0.15390932982917213</v>
      </c>
      <c r="U145" s="32">
        <v>4.7111111111111112</v>
      </c>
      <c r="V145" s="32">
        <v>4.7111111111111112</v>
      </c>
      <c r="W145" s="37">
        <v>1</v>
      </c>
      <c r="X145" s="32">
        <v>178.2</v>
      </c>
      <c r="Y145" s="32">
        <v>36.81388888888889</v>
      </c>
      <c r="Z145" s="37">
        <v>0.20658747973562791</v>
      </c>
      <c r="AA145" s="32">
        <v>11.627777777777778</v>
      </c>
      <c r="AB145" s="32">
        <v>0</v>
      </c>
      <c r="AC145" s="37">
        <v>0</v>
      </c>
      <c r="AD145" s="32">
        <v>308.28888888888889</v>
      </c>
      <c r="AE145" s="32">
        <v>96.722222222222229</v>
      </c>
      <c r="AF145" s="37">
        <v>0.31373891732141573</v>
      </c>
      <c r="AG145" s="32">
        <v>47.797222222222224</v>
      </c>
      <c r="AH145" s="32">
        <v>0</v>
      </c>
      <c r="AI145" s="37">
        <v>0</v>
      </c>
      <c r="AJ145" s="32">
        <v>0</v>
      </c>
      <c r="AK145" s="32">
        <v>0</v>
      </c>
      <c r="AL145" s="37" t="s">
        <v>1045</v>
      </c>
      <c r="AM145" t="s">
        <v>308</v>
      </c>
      <c r="AN145" s="34">
        <v>1</v>
      </c>
      <c r="AX145"/>
      <c r="AY145"/>
    </row>
    <row r="146" spans="1:51" x14ac:dyDescent="0.25">
      <c r="A146" t="s">
        <v>929</v>
      </c>
      <c r="B146" t="s">
        <v>362</v>
      </c>
      <c r="C146" t="s">
        <v>761</v>
      </c>
      <c r="D146" t="s">
        <v>897</v>
      </c>
      <c r="E146" s="32">
        <v>107</v>
      </c>
      <c r="F146" s="32">
        <v>513.97400000000005</v>
      </c>
      <c r="G146" s="32">
        <v>39.746555555555545</v>
      </c>
      <c r="H146" s="37">
        <v>7.73318408237684E-2</v>
      </c>
      <c r="I146" s="32">
        <v>480.35122222222225</v>
      </c>
      <c r="J146" s="32">
        <v>39.746555555555545</v>
      </c>
      <c r="K146" s="37">
        <v>8.2744778646920591E-2</v>
      </c>
      <c r="L146" s="32">
        <v>93.544666666666657</v>
      </c>
      <c r="M146" s="32">
        <v>3.1828888888888889</v>
      </c>
      <c r="N146" s="37">
        <v>3.4025337865927388E-2</v>
      </c>
      <c r="O146" s="32">
        <v>71.10233333333332</v>
      </c>
      <c r="P146" s="32">
        <v>3.1828888888888889</v>
      </c>
      <c r="Q146" s="37">
        <v>4.4764900667426145E-2</v>
      </c>
      <c r="R146" s="32">
        <v>17.731222222222225</v>
      </c>
      <c r="S146" s="32">
        <v>0</v>
      </c>
      <c r="T146" s="37">
        <v>0</v>
      </c>
      <c r="U146" s="32">
        <v>4.7111111111111112</v>
      </c>
      <c r="V146" s="32">
        <v>0</v>
      </c>
      <c r="W146" s="37">
        <v>0</v>
      </c>
      <c r="X146" s="32">
        <v>145.22966666666659</v>
      </c>
      <c r="Y146" s="32">
        <v>25.863111111111103</v>
      </c>
      <c r="Z146" s="37">
        <v>0.17808421450468878</v>
      </c>
      <c r="AA146" s="32">
        <v>11.18044444444444</v>
      </c>
      <c r="AB146" s="32">
        <v>0</v>
      </c>
      <c r="AC146" s="37">
        <v>0</v>
      </c>
      <c r="AD146" s="32">
        <v>257.88822222222234</v>
      </c>
      <c r="AE146" s="32">
        <v>10.700555555555555</v>
      </c>
      <c r="AF146" s="37">
        <v>4.1492998258504742E-2</v>
      </c>
      <c r="AG146" s="32">
        <v>6.1310000000000011</v>
      </c>
      <c r="AH146" s="32">
        <v>0</v>
      </c>
      <c r="AI146" s="37">
        <v>0</v>
      </c>
      <c r="AJ146" s="32">
        <v>0</v>
      </c>
      <c r="AK146" s="32">
        <v>0</v>
      </c>
      <c r="AL146" s="37" t="s">
        <v>1045</v>
      </c>
      <c r="AM146" t="s">
        <v>0</v>
      </c>
      <c r="AN146" s="34">
        <v>1</v>
      </c>
      <c r="AX146"/>
      <c r="AY146"/>
    </row>
    <row r="147" spans="1:51" x14ac:dyDescent="0.25">
      <c r="A147" t="s">
        <v>929</v>
      </c>
      <c r="B147" t="s">
        <v>647</v>
      </c>
      <c r="C147" t="s">
        <v>762</v>
      </c>
      <c r="D147" t="s">
        <v>897</v>
      </c>
      <c r="E147" s="32">
        <v>97.311111111111117</v>
      </c>
      <c r="F147" s="32">
        <v>376.85</v>
      </c>
      <c r="G147" s="32">
        <v>61.38333333333334</v>
      </c>
      <c r="H147" s="37">
        <v>0.16288532130379019</v>
      </c>
      <c r="I147" s="32">
        <v>341.60277777777776</v>
      </c>
      <c r="J147" s="32">
        <v>61.38333333333334</v>
      </c>
      <c r="K147" s="37">
        <v>0.17969213755417682</v>
      </c>
      <c r="L147" s="32">
        <v>52.63611111111112</v>
      </c>
      <c r="M147" s="32">
        <v>10.911111111111111</v>
      </c>
      <c r="N147" s="37">
        <v>0.20729326085809274</v>
      </c>
      <c r="O147" s="32">
        <v>30.927777777777784</v>
      </c>
      <c r="P147" s="32">
        <v>10.911111111111111</v>
      </c>
      <c r="Q147" s="37">
        <v>0.35279324591341832</v>
      </c>
      <c r="R147" s="32">
        <v>16.06388888888889</v>
      </c>
      <c r="S147" s="32">
        <v>0</v>
      </c>
      <c r="T147" s="37">
        <v>0</v>
      </c>
      <c r="U147" s="32">
        <v>5.6444444444444448</v>
      </c>
      <c r="V147" s="32">
        <v>0</v>
      </c>
      <c r="W147" s="37">
        <v>0</v>
      </c>
      <c r="X147" s="32">
        <v>93.830555555555549</v>
      </c>
      <c r="Y147" s="32">
        <v>14.691666666666666</v>
      </c>
      <c r="Z147" s="37">
        <v>0.15657657124248794</v>
      </c>
      <c r="AA147" s="32">
        <v>13.53888888888889</v>
      </c>
      <c r="AB147" s="32">
        <v>0</v>
      </c>
      <c r="AC147" s="37">
        <v>0</v>
      </c>
      <c r="AD147" s="32">
        <v>216.84444444444443</v>
      </c>
      <c r="AE147" s="32">
        <v>35.780555555555559</v>
      </c>
      <c r="AF147" s="37">
        <v>0.16500563640090185</v>
      </c>
      <c r="AG147" s="32">
        <v>0</v>
      </c>
      <c r="AH147" s="32">
        <v>0</v>
      </c>
      <c r="AI147" s="37" t="s">
        <v>1045</v>
      </c>
      <c r="AJ147" s="32">
        <v>0</v>
      </c>
      <c r="AK147" s="32">
        <v>0</v>
      </c>
      <c r="AL147" s="37" t="s">
        <v>1045</v>
      </c>
      <c r="AM147" t="s">
        <v>289</v>
      </c>
      <c r="AN147" s="34">
        <v>1</v>
      </c>
      <c r="AX147"/>
      <c r="AY147"/>
    </row>
    <row r="148" spans="1:51" x14ac:dyDescent="0.25">
      <c r="A148" t="s">
        <v>929</v>
      </c>
      <c r="B148" t="s">
        <v>408</v>
      </c>
      <c r="C148" t="s">
        <v>722</v>
      </c>
      <c r="D148" t="s">
        <v>899</v>
      </c>
      <c r="E148" s="32">
        <v>60.011111111111113</v>
      </c>
      <c r="F148" s="32">
        <v>247.89711111111114</v>
      </c>
      <c r="G148" s="32">
        <v>67.14233333333334</v>
      </c>
      <c r="H148" s="37">
        <v>0.27084758282333976</v>
      </c>
      <c r="I148" s="32">
        <v>238.47488888888893</v>
      </c>
      <c r="J148" s="32">
        <v>67.14233333333334</v>
      </c>
      <c r="K148" s="37">
        <v>0.28154886095624321</v>
      </c>
      <c r="L148" s="32">
        <v>43.066999999999993</v>
      </c>
      <c r="M148" s="32">
        <v>13.544777777777783</v>
      </c>
      <c r="N148" s="37">
        <v>0.31450478969461038</v>
      </c>
      <c r="O148" s="32">
        <v>38.355888888888884</v>
      </c>
      <c r="P148" s="32">
        <v>13.544777777777783</v>
      </c>
      <c r="Q148" s="37">
        <v>0.35313424274991834</v>
      </c>
      <c r="R148" s="32">
        <v>0</v>
      </c>
      <c r="S148" s="32">
        <v>0</v>
      </c>
      <c r="T148" s="37" t="s">
        <v>1045</v>
      </c>
      <c r="U148" s="32">
        <v>4.7111111111111112</v>
      </c>
      <c r="V148" s="32">
        <v>0</v>
      </c>
      <c r="W148" s="37">
        <v>0</v>
      </c>
      <c r="X148" s="32">
        <v>49.96166666666668</v>
      </c>
      <c r="Y148" s="32">
        <v>8.1838888888888874</v>
      </c>
      <c r="Z148" s="37">
        <v>0.16380336035404913</v>
      </c>
      <c r="AA148" s="32">
        <v>4.7111111111111112</v>
      </c>
      <c r="AB148" s="32">
        <v>0</v>
      </c>
      <c r="AC148" s="37">
        <v>0</v>
      </c>
      <c r="AD148" s="32">
        <v>150.15733333333336</v>
      </c>
      <c r="AE148" s="32">
        <v>45.413666666666671</v>
      </c>
      <c r="AF148" s="37">
        <v>0.30244055124402847</v>
      </c>
      <c r="AG148" s="32">
        <v>0</v>
      </c>
      <c r="AH148" s="32">
        <v>0</v>
      </c>
      <c r="AI148" s="37" t="s">
        <v>1045</v>
      </c>
      <c r="AJ148" s="32">
        <v>0</v>
      </c>
      <c r="AK148" s="32">
        <v>0</v>
      </c>
      <c r="AL148" s="37" t="s">
        <v>1045</v>
      </c>
      <c r="AM148" t="s">
        <v>46</v>
      </c>
      <c r="AN148" s="34">
        <v>1</v>
      </c>
      <c r="AX148"/>
      <c r="AY148"/>
    </row>
    <row r="149" spans="1:51" x14ac:dyDescent="0.25">
      <c r="A149" t="s">
        <v>929</v>
      </c>
      <c r="B149" t="s">
        <v>684</v>
      </c>
      <c r="C149" t="s">
        <v>777</v>
      </c>
      <c r="D149" t="s">
        <v>900</v>
      </c>
      <c r="E149" s="32">
        <v>83.833333333333329</v>
      </c>
      <c r="F149" s="32">
        <v>323.88155555555551</v>
      </c>
      <c r="G149" s="32">
        <v>81.931555555555576</v>
      </c>
      <c r="H149" s="37">
        <v>0.25296764866717403</v>
      </c>
      <c r="I149" s="32">
        <v>291.44544444444438</v>
      </c>
      <c r="J149" s="32">
        <v>81.931555555555576</v>
      </c>
      <c r="K149" s="37">
        <v>0.28112141437562754</v>
      </c>
      <c r="L149" s="32">
        <v>52.953999999999994</v>
      </c>
      <c r="M149" s="32">
        <v>13.795666666666667</v>
      </c>
      <c r="N149" s="37">
        <v>0.26052171066711993</v>
      </c>
      <c r="O149" s="32">
        <v>30.895666666666664</v>
      </c>
      <c r="P149" s="32">
        <v>13.795666666666667</v>
      </c>
      <c r="Q149" s="37">
        <v>0.44652432379945417</v>
      </c>
      <c r="R149" s="32">
        <v>16.502777777777776</v>
      </c>
      <c r="S149" s="32">
        <v>0</v>
      </c>
      <c r="T149" s="37">
        <v>0</v>
      </c>
      <c r="U149" s="32">
        <v>5.5555555555555554</v>
      </c>
      <c r="V149" s="32">
        <v>0</v>
      </c>
      <c r="W149" s="37">
        <v>0</v>
      </c>
      <c r="X149" s="32">
        <v>89.58811111111109</v>
      </c>
      <c r="Y149" s="32">
        <v>34.238111111111117</v>
      </c>
      <c r="Z149" s="37">
        <v>0.38217248568448459</v>
      </c>
      <c r="AA149" s="32">
        <v>10.377777777777778</v>
      </c>
      <c r="AB149" s="32">
        <v>0</v>
      </c>
      <c r="AC149" s="37">
        <v>0</v>
      </c>
      <c r="AD149" s="32">
        <v>170.55888888888887</v>
      </c>
      <c r="AE149" s="32">
        <v>33.897777777777783</v>
      </c>
      <c r="AF149" s="37">
        <v>0.19874530139476107</v>
      </c>
      <c r="AG149" s="32">
        <v>0.40277777777777779</v>
      </c>
      <c r="AH149" s="32">
        <v>0</v>
      </c>
      <c r="AI149" s="37">
        <v>0</v>
      </c>
      <c r="AJ149" s="32">
        <v>0</v>
      </c>
      <c r="AK149" s="32">
        <v>0</v>
      </c>
      <c r="AL149" s="37" t="s">
        <v>1045</v>
      </c>
      <c r="AM149" t="s">
        <v>327</v>
      </c>
      <c r="AN149" s="34">
        <v>1</v>
      </c>
      <c r="AX149"/>
      <c r="AY149"/>
    </row>
    <row r="150" spans="1:51" x14ac:dyDescent="0.25">
      <c r="A150" t="s">
        <v>929</v>
      </c>
      <c r="B150" t="s">
        <v>563</v>
      </c>
      <c r="C150" t="s">
        <v>754</v>
      </c>
      <c r="D150" t="s">
        <v>900</v>
      </c>
      <c r="E150" s="32">
        <v>134.38888888888889</v>
      </c>
      <c r="F150" s="32">
        <v>673.75833333333333</v>
      </c>
      <c r="G150" s="32">
        <v>0</v>
      </c>
      <c r="H150" s="37">
        <v>0</v>
      </c>
      <c r="I150" s="32">
        <v>612.44166666666661</v>
      </c>
      <c r="J150" s="32">
        <v>0</v>
      </c>
      <c r="K150" s="37">
        <v>0</v>
      </c>
      <c r="L150" s="32">
        <v>91.183333333333337</v>
      </c>
      <c r="M150" s="32">
        <v>0</v>
      </c>
      <c r="N150" s="37">
        <v>0</v>
      </c>
      <c r="O150" s="32">
        <v>63.444444444444443</v>
      </c>
      <c r="P150" s="32">
        <v>0</v>
      </c>
      <c r="Q150" s="37">
        <v>0</v>
      </c>
      <c r="R150" s="32">
        <v>19.383333333333333</v>
      </c>
      <c r="S150" s="32">
        <v>0</v>
      </c>
      <c r="T150" s="37">
        <v>0</v>
      </c>
      <c r="U150" s="32">
        <v>8.3555555555555561</v>
      </c>
      <c r="V150" s="32">
        <v>0</v>
      </c>
      <c r="W150" s="37">
        <v>0</v>
      </c>
      <c r="X150" s="32">
        <v>101.79722222222222</v>
      </c>
      <c r="Y150" s="32">
        <v>0</v>
      </c>
      <c r="Z150" s="37">
        <v>0</v>
      </c>
      <c r="AA150" s="32">
        <v>33.577777777777776</v>
      </c>
      <c r="AB150" s="32">
        <v>0</v>
      </c>
      <c r="AC150" s="37">
        <v>0</v>
      </c>
      <c r="AD150" s="32">
        <v>447.2</v>
      </c>
      <c r="AE150" s="32">
        <v>0</v>
      </c>
      <c r="AF150" s="37">
        <v>0</v>
      </c>
      <c r="AG150" s="32">
        <v>0</v>
      </c>
      <c r="AH150" s="32">
        <v>0</v>
      </c>
      <c r="AI150" s="37" t="s">
        <v>1045</v>
      </c>
      <c r="AJ150" s="32">
        <v>0</v>
      </c>
      <c r="AK150" s="32">
        <v>0</v>
      </c>
      <c r="AL150" s="37" t="s">
        <v>1045</v>
      </c>
      <c r="AM150" t="s">
        <v>202</v>
      </c>
      <c r="AN150" s="34">
        <v>1</v>
      </c>
      <c r="AX150"/>
      <c r="AY150"/>
    </row>
    <row r="151" spans="1:51" x14ac:dyDescent="0.25">
      <c r="A151" t="s">
        <v>929</v>
      </c>
      <c r="B151" t="s">
        <v>562</v>
      </c>
      <c r="C151" t="s">
        <v>844</v>
      </c>
      <c r="D151" t="s">
        <v>900</v>
      </c>
      <c r="E151" s="32">
        <v>41.533333333333331</v>
      </c>
      <c r="F151" s="32">
        <v>150.52222222222221</v>
      </c>
      <c r="G151" s="32">
        <v>0.17777777777777778</v>
      </c>
      <c r="H151" s="37">
        <v>1.1810733003617038E-3</v>
      </c>
      <c r="I151" s="32">
        <v>145.01111111111112</v>
      </c>
      <c r="J151" s="32">
        <v>0.17777777777777778</v>
      </c>
      <c r="K151" s="37">
        <v>1.225959696574975E-3</v>
      </c>
      <c r="L151" s="32">
        <v>18.625</v>
      </c>
      <c r="M151" s="32">
        <v>0</v>
      </c>
      <c r="N151" s="37">
        <v>0</v>
      </c>
      <c r="O151" s="32">
        <v>13.113888888888889</v>
      </c>
      <c r="P151" s="32">
        <v>0</v>
      </c>
      <c r="Q151" s="37">
        <v>0</v>
      </c>
      <c r="R151" s="32">
        <v>1.1555555555555554</v>
      </c>
      <c r="S151" s="32">
        <v>0</v>
      </c>
      <c r="T151" s="37">
        <v>0</v>
      </c>
      <c r="U151" s="32">
        <v>4.3555555555555552</v>
      </c>
      <c r="V151" s="32">
        <v>0</v>
      </c>
      <c r="W151" s="37">
        <v>0</v>
      </c>
      <c r="X151" s="32">
        <v>38.794444444444444</v>
      </c>
      <c r="Y151" s="32">
        <v>0</v>
      </c>
      <c r="Z151" s="37">
        <v>0</v>
      </c>
      <c r="AA151" s="32">
        <v>0</v>
      </c>
      <c r="AB151" s="32">
        <v>0</v>
      </c>
      <c r="AC151" s="37" t="s">
        <v>1045</v>
      </c>
      <c r="AD151" s="32">
        <v>93.102777777777774</v>
      </c>
      <c r="AE151" s="32">
        <v>0.17777777777777778</v>
      </c>
      <c r="AF151" s="37">
        <v>1.909478771966465E-3</v>
      </c>
      <c r="AG151" s="32">
        <v>0</v>
      </c>
      <c r="AH151" s="32">
        <v>0</v>
      </c>
      <c r="AI151" s="37" t="s">
        <v>1045</v>
      </c>
      <c r="AJ151" s="32">
        <v>0</v>
      </c>
      <c r="AK151" s="32">
        <v>0</v>
      </c>
      <c r="AL151" s="37" t="s">
        <v>1045</v>
      </c>
      <c r="AM151" t="s">
        <v>201</v>
      </c>
      <c r="AN151" s="34">
        <v>1</v>
      </c>
      <c r="AX151"/>
      <c r="AY151"/>
    </row>
    <row r="152" spans="1:51" x14ac:dyDescent="0.25">
      <c r="A152" t="s">
        <v>929</v>
      </c>
      <c r="B152" t="s">
        <v>382</v>
      </c>
      <c r="C152" t="s">
        <v>762</v>
      </c>
      <c r="D152" t="s">
        <v>897</v>
      </c>
      <c r="E152" s="32">
        <v>128.01111111111112</v>
      </c>
      <c r="F152" s="32">
        <v>547.29311111111122</v>
      </c>
      <c r="G152" s="32">
        <v>0</v>
      </c>
      <c r="H152" s="37">
        <v>0</v>
      </c>
      <c r="I152" s="32">
        <v>502.09033333333343</v>
      </c>
      <c r="J152" s="32">
        <v>0</v>
      </c>
      <c r="K152" s="37">
        <v>0</v>
      </c>
      <c r="L152" s="32">
        <v>57.517222222222223</v>
      </c>
      <c r="M152" s="32">
        <v>0</v>
      </c>
      <c r="N152" s="37">
        <v>0</v>
      </c>
      <c r="O152" s="32">
        <v>32.911666666666662</v>
      </c>
      <c r="P152" s="32">
        <v>0</v>
      </c>
      <c r="Q152" s="37">
        <v>0</v>
      </c>
      <c r="R152" s="32">
        <v>18.916666666666668</v>
      </c>
      <c r="S152" s="32">
        <v>0</v>
      </c>
      <c r="T152" s="37">
        <v>0</v>
      </c>
      <c r="U152" s="32">
        <v>5.6888888888888891</v>
      </c>
      <c r="V152" s="32">
        <v>0</v>
      </c>
      <c r="W152" s="37">
        <v>0</v>
      </c>
      <c r="X152" s="32">
        <v>144.18866666666668</v>
      </c>
      <c r="Y152" s="32">
        <v>0</v>
      </c>
      <c r="Z152" s="37">
        <v>0</v>
      </c>
      <c r="AA152" s="32">
        <v>20.597222222222221</v>
      </c>
      <c r="AB152" s="32">
        <v>0</v>
      </c>
      <c r="AC152" s="37">
        <v>0</v>
      </c>
      <c r="AD152" s="32">
        <v>324.99000000000007</v>
      </c>
      <c r="AE152" s="32">
        <v>0</v>
      </c>
      <c r="AF152" s="37">
        <v>0</v>
      </c>
      <c r="AG152" s="32">
        <v>0</v>
      </c>
      <c r="AH152" s="32">
        <v>0</v>
      </c>
      <c r="AI152" s="37" t="s">
        <v>1045</v>
      </c>
      <c r="AJ152" s="32">
        <v>0</v>
      </c>
      <c r="AK152" s="32">
        <v>0</v>
      </c>
      <c r="AL152" s="37" t="s">
        <v>1045</v>
      </c>
      <c r="AM152" t="s">
        <v>20</v>
      </c>
      <c r="AN152" s="34">
        <v>1</v>
      </c>
      <c r="AX152"/>
      <c r="AY152"/>
    </row>
    <row r="153" spans="1:51" x14ac:dyDescent="0.25">
      <c r="A153" t="s">
        <v>929</v>
      </c>
      <c r="B153" t="s">
        <v>495</v>
      </c>
      <c r="C153" t="s">
        <v>758</v>
      </c>
      <c r="D153" t="s">
        <v>905</v>
      </c>
      <c r="E153" s="32">
        <v>68.37777777777778</v>
      </c>
      <c r="F153" s="32">
        <v>283.81666666666666</v>
      </c>
      <c r="G153" s="32">
        <v>0</v>
      </c>
      <c r="H153" s="37">
        <v>0</v>
      </c>
      <c r="I153" s="32">
        <v>236.38888888888891</v>
      </c>
      <c r="J153" s="32">
        <v>0</v>
      </c>
      <c r="K153" s="37">
        <v>0</v>
      </c>
      <c r="L153" s="32">
        <v>89.886111111111106</v>
      </c>
      <c r="M153" s="32">
        <v>0</v>
      </c>
      <c r="N153" s="37">
        <v>0</v>
      </c>
      <c r="O153" s="32">
        <v>50.708333333333336</v>
      </c>
      <c r="P153" s="32">
        <v>0</v>
      </c>
      <c r="Q153" s="37">
        <v>0</v>
      </c>
      <c r="R153" s="32">
        <v>33.588888888888889</v>
      </c>
      <c r="S153" s="32">
        <v>0</v>
      </c>
      <c r="T153" s="37">
        <v>0</v>
      </c>
      <c r="U153" s="32">
        <v>5.5888888888888886</v>
      </c>
      <c r="V153" s="32">
        <v>0</v>
      </c>
      <c r="W153" s="37">
        <v>0</v>
      </c>
      <c r="X153" s="32">
        <v>27.794444444444444</v>
      </c>
      <c r="Y153" s="32">
        <v>0</v>
      </c>
      <c r="Z153" s="37">
        <v>0</v>
      </c>
      <c r="AA153" s="32">
        <v>8.25</v>
      </c>
      <c r="AB153" s="32">
        <v>0</v>
      </c>
      <c r="AC153" s="37">
        <v>0</v>
      </c>
      <c r="AD153" s="32">
        <v>157.88611111111112</v>
      </c>
      <c r="AE153" s="32">
        <v>0</v>
      </c>
      <c r="AF153" s="37">
        <v>0</v>
      </c>
      <c r="AG153" s="32">
        <v>0</v>
      </c>
      <c r="AH153" s="32">
        <v>0</v>
      </c>
      <c r="AI153" s="37" t="s">
        <v>1045</v>
      </c>
      <c r="AJ153" s="32">
        <v>0</v>
      </c>
      <c r="AK153" s="32">
        <v>0</v>
      </c>
      <c r="AL153" s="37" t="s">
        <v>1045</v>
      </c>
      <c r="AM153" t="s">
        <v>133</v>
      </c>
      <c r="AN153" s="34">
        <v>1</v>
      </c>
      <c r="AX153"/>
      <c r="AY153"/>
    </row>
    <row r="154" spans="1:51" x14ac:dyDescent="0.25">
      <c r="A154" t="s">
        <v>929</v>
      </c>
      <c r="B154" t="s">
        <v>596</v>
      </c>
      <c r="C154" t="s">
        <v>732</v>
      </c>
      <c r="D154" t="s">
        <v>901</v>
      </c>
      <c r="E154" s="32">
        <v>59.5</v>
      </c>
      <c r="F154" s="32">
        <v>228.85655555555559</v>
      </c>
      <c r="G154" s="32">
        <v>40.187111111111115</v>
      </c>
      <c r="H154" s="37">
        <v>0.17559956285086872</v>
      </c>
      <c r="I154" s="32">
        <v>217.74544444444444</v>
      </c>
      <c r="J154" s="32">
        <v>40.187111111111115</v>
      </c>
      <c r="K154" s="37">
        <v>0.18456005457953198</v>
      </c>
      <c r="L154" s="32">
        <v>70.193111111111094</v>
      </c>
      <c r="M154" s="32">
        <v>10.634777777777778</v>
      </c>
      <c r="N154" s="37">
        <v>0.15150742871253592</v>
      </c>
      <c r="O154" s="32">
        <v>59.081999999999994</v>
      </c>
      <c r="P154" s="32">
        <v>10.634777777777778</v>
      </c>
      <c r="Q154" s="37">
        <v>0.18000030090006736</v>
      </c>
      <c r="R154" s="32">
        <v>5.5111111111111111</v>
      </c>
      <c r="S154" s="32">
        <v>0</v>
      </c>
      <c r="T154" s="37">
        <v>0</v>
      </c>
      <c r="U154" s="32">
        <v>5.6</v>
      </c>
      <c r="V154" s="32">
        <v>0</v>
      </c>
      <c r="W154" s="37">
        <v>0</v>
      </c>
      <c r="X154" s="32">
        <v>36.613444444444447</v>
      </c>
      <c r="Y154" s="32">
        <v>11.766222222222222</v>
      </c>
      <c r="Z154" s="37">
        <v>0.32136343358996844</v>
      </c>
      <c r="AA154" s="32">
        <v>0</v>
      </c>
      <c r="AB154" s="32">
        <v>0</v>
      </c>
      <c r="AC154" s="37" t="s">
        <v>1045</v>
      </c>
      <c r="AD154" s="32">
        <v>121.30833333333335</v>
      </c>
      <c r="AE154" s="32">
        <v>17.786111111111115</v>
      </c>
      <c r="AF154" s="37">
        <v>0.14661903780540864</v>
      </c>
      <c r="AG154" s="32">
        <v>0.7416666666666667</v>
      </c>
      <c r="AH154" s="32">
        <v>0</v>
      </c>
      <c r="AI154" s="37">
        <v>0</v>
      </c>
      <c r="AJ154" s="32">
        <v>0</v>
      </c>
      <c r="AK154" s="32">
        <v>0</v>
      </c>
      <c r="AL154" s="37" t="s">
        <v>1045</v>
      </c>
      <c r="AM154" t="s">
        <v>237</v>
      </c>
      <c r="AN154" s="34">
        <v>1</v>
      </c>
      <c r="AX154"/>
      <c r="AY154"/>
    </row>
    <row r="155" spans="1:51" x14ac:dyDescent="0.25">
      <c r="A155" t="s">
        <v>929</v>
      </c>
      <c r="B155" t="s">
        <v>370</v>
      </c>
      <c r="C155" t="s">
        <v>766</v>
      </c>
      <c r="D155" t="s">
        <v>901</v>
      </c>
      <c r="E155" s="32">
        <v>105.43333333333334</v>
      </c>
      <c r="F155" s="32">
        <v>396.52755555555558</v>
      </c>
      <c r="G155" s="32">
        <v>13.480111111111109</v>
      </c>
      <c r="H155" s="37">
        <v>3.3995395584109599E-2</v>
      </c>
      <c r="I155" s="32">
        <v>352.92533333333336</v>
      </c>
      <c r="J155" s="32">
        <v>11.180666666666665</v>
      </c>
      <c r="K155" s="37">
        <v>3.167997763455159E-2</v>
      </c>
      <c r="L155" s="32">
        <v>75.230666666666664</v>
      </c>
      <c r="M155" s="32">
        <v>3.4306666666666659</v>
      </c>
      <c r="N155" s="37">
        <v>4.5601970827499415E-2</v>
      </c>
      <c r="O155" s="32">
        <v>59.714000000000006</v>
      </c>
      <c r="P155" s="32">
        <v>3.4306666666666659</v>
      </c>
      <c r="Q155" s="37">
        <v>5.7451630550066406E-2</v>
      </c>
      <c r="R155" s="32">
        <v>10.361111111111111</v>
      </c>
      <c r="S155" s="32">
        <v>0</v>
      </c>
      <c r="T155" s="37">
        <v>0</v>
      </c>
      <c r="U155" s="32">
        <v>5.1555555555555559</v>
      </c>
      <c r="V155" s="32">
        <v>0</v>
      </c>
      <c r="W155" s="37">
        <v>0</v>
      </c>
      <c r="X155" s="32">
        <v>80.248777777777775</v>
      </c>
      <c r="Y155" s="32">
        <v>4.2043333333333326</v>
      </c>
      <c r="Z155" s="37">
        <v>5.239124444955201E-2</v>
      </c>
      <c r="AA155" s="32">
        <v>28.085555555555565</v>
      </c>
      <c r="AB155" s="32">
        <v>2.2994444444444433</v>
      </c>
      <c r="AC155" s="37">
        <v>8.187284883490914E-2</v>
      </c>
      <c r="AD155" s="32">
        <v>212.52922222222224</v>
      </c>
      <c r="AE155" s="32">
        <v>3.545666666666667</v>
      </c>
      <c r="AF155" s="37">
        <v>1.6683195984029387E-2</v>
      </c>
      <c r="AG155" s="32">
        <v>0.43333333333333335</v>
      </c>
      <c r="AH155" s="32">
        <v>0</v>
      </c>
      <c r="AI155" s="37">
        <v>0</v>
      </c>
      <c r="AJ155" s="32">
        <v>0</v>
      </c>
      <c r="AK155" s="32">
        <v>0</v>
      </c>
      <c r="AL155" s="37" t="s">
        <v>1045</v>
      </c>
      <c r="AM155" t="s">
        <v>8</v>
      </c>
      <c r="AN155" s="34">
        <v>1</v>
      </c>
      <c r="AX155"/>
      <c r="AY155"/>
    </row>
    <row r="156" spans="1:51" x14ac:dyDescent="0.25">
      <c r="A156" t="s">
        <v>929</v>
      </c>
      <c r="B156" t="s">
        <v>367</v>
      </c>
      <c r="C156" t="s">
        <v>765</v>
      </c>
      <c r="D156" t="s">
        <v>899</v>
      </c>
      <c r="E156" s="32">
        <v>154.28888888888889</v>
      </c>
      <c r="F156" s="32">
        <v>564.94499999999994</v>
      </c>
      <c r="G156" s="32">
        <v>6.572222222222222</v>
      </c>
      <c r="H156" s="37">
        <v>1.1633384174073976E-2</v>
      </c>
      <c r="I156" s="32">
        <v>498.41722222222211</v>
      </c>
      <c r="J156" s="32">
        <v>6.572222222222222</v>
      </c>
      <c r="K156" s="37">
        <v>1.3186186048948284E-2</v>
      </c>
      <c r="L156" s="32">
        <v>80.878777777777771</v>
      </c>
      <c r="M156" s="32">
        <v>0</v>
      </c>
      <c r="N156" s="37">
        <v>0</v>
      </c>
      <c r="O156" s="32">
        <v>50.581555555555546</v>
      </c>
      <c r="P156" s="32">
        <v>0</v>
      </c>
      <c r="Q156" s="37">
        <v>0</v>
      </c>
      <c r="R156" s="32">
        <v>25.136111111111113</v>
      </c>
      <c r="S156" s="32">
        <v>0</v>
      </c>
      <c r="T156" s="37">
        <v>0</v>
      </c>
      <c r="U156" s="32">
        <v>5.1611111111111114</v>
      </c>
      <c r="V156" s="32">
        <v>0</v>
      </c>
      <c r="W156" s="37">
        <v>0</v>
      </c>
      <c r="X156" s="32">
        <v>108.39544444444441</v>
      </c>
      <c r="Y156" s="32">
        <v>0</v>
      </c>
      <c r="Z156" s="37">
        <v>0</v>
      </c>
      <c r="AA156" s="32">
        <v>36.230555555555554</v>
      </c>
      <c r="AB156" s="32">
        <v>0</v>
      </c>
      <c r="AC156" s="37">
        <v>0</v>
      </c>
      <c r="AD156" s="32">
        <v>339.44022222222213</v>
      </c>
      <c r="AE156" s="32">
        <v>6.572222222222222</v>
      </c>
      <c r="AF156" s="37">
        <v>1.9361942963611337E-2</v>
      </c>
      <c r="AG156" s="32">
        <v>0</v>
      </c>
      <c r="AH156" s="32">
        <v>0</v>
      </c>
      <c r="AI156" s="37" t="s">
        <v>1045</v>
      </c>
      <c r="AJ156" s="32">
        <v>0</v>
      </c>
      <c r="AK156" s="32">
        <v>0</v>
      </c>
      <c r="AL156" s="37" t="s">
        <v>1045</v>
      </c>
      <c r="AM156" t="s">
        <v>5</v>
      </c>
      <c r="AN156" s="34">
        <v>1</v>
      </c>
      <c r="AX156"/>
      <c r="AY156"/>
    </row>
    <row r="157" spans="1:51" x14ac:dyDescent="0.25">
      <c r="A157" t="s">
        <v>929</v>
      </c>
      <c r="B157" t="s">
        <v>550</v>
      </c>
      <c r="C157" t="s">
        <v>842</v>
      </c>
      <c r="D157" t="s">
        <v>898</v>
      </c>
      <c r="E157" s="32">
        <v>113.17777777777778</v>
      </c>
      <c r="F157" s="32">
        <v>428.74444444444441</v>
      </c>
      <c r="G157" s="32">
        <v>0</v>
      </c>
      <c r="H157" s="37">
        <v>0</v>
      </c>
      <c r="I157" s="32">
        <v>391.65555555555557</v>
      </c>
      <c r="J157" s="32">
        <v>0</v>
      </c>
      <c r="K157" s="37">
        <v>0</v>
      </c>
      <c r="L157" s="32">
        <v>81.841666666666669</v>
      </c>
      <c r="M157" s="32">
        <v>0</v>
      </c>
      <c r="N157" s="37">
        <v>0</v>
      </c>
      <c r="O157" s="32">
        <v>56.930555555555557</v>
      </c>
      <c r="P157" s="32">
        <v>0</v>
      </c>
      <c r="Q157" s="37">
        <v>0</v>
      </c>
      <c r="R157" s="32">
        <v>19.666666666666668</v>
      </c>
      <c r="S157" s="32">
        <v>0</v>
      </c>
      <c r="T157" s="37">
        <v>0</v>
      </c>
      <c r="U157" s="32">
        <v>5.2444444444444445</v>
      </c>
      <c r="V157" s="32">
        <v>0</v>
      </c>
      <c r="W157" s="37">
        <v>0</v>
      </c>
      <c r="X157" s="32">
        <v>63.080555555555556</v>
      </c>
      <c r="Y157" s="32">
        <v>0</v>
      </c>
      <c r="Z157" s="37">
        <v>0</v>
      </c>
      <c r="AA157" s="32">
        <v>12.177777777777777</v>
      </c>
      <c r="AB157" s="32">
        <v>0</v>
      </c>
      <c r="AC157" s="37">
        <v>0</v>
      </c>
      <c r="AD157" s="32">
        <v>271.64444444444445</v>
      </c>
      <c r="AE157" s="32">
        <v>0</v>
      </c>
      <c r="AF157" s="37">
        <v>0</v>
      </c>
      <c r="AG157" s="32">
        <v>0</v>
      </c>
      <c r="AH157" s="32">
        <v>0</v>
      </c>
      <c r="AI157" s="37" t="s">
        <v>1045</v>
      </c>
      <c r="AJ157" s="32">
        <v>0</v>
      </c>
      <c r="AK157" s="32">
        <v>0</v>
      </c>
      <c r="AL157" s="37" t="s">
        <v>1045</v>
      </c>
      <c r="AM157" t="s">
        <v>188</v>
      </c>
      <c r="AN157" s="34">
        <v>1</v>
      </c>
      <c r="AX157"/>
      <c r="AY157"/>
    </row>
    <row r="158" spans="1:51" x14ac:dyDescent="0.25">
      <c r="A158" t="s">
        <v>929</v>
      </c>
      <c r="B158" t="s">
        <v>487</v>
      </c>
      <c r="C158" t="s">
        <v>764</v>
      </c>
      <c r="D158" t="s">
        <v>897</v>
      </c>
      <c r="E158" s="32">
        <v>46.211111111111109</v>
      </c>
      <c r="F158" s="32">
        <v>161.5361111111111</v>
      </c>
      <c r="G158" s="32">
        <v>43.236111111111114</v>
      </c>
      <c r="H158" s="37">
        <v>0.26765601086788304</v>
      </c>
      <c r="I158" s="32">
        <v>143.17222222222222</v>
      </c>
      <c r="J158" s="32">
        <v>43.236111111111114</v>
      </c>
      <c r="K158" s="37">
        <v>0.30198672926933379</v>
      </c>
      <c r="L158" s="32">
        <v>30.991666666666664</v>
      </c>
      <c r="M158" s="32">
        <v>10.380555555555556</v>
      </c>
      <c r="N158" s="37">
        <v>0.33494667025185987</v>
      </c>
      <c r="O158" s="32">
        <v>16.227777777777778</v>
      </c>
      <c r="P158" s="32">
        <v>10.380555555555556</v>
      </c>
      <c r="Q158" s="37">
        <v>0.63967819239986312</v>
      </c>
      <c r="R158" s="32">
        <v>9.5194444444444439</v>
      </c>
      <c r="S158" s="32">
        <v>0</v>
      </c>
      <c r="T158" s="37">
        <v>0</v>
      </c>
      <c r="U158" s="32">
        <v>5.2444444444444445</v>
      </c>
      <c r="V158" s="32">
        <v>0</v>
      </c>
      <c r="W158" s="37">
        <v>0</v>
      </c>
      <c r="X158" s="32">
        <v>35.702777777777776</v>
      </c>
      <c r="Y158" s="32">
        <v>17.830555555555556</v>
      </c>
      <c r="Z158" s="37">
        <v>0.49941647864311839</v>
      </c>
      <c r="AA158" s="32">
        <v>3.6</v>
      </c>
      <c r="AB158" s="32">
        <v>0</v>
      </c>
      <c r="AC158" s="37">
        <v>0</v>
      </c>
      <c r="AD158" s="32">
        <v>91.24166666666666</v>
      </c>
      <c r="AE158" s="32">
        <v>15.025</v>
      </c>
      <c r="AF158" s="37">
        <v>0.16467257283770209</v>
      </c>
      <c r="AG158" s="32">
        <v>0</v>
      </c>
      <c r="AH158" s="32">
        <v>0</v>
      </c>
      <c r="AI158" s="37" t="s">
        <v>1045</v>
      </c>
      <c r="AJ158" s="32">
        <v>0</v>
      </c>
      <c r="AK158" s="32">
        <v>0</v>
      </c>
      <c r="AL158" s="37" t="s">
        <v>1045</v>
      </c>
      <c r="AM158" t="s">
        <v>125</v>
      </c>
      <c r="AN158" s="34">
        <v>1</v>
      </c>
      <c r="AX158"/>
      <c r="AY158"/>
    </row>
    <row r="159" spans="1:51" x14ac:dyDescent="0.25">
      <c r="A159" t="s">
        <v>929</v>
      </c>
      <c r="B159" t="s">
        <v>697</v>
      </c>
      <c r="C159" t="s">
        <v>748</v>
      </c>
      <c r="D159" t="s">
        <v>903</v>
      </c>
      <c r="E159" s="32">
        <v>70.077777777777783</v>
      </c>
      <c r="F159" s="32">
        <v>278.7519999999999</v>
      </c>
      <c r="G159" s="32">
        <v>63.027000000000008</v>
      </c>
      <c r="H159" s="37">
        <v>0.22610420732407313</v>
      </c>
      <c r="I159" s="32">
        <v>237.71866666666662</v>
      </c>
      <c r="J159" s="32">
        <v>63.027000000000008</v>
      </c>
      <c r="K159" s="37">
        <v>0.26513273393198694</v>
      </c>
      <c r="L159" s="32">
        <v>56.458111111111108</v>
      </c>
      <c r="M159" s="32">
        <v>6.019222222222222</v>
      </c>
      <c r="N159" s="37">
        <v>0.10661394977200403</v>
      </c>
      <c r="O159" s="32">
        <v>26.002555555555556</v>
      </c>
      <c r="P159" s="32">
        <v>6.019222222222222</v>
      </c>
      <c r="Q159" s="37">
        <v>0.23148579413134604</v>
      </c>
      <c r="R159" s="32">
        <v>25.566666666666666</v>
      </c>
      <c r="S159" s="32">
        <v>0</v>
      </c>
      <c r="T159" s="37">
        <v>0</v>
      </c>
      <c r="U159" s="32">
        <v>4.8888888888888893</v>
      </c>
      <c r="V159" s="32">
        <v>0</v>
      </c>
      <c r="W159" s="37">
        <v>0</v>
      </c>
      <c r="X159" s="32">
        <v>71.217444444444425</v>
      </c>
      <c r="Y159" s="32">
        <v>11.917444444444444</v>
      </c>
      <c r="Z159" s="37">
        <v>0.16733883864284191</v>
      </c>
      <c r="AA159" s="32">
        <v>10.577777777777778</v>
      </c>
      <c r="AB159" s="32">
        <v>0</v>
      </c>
      <c r="AC159" s="37">
        <v>0</v>
      </c>
      <c r="AD159" s="32">
        <v>127.4542222222222</v>
      </c>
      <c r="AE159" s="32">
        <v>45.090333333333341</v>
      </c>
      <c r="AF159" s="37">
        <v>0.35377669367999676</v>
      </c>
      <c r="AG159" s="32">
        <v>13.044444444444444</v>
      </c>
      <c r="AH159" s="32">
        <v>0</v>
      </c>
      <c r="AI159" s="37">
        <v>0</v>
      </c>
      <c r="AJ159" s="32">
        <v>0</v>
      </c>
      <c r="AK159" s="32">
        <v>0</v>
      </c>
      <c r="AL159" s="37" t="s">
        <v>1045</v>
      </c>
      <c r="AM159" t="s">
        <v>340</v>
      </c>
      <c r="AN159" s="34">
        <v>1</v>
      </c>
      <c r="AX159"/>
      <c r="AY159"/>
    </row>
    <row r="160" spans="1:51" x14ac:dyDescent="0.25">
      <c r="A160" t="s">
        <v>929</v>
      </c>
      <c r="B160" t="s">
        <v>365</v>
      </c>
      <c r="C160" t="s">
        <v>762</v>
      </c>
      <c r="D160" t="s">
        <v>897</v>
      </c>
      <c r="E160" s="32">
        <v>74.388888888888886</v>
      </c>
      <c r="F160" s="32">
        <v>203.15633333333335</v>
      </c>
      <c r="G160" s="32">
        <v>47.361888888888885</v>
      </c>
      <c r="H160" s="37">
        <v>0.23313026038513304</v>
      </c>
      <c r="I160" s="32">
        <v>175.64800000000002</v>
      </c>
      <c r="J160" s="32">
        <v>47.361888888888885</v>
      </c>
      <c r="K160" s="37">
        <v>0.26964092326066269</v>
      </c>
      <c r="L160" s="32">
        <v>64.048999999999978</v>
      </c>
      <c r="M160" s="32">
        <v>6.9878888888888895</v>
      </c>
      <c r="N160" s="37">
        <v>0.10910223249213714</v>
      </c>
      <c r="O160" s="32">
        <v>48.887888888888867</v>
      </c>
      <c r="P160" s="32">
        <v>6.9878888888888895</v>
      </c>
      <c r="Q160" s="37">
        <v>0.14293701462075367</v>
      </c>
      <c r="R160" s="32">
        <v>9.8277777777777775</v>
      </c>
      <c r="S160" s="32">
        <v>0</v>
      </c>
      <c r="T160" s="37">
        <v>0</v>
      </c>
      <c r="U160" s="32">
        <v>5.333333333333333</v>
      </c>
      <c r="V160" s="32">
        <v>0</v>
      </c>
      <c r="W160" s="37">
        <v>0</v>
      </c>
      <c r="X160" s="32">
        <v>33.491444444444447</v>
      </c>
      <c r="Y160" s="32">
        <v>13.227555555555552</v>
      </c>
      <c r="Z160" s="37">
        <v>0.39495327164814881</v>
      </c>
      <c r="AA160" s="32">
        <v>12.347222222222221</v>
      </c>
      <c r="AB160" s="32">
        <v>0</v>
      </c>
      <c r="AC160" s="37">
        <v>0</v>
      </c>
      <c r="AD160" s="32">
        <v>93.268666666666704</v>
      </c>
      <c r="AE160" s="32">
        <v>27.146444444444441</v>
      </c>
      <c r="AF160" s="37">
        <v>0.29105642242601404</v>
      </c>
      <c r="AG160" s="32">
        <v>0</v>
      </c>
      <c r="AH160" s="32">
        <v>0</v>
      </c>
      <c r="AI160" s="37" t="s">
        <v>1045</v>
      </c>
      <c r="AJ160" s="32">
        <v>0</v>
      </c>
      <c r="AK160" s="32">
        <v>0</v>
      </c>
      <c r="AL160" s="37" t="s">
        <v>1045</v>
      </c>
      <c r="AM160" t="s">
        <v>3</v>
      </c>
      <c r="AN160" s="34">
        <v>1</v>
      </c>
      <c r="AX160"/>
      <c r="AY160"/>
    </row>
    <row r="161" spans="1:51" x14ac:dyDescent="0.25">
      <c r="A161" t="s">
        <v>929</v>
      </c>
      <c r="B161" t="s">
        <v>522</v>
      </c>
      <c r="C161" t="s">
        <v>829</v>
      </c>
      <c r="D161" t="s">
        <v>900</v>
      </c>
      <c r="E161" s="32">
        <v>50.766666666666666</v>
      </c>
      <c r="F161" s="32">
        <v>197.35555555555555</v>
      </c>
      <c r="G161" s="32">
        <v>0</v>
      </c>
      <c r="H161" s="37">
        <v>0</v>
      </c>
      <c r="I161" s="32">
        <v>188.56111111111113</v>
      </c>
      <c r="J161" s="32">
        <v>0</v>
      </c>
      <c r="K161" s="37">
        <v>0</v>
      </c>
      <c r="L161" s="32">
        <v>24.272222222222222</v>
      </c>
      <c r="M161" s="32">
        <v>0</v>
      </c>
      <c r="N161" s="37">
        <v>0</v>
      </c>
      <c r="O161" s="32">
        <v>15.477777777777778</v>
      </c>
      <c r="P161" s="32">
        <v>0</v>
      </c>
      <c r="Q161" s="37">
        <v>0</v>
      </c>
      <c r="R161" s="32">
        <v>5.3833333333333337</v>
      </c>
      <c r="S161" s="32">
        <v>0</v>
      </c>
      <c r="T161" s="37">
        <v>0</v>
      </c>
      <c r="U161" s="32">
        <v>3.411111111111111</v>
      </c>
      <c r="V161" s="32">
        <v>0</v>
      </c>
      <c r="W161" s="37">
        <v>0</v>
      </c>
      <c r="X161" s="32">
        <v>58.280555555555559</v>
      </c>
      <c r="Y161" s="32">
        <v>0</v>
      </c>
      <c r="Z161" s="37">
        <v>0</v>
      </c>
      <c r="AA161" s="32">
        <v>0</v>
      </c>
      <c r="AB161" s="32">
        <v>0</v>
      </c>
      <c r="AC161" s="37" t="s">
        <v>1045</v>
      </c>
      <c r="AD161" s="32">
        <v>114.80277777777778</v>
      </c>
      <c r="AE161" s="32">
        <v>0</v>
      </c>
      <c r="AF161" s="37">
        <v>0</v>
      </c>
      <c r="AG161" s="32">
        <v>0</v>
      </c>
      <c r="AH161" s="32">
        <v>0</v>
      </c>
      <c r="AI161" s="37" t="s">
        <v>1045</v>
      </c>
      <c r="AJ161" s="32">
        <v>0</v>
      </c>
      <c r="AK161" s="32">
        <v>0</v>
      </c>
      <c r="AL161" s="37" t="s">
        <v>1045</v>
      </c>
      <c r="AM161" t="s">
        <v>160</v>
      </c>
      <c r="AN161" s="34">
        <v>1</v>
      </c>
      <c r="AX161"/>
      <c r="AY161"/>
    </row>
    <row r="162" spans="1:51" x14ac:dyDescent="0.25">
      <c r="A162" t="s">
        <v>929</v>
      </c>
      <c r="B162" t="s">
        <v>516</v>
      </c>
      <c r="C162" t="s">
        <v>780</v>
      </c>
      <c r="D162" t="s">
        <v>900</v>
      </c>
      <c r="E162" s="32">
        <v>21.177777777777777</v>
      </c>
      <c r="F162" s="32">
        <v>96.176333333333332</v>
      </c>
      <c r="G162" s="32">
        <v>1.4794444444444446</v>
      </c>
      <c r="H162" s="37">
        <v>1.5382624739049918E-2</v>
      </c>
      <c r="I162" s="32">
        <v>81.187111111111108</v>
      </c>
      <c r="J162" s="32">
        <v>1.4794444444444446</v>
      </c>
      <c r="K162" s="37">
        <v>1.8222651652424305E-2</v>
      </c>
      <c r="L162" s="32">
        <v>13.50333333333333</v>
      </c>
      <c r="M162" s="32">
        <v>1.4794444444444446</v>
      </c>
      <c r="N162" s="37">
        <v>0.10956142516251134</v>
      </c>
      <c r="O162" s="32">
        <v>4.2572222222222216</v>
      </c>
      <c r="P162" s="32">
        <v>1.4794444444444446</v>
      </c>
      <c r="Q162" s="37">
        <v>0.34751402844838841</v>
      </c>
      <c r="R162" s="32">
        <v>4.1849999999999996</v>
      </c>
      <c r="S162" s="32">
        <v>0</v>
      </c>
      <c r="T162" s="37">
        <v>0</v>
      </c>
      <c r="U162" s="32">
        <v>5.0611111111111109</v>
      </c>
      <c r="V162" s="32">
        <v>0</v>
      </c>
      <c r="W162" s="37">
        <v>0</v>
      </c>
      <c r="X162" s="32">
        <v>23.85211111111111</v>
      </c>
      <c r="Y162" s="32">
        <v>0</v>
      </c>
      <c r="Z162" s="37">
        <v>0</v>
      </c>
      <c r="AA162" s="32">
        <v>5.7431111111111113</v>
      </c>
      <c r="AB162" s="32">
        <v>0</v>
      </c>
      <c r="AC162" s="37">
        <v>0</v>
      </c>
      <c r="AD162" s="32">
        <v>34.049999999999997</v>
      </c>
      <c r="AE162" s="32">
        <v>0</v>
      </c>
      <c r="AF162" s="37">
        <v>0</v>
      </c>
      <c r="AG162" s="32">
        <v>19.027777777777779</v>
      </c>
      <c r="AH162" s="32">
        <v>0</v>
      </c>
      <c r="AI162" s="37">
        <v>0</v>
      </c>
      <c r="AJ162" s="32">
        <v>0</v>
      </c>
      <c r="AK162" s="32">
        <v>0</v>
      </c>
      <c r="AL162" s="37" t="s">
        <v>1045</v>
      </c>
      <c r="AM162" t="s">
        <v>154</v>
      </c>
      <c r="AN162" s="34">
        <v>1</v>
      </c>
      <c r="AX162"/>
      <c r="AY162"/>
    </row>
    <row r="163" spans="1:51" x14ac:dyDescent="0.25">
      <c r="A163" t="s">
        <v>929</v>
      </c>
      <c r="B163" t="s">
        <v>513</v>
      </c>
      <c r="C163" t="s">
        <v>802</v>
      </c>
      <c r="D163" t="s">
        <v>897</v>
      </c>
      <c r="E163" s="32">
        <v>80.266666666666666</v>
      </c>
      <c r="F163" s="32">
        <v>181.23888888888888</v>
      </c>
      <c r="G163" s="32">
        <v>16.216666666666669</v>
      </c>
      <c r="H163" s="37">
        <v>8.947674953253841E-2</v>
      </c>
      <c r="I163" s="32">
        <v>163.57222222222222</v>
      </c>
      <c r="J163" s="32">
        <v>16.216666666666669</v>
      </c>
      <c r="K163" s="37">
        <v>9.9140712563257835E-2</v>
      </c>
      <c r="L163" s="32">
        <v>19.930555555555557</v>
      </c>
      <c r="M163" s="32">
        <v>0</v>
      </c>
      <c r="N163" s="37">
        <v>0</v>
      </c>
      <c r="O163" s="32">
        <v>6.4027777777777777</v>
      </c>
      <c r="P163" s="32">
        <v>0</v>
      </c>
      <c r="Q163" s="37">
        <v>0</v>
      </c>
      <c r="R163" s="32">
        <v>7.7444444444444445</v>
      </c>
      <c r="S163" s="32">
        <v>0</v>
      </c>
      <c r="T163" s="37">
        <v>0</v>
      </c>
      <c r="U163" s="32">
        <v>5.7833333333333332</v>
      </c>
      <c r="V163" s="32">
        <v>0</v>
      </c>
      <c r="W163" s="37">
        <v>0</v>
      </c>
      <c r="X163" s="32">
        <v>44.105555555555554</v>
      </c>
      <c r="Y163" s="32">
        <v>5.9</v>
      </c>
      <c r="Z163" s="37">
        <v>0.13376999622118657</v>
      </c>
      <c r="AA163" s="32">
        <v>4.1388888888888893</v>
      </c>
      <c r="AB163" s="32">
        <v>0</v>
      </c>
      <c r="AC163" s="37">
        <v>0</v>
      </c>
      <c r="AD163" s="32">
        <v>113.06388888888888</v>
      </c>
      <c r="AE163" s="32">
        <v>10.316666666666666</v>
      </c>
      <c r="AF163" s="37">
        <v>9.1246345478220275E-2</v>
      </c>
      <c r="AG163" s="32">
        <v>0</v>
      </c>
      <c r="AH163" s="32">
        <v>0</v>
      </c>
      <c r="AI163" s="37" t="s">
        <v>1045</v>
      </c>
      <c r="AJ163" s="32">
        <v>0</v>
      </c>
      <c r="AK163" s="32">
        <v>0</v>
      </c>
      <c r="AL163" s="37" t="s">
        <v>1045</v>
      </c>
      <c r="AM163" t="s">
        <v>151</v>
      </c>
      <c r="AN163" s="34">
        <v>1</v>
      </c>
      <c r="AX163"/>
      <c r="AY163"/>
    </row>
    <row r="164" spans="1:51" x14ac:dyDescent="0.25">
      <c r="A164" t="s">
        <v>929</v>
      </c>
      <c r="B164" t="s">
        <v>691</v>
      </c>
      <c r="C164" t="s">
        <v>739</v>
      </c>
      <c r="D164" t="s">
        <v>895</v>
      </c>
      <c r="E164" s="32">
        <v>28.788888888888888</v>
      </c>
      <c r="F164" s="32">
        <v>140.90199999999996</v>
      </c>
      <c r="G164" s="32">
        <v>14.673888888888888</v>
      </c>
      <c r="H164" s="37">
        <v>0.10414251670585863</v>
      </c>
      <c r="I164" s="32">
        <v>135.49988888888885</v>
      </c>
      <c r="J164" s="32">
        <v>13.982888888888887</v>
      </c>
      <c r="K164" s="37">
        <v>0.10319483656813168</v>
      </c>
      <c r="L164" s="32">
        <v>53.937555555555541</v>
      </c>
      <c r="M164" s="32">
        <v>0.59666666666666668</v>
      </c>
      <c r="N164" s="37">
        <v>1.1062174778241509E-2</v>
      </c>
      <c r="O164" s="32">
        <v>49.226444444444432</v>
      </c>
      <c r="P164" s="32">
        <v>0.59666666666666668</v>
      </c>
      <c r="Q164" s="37">
        <v>1.2120856450236778E-2</v>
      </c>
      <c r="R164" s="32">
        <v>0</v>
      </c>
      <c r="S164" s="32">
        <v>0</v>
      </c>
      <c r="T164" s="37" t="s">
        <v>1045</v>
      </c>
      <c r="U164" s="32">
        <v>4.7111111111111112</v>
      </c>
      <c r="V164" s="32">
        <v>0</v>
      </c>
      <c r="W164" s="37">
        <v>0</v>
      </c>
      <c r="X164" s="32">
        <v>12.049333333333337</v>
      </c>
      <c r="Y164" s="32">
        <v>4.338111111111111</v>
      </c>
      <c r="Z164" s="37">
        <v>0.3600291394636862</v>
      </c>
      <c r="AA164" s="32">
        <v>0.69099999999999995</v>
      </c>
      <c r="AB164" s="32">
        <v>0.69099999999999995</v>
      </c>
      <c r="AC164" s="37">
        <v>1</v>
      </c>
      <c r="AD164" s="32">
        <v>74.224111111111085</v>
      </c>
      <c r="AE164" s="32">
        <v>9.0481111111111101</v>
      </c>
      <c r="AF164" s="37">
        <v>0.12190258631142624</v>
      </c>
      <c r="AG164" s="32">
        <v>0</v>
      </c>
      <c r="AH164" s="32">
        <v>0</v>
      </c>
      <c r="AI164" s="37" t="s">
        <v>1045</v>
      </c>
      <c r="AJ164" s="32">
        <v>0</v>
      </c>
      <c r="AK164" s="32">
        <v>0</v>
      </c>
      <c r="AL164" s="37" t="s">
        <v>1045</v>
      </c>
      <c r="AM164" t="s">
        <v>334</v>
      </c>
      <c r="AN164" s="34">
        <v>1</v>
      </c>
      <c r="AX164"/>
      <c r="AY164"/>
    </row>
    <row r="165" spans="1:51" x14ac:dyDescent="0.25">
      <c r="A165" t="s">
        <v>929</v>
      </c>
      <c r="B165" t="s">
        <v>561</v>
      </c>
      <c r="C165" t="s">
        <v>763</v>
      </c>
      <c r="D165" t="s">
        <v>898</v>
      </c>
      <c r="E165" s="32">
        <v>107.32222222222222</v>
      </c>
      <c r="F165" s="32">
        <v>302.69655555555562</v>
      </c>
      <c r="G165" s="32">
        <v>1.5833333333333333</v>
      </c>
      <c r="H165" s="37">
        <v>5.2307609857910496E-3</v>
      </c>
      <c r="I165" s="32">
        <v>273.12433333333342</v>
      </c>
      <c r="J165" s="32">
        <v>0</v>
      </c>
      <c r="K165" s="37">
        <v>0</v>
      </c>
      <c r="L165" s="32">
        <v>41.078666666666678</v>
      </c>
      <c r="M165" s="32">
        <v>1.5833333333333333</v>
      </c>
      <c r="N165" s="37">
        <v>3.854393196793144E-2</v>
      </c>
      <c r="O165" s="32">
        <v>16.484222222222229</v>
      </c>
      <c r="P165" s="32">
        <v>0</v>
      </c>
      <c r="Q165" s="37">
        <v>0</v>
      </c>
      <c r="R165" s="32">
        <v>24.594444444444445</v>
      </c>
      <c r="S165" s="32">
        <v>1.5833333333333333</v>
      </c>
      <c r="T165" s="37">
        <v>6.4377682403433473E-2</v>
      </c>
      <c r="U165" s="32">
        <v>0</v>
      </c>
      <c r="V165" s="32">
        <v>0</v>
      </c>
      <c r="W165" s="37" t="s">
        <v>1045</v>
      </c>
      <c r="X165" s="32">
        <v>89.495222222222225</v>
      </c>
      <c r="Y165" s="32">
        <v>0</v>
      </c>
      <c r="Z165" s="37">
        <v>0</v>
      </c>
      <c r="AA165" s="32">
        <v>4.9777777777777779</v>
      </c>
      <c r="AB165" s="32">
        <v>0</v>
      </c>
      <c r="AC165" s="37">
        <v>0</v>
      </c>
      <c r="AD165" s="32">
        <v>167.14488888888894</v>
      </c>
      <c r="AE165" s="32">
        <v>0</v>
      </c>
      <c r="AF165" s="37">
        <v>0</v>
      </c>
      <c r="AG165" s="32">
        <v>0</v>
      </c>
      <c r="AH165" s="32">
        <v>0</v>
      </c>
      <c r="AI165" s="37" t="s">
        <v>1045</v>
      </c>
      <c r="AJ165" s="32">
        <v>0</v>
      </c>
      <c r="AK165" s="32">
        <v>0</v>
      </c>
      <c r="AL165" s="37" t="s">
        <v>1045</v>
      </c>
      <c r="AM165" t="s">
        <v>200</v>
      </c>
      <c r="AN165" s="34">
        <v>1</v>
      </c>
      <c r="AX165"/>
      <c r="AY165"/>
    </row>
    <row r="166" spans="1:51" x14ac:dyDescent="0.25">
      <c r="A166" t="s">
        <v>929</v>
      </c>
      <c r="B166" t="s">
        <v>456</v>
      </c>
      <c r="C166" t="s">
        <v>769</v>
      </c>
      <c r="D166" t="s">
        <v>900</v>
      </c>
      <c r="E166" s="32">
        <v>106.93333333333334</v>
      </c>
      <c r="F166" s="32">
        <v>416.12055555555554</v>
      </c>
      <c r="G166" s="32">
        <v>26.541777777777778</v>
      </c>
      <c r="H166" s="37">
        <v>6.3783866053774479E-2</v>
      </c>
      <c r="I166" s="32">
        <v>359.93822222222218</v>
      </c>
      <c r="J166" s="32">
        <v>25.608444444444444</v>
      </c>
      <c r="K166" s="37">
        <v>7.1146777039516662E-2</v>
      </c>
      <c r="L166" s="32">
        <v>73.58844444444442</v>
      </c>
      <c r="M166" s="32">
        <v>11.952666666666664</v>
      </c>
      <c r="N166" s="37">
        <v>0.16242586396414899</v>
      </c>
      <c r="O166" s="32">
        <v>53.411555555555523</v>
      </c>
      <c r="P166" s="32">
        <v>11.01933333333333</v>
      </c>
      <c r="Q166" s="37">
        <v>0.20630991212887773</v>
      </c>
      <c r="R166" s="32">
        <v>14.843555555555561</v>
      </c>
      <c r="S166" s="32">
        <v>0.93333333333333335</v>
      </c>
      <c r="T166" s="37">
        <v>6.2878016647703427E-2</v>
      </c>
      <c r="U166" s="32">
        <v>5.333333333333333</v>
      </c>
      <c r="V166" s="32">
        <v>0</v>
      </c>
      <c r="W166" s="37">
        <v>0</v>
      </c>
      <c r="X166" s="32">
        <v>90.967222222222205</v>
      </c>
      <c r="Y166" s="32">
        <v>13.422444444444446</v>
      </c>
      <c r="Z166" s="37">
        <v>0.14755253723868797</v>
      </c>
      <c r="AA166" s="32">
        <v>36.005444444444429</v>
      </c>
      <c r="AB166" s="32">
        <v>0</v>
      </c>
      <c r="AC166" s="37">
        <v>0</v>
      </c>
      <c r="AD166" s="32">
        <v>215.55944444444447</v>
      </c>
      <c r="AE166" s="32">
        <v>1.1666666666666667</v>
      </c>
      <c r="AF166" s="37">
        <v>5.4122734899112639E-3</v>
      </c>
      <c r="AG166" s="32">
        <v>0</v>
      </c>
      <c r="AH166" s="32">
        <v>0</v>
      </c>
      <c r="AI166" s="37" t="s">
        <v>1045</v>
      </c>
      <c r="AJ166" s="32">
        <v>0</v>
      </c>
      <c r="AK166" s="32">
        <v>0</v>
      </c>
      <c r="AL166" s="37" t="s">
        <v>1045</v>
      </c>
      <c r="AM166" t="s">
        <v>94</v>
      </c>
      <c r="AN166" s="34">
        <v>1</v>
      </c>
      <c r="AX166"/>
      <c r="AY166"/>
    </row>
    <row r="167" spans="1:51" x14ac:dyDescent="0.25">
      <c r="A167" t="s">
        <v>929</v>
      </c>
      <c r="B167" t="s">
        <v>688</v>
      </c>
      <c r="C167" t="s">
        <v>886</v>
      </c>
      <c r="D167" t="s">
        <v>903</v>
      </c>
      <c r="E167" s="32">
        <v>50.56666666666667</v>
      </c>
      <c r="F167" s="32">
        <v>148.79777777777778</v>
      </c>
      <c r="G167" s="32">
        <v>33.044444444444437</v>
      </c>
      <c r="H167" s="37">
        <v>0.22207619588106148</v>
      </c>
      <c r="I167" s="32">
        <v>130.88444444444445</v>
      </c>
      <c r="J167" s="32">
        <v>29.222222222222218</v>
      </c>
      <c r="K167" s="37">
        <v>0.22326734354307443</v>
      </c>
      <c r="L167" s="32">
        <v>19.876666666666665</v>
      </c>
      <c r="M167" s="32">
        <v>5.6544444444444437</v>
      </c>
      <c r="N167" s="37">
        <v>0.28447649393482027</v>
      </c>
      <c r="O167" s="32">
        <v>6.81</v>
      </c>
      <c r="P167" s="32">
        <v>1.832222222222222</v>
      </c>
      <c r="Q167" s="37">
        <v>0.26904878446728664</v>
      </c>
      <c r="R167" s="32">
        <v>7.2888888888888888</v>
      </c>
      <c r="S167" s="32">
        <v>1.7777777777777777</v>
      </c>
      <c r="T167" s="37">
        <v>0.24390243902439024</v>
      </c>
      <c r="U167" s="32">
        <v>5.7777777777777777</v>
      </c>
      <c r="V167" s="32">
        <v>2.0444444444444443</v>
      </c>
      <c r="W167" s="37">
        <v>0.35384615384615381</v>
      </c>
      <c r="X167" s="32">
        <v>62.244444444444433</v>
      </c>
      <c r="Y167" s="32">
        <v>6.1200000000000037</v>
      </c>
      <c r="Z167" s="37">
        <v>9.8322027847197513E-2</v>
      </c>
      <c r="AA167" s="32">
        <v>4.8466666666666676</v>
      </c>
      <c r="AB167" s="32">
        <v>0</v>
      </c>
      <c r="AC167" s="37">
        <v>0</v>
      </c>
      <c r="AD167" s="32">
        <v>61.83000000000002</v>
      </c>
      <c r="AE167" s="32">
        <v>21.269999999999992</v>
      </c>
      <c r="AF167" s="37">
        <v>0.34400776322173682</v>
      </c>
      <c r="AG167" s="32">
        <v>0</v>
      </c>
      <c r="AH167" s="32">
        <v>0</v>
      </c>
      <c r="AI167" s="37" t="s">
        <v>1045</v>
      </c>
      <c r="AJ167" s="32">
        <v>0</v>
      </c>
      <c r="AK167" s="32">
        <v>0</v>
      </c>
      <c r="AL167" s="37" t="s">
        <v>1045</v>
      </c>
      <c r="AM167" t="s">
        <v>331</v>
      </c>
      <c r="AN167" s="34">
        <v>1</v>
      </c>
      <c r="AX167"/>
      <c r="AY167"/>
    </row>
    <row r="168" spans="1:51" x14ac:dyDescent="0.25">
      <c r="A168" t="s">
        <v>929</v>
      </c>
      <c r="B168" t="s">
        <v>471</v>
      </c>
      <c r="C168" t="s">
        <v>814</v>
      </c>
      <c r="D168" t="s">
        <v>905</v>
      </c>
      <c r="E168" s="32">
        <v>112.06666666666666</v>
      </c>
      <c r="F168" s="32">
        <v>402.65133333333341</v>
      </c>
      <c r="G168" s="32">
        <v>2.8805555555555555</v>
      </c>
      <c r="H168" s="37">
        <v>7.1539699911310076E-3</v>
      </c>
      <c r="I168" s="32">
        <v>359.17755555555561</v>
      </c>
      <c r="J168" s="32">
        <v>1.2444444444444445</v>
      </c>
      <c r="K168" s="37">
        <v>3.4647054783799279E-3</v>
      </c>
      <c r="L168" s="32">
        <v>87.6437777777778</v>
      </c>
      <c r="M168" s="32">
        <v>2.8805555555555555</v>
      </c>
      <c r="N168" s="37">
        <v>3.2866629310060666E-2</v>
      </c>
      <c r="O168" s="32">
        <v>56.884444444444469</v>
      </c>
      <c r="P168" s="32">
        <v>1.2444444444444445</v>
      </c>
      <c r="Q168" s="37">
        <v>2.1876709117899826E-2</v>
      </c>
      <c r="R168" s="32">
        <v>26.057111111111109</v>
      </c>
      <c r="S168" s="32">
        <v>1.6361111111111111</v>
      </c>
      <c r="T168" s="37">
        <v>6.2789428349693407E-2</v>
      </c>
      <c r="U168" s="32">
        <v>4.7022222222222219</v>
      </c>
      <c r="V168" s="32">
        <v>0</v>
      </c>
      <c r="W168" s="37">
        <v>0</v>
      </c>
      <c r="X168" s="32">
        <v>71.811333333333323</v>
      </c>
      <c r="Y168" s="32">
        <v>0</v>
      </c>
      <c r="Z168" s="37">
        <v>0</v>
      </c>
      <c r="AA168" s="32">
        <v>12.714444444444446</v>
      </c>
      <c r="AB168" s="32">
        <v>0</v>
      </c>
      <c r="AC168" s="37">
        <v>0</v>
      </c>
      <c r="AD168" s="32">
        <v>182.02644444444451</v>
      </c>
      <c r="AE168" s="32">
        <v>0</v>
      </c>
      <c r="AF168" s="37">
        <v>0</v>
      </c>
      <c r="AG168" s="32">
        <v>48.455333333333328</v>
      </c>
      <c r="AH168" s="32">
        <v>0</v>
      </c>
      <c r="AI168" s="37">
        <v>0</v>
      </c>
      <c r="AJ168" s="32">
        <v>0</v>
      </c>
      <c r="AK168" s="32">
        <v>0</v>
      </c>
      <c r="AL168" s="37" t="s">
        <v>1045</v>
      </c>
      <c r="AM168" t="s">
        <v>109</v>
      </c>
      <c r="AN168" s="34">
        <v>1</v>
      </c>
      <c r="AX168"/>
      <c r="AY168"/>
    </row>
    <row r="169" spans="1:51" x14ac:dyDescent="0.25">
      <c r="A169" t="s">
        <v>929</v>
      </c>
      <c r="B169" t="s">
        <v>387</v>
      </c>
      <c r="C169" t="s">
        <v>775</v>
      </c>
      <c r="D169" t="s">
        <v>895</v>
      </c>
      <c r="E169" s="32">
        <v>98.3</v>
      </c>
      <c r="F169" s="32">
        <v>363.68022222222226</v>
      </c>
      <c r="G169" s="32">
        <v>0</v>
      </c>
      <c r="H169" s="37">
        <v>0</v>
      </c>
      <c r="I169" s="32">
        <v>328.63655555555556</v>
      </c>
      <c r="J169" s="32">
        <v>0</v>
      </c>
      <c r="K169" s="37">
        <v>0</v>
      </c>
      <c r="L169" s="32">
        <v>56.875888888888873</v>
      </c>
      <c r="M169" s="32">
        <v>0</v>
      </c>
      <c r="N169" s="37">
        <v>0</v>
      </c>
      <c r="O169" s="32">
        <v>40.548888888888875</v>
      </c>
      <c r="P169" s="32">
        <v>0</v>
      </c>
      <c r="Q169" s="37">
        <v>0</v>
      </c>
      <c r="R169" s="32">
        <v>11.082555555555555</v>
      </c>
      <c r="S169" s="32">
        <v>0</v>
      </c>
      <c r="T169" s="37">
        <v>0</v>
      </c>
      <c r="U169" s="32">
        <v>5.2444444444444445</v>
      </c>
      <c r="V169" s="32">
        <v>0</v>
      </c>
      <c r="W169" s="37">
        <v>0</v>
      </c>
      <c r="X169" s="32">
        <v>103.16122222222225</v>
      </c>
      <c r="Y169" s="32">
        <v>0</v>
      </c>
      <c r="Z169" s="37">
        <v>0</v>
      </c>
      <c r="AA169" s="32">
        <v>18.716666666666665</v>
      </c>
      <c r="AB169" s="32">
        <v>0</v>
      </c>
      <c r="AC169" s="37">
        <v>0</v>
      </c>
      <c r="AD169" s="32">
        <v>178.98533333333333</v>
      </c>
      <c r="AE169" s="32">
        <v>0</v>
      </c>
      <c r="AF169" s="37">
        <v>0</v>
      </c>
      <c r="AG169" s="32">
        <v>5.9411111111111117</v>
      </c>
      <c r="AH169" s="32">
        <v>0</v>
      </c>
      <c r="AI169" s="37">
        <v>0</v>
      </c>
      <c r="AJ169" s="32">
        <v>0</v>
      </c>
      <c r="AK169" s="32">
        <v>0</v>
      </c>
      <c r="AL169" s="37" t="s">
        <v>1045</v>
      </c>
      <c r="AM169" t="s">
        <v>25</v>
      </c>
      <c r="AN169" s="34">
        <v>1</v>
      </c>
      <c r="AX169"/>
      <c r="AY169"/>
    </row>
    <row r="170" spans="1:51" x14ac:dyDescent="0.25">
      <c r="A170" t="s">
        <v>929</v>
      </c>
      <c r="B170" t="s">
        <v>621</v>
      </c>
      <c r="C170" t="s">
        <v>786</v>
      </c>
      <c r="D170" t="s">
        <v>902</v>
      </c>
      <c r="E170" s="32">
        <v>104.46666666666667</v>
      </c>
      <c r="F170" s="32">
        <v>403.81400000000008</v>
      </c>
      <c r="G170" s="32">
        <v>0</v>
      </c>
      <c r="H170" s="37">
        <v>0</v>
      </c>
      <c r="I170" s="32">
        <v>370.77155555555566</v>
      </c>
      <c r="J170" s="32">
        <v>0</v>
      </c>
      <c r="K170" s="37">
        <v>0</v>
      </c>
      <c r="L170" s="32">
        <v>52.031222222222219</v>
      </c>
      <c r="M170" s="32">
        <v>0</v>
      </c>
      <c r="N170" s="37">
        <v>0</v>
      </c>
      <c r="O170" s="32">
        <v>30.161555555555555</v>
      </c>
      <c r="P170" s="32">
        <v>0</v>
      </c>
      <c r="Q170" s="37">
        <v>0</v>
      </c>
      <c r="R170" s="32">
        <v>17.336333333333332</v>
      </c>
      <c r="S170" s="32">
        <v>0</v>
      </c>
      <c r="T170" s="37">
        <v>0</v>
      </c>
      <c r="U170" s="32">
        <v>4.5333333333333332</v>
      </c>
      <c r="V170" s="32">
        <v>0</v>
      </c>
      <c r="W170" s="37">
        <v>0</v>
      </c>
      <c r="X170" s="32">
        <v>106.23477777777777</v>
      </c>
      <c r="Y170" s="32">
        <v>0</v>
      </c>
      <c r="Z170" s="37">
        <v>0</v>
      </c>
      <c r="AA170" s="32">
        <v>11.172777777777778</v>
      </c>
      <c r="AB170" s="32">
        <v>0</v>
      </c>
      <c r="AC170" s="37">
        <v>0</v>
      </c>
      <c r="AD170" s="32">
        <v>234.28933333333339</v>
      </c>
      <c r="AE170" s="32">
        <v>0</v>
      </c>
      <c r="AF170" s="37">
        <v>0</v>
      </c>
      <c r="AG170" s="32">
        <v>8.588888888888889E-2</v>
      </c>
      <c r="AH170" s="32">
        <v>0</v>
      </c>
      <c r="AI170" s="37">
        <v>0</v>
      </c>
      <c r="AJ170" s="32">
        <v>0</v>
      </c>
      <c r="AK170" s="32">
        <v>0</v>
      </c>
      <c r="AL170" s="37" t="s">
        <v>1045</v>
      </c>
      <c r="AM170" t="s">
        <v>263</v>
      </c>
      <c r="AN170" s="34">
        <v>1</v>
      </c>
      <c r="AX170"/>
      <c r="AY170"/>
    </row>
    <row r="171" spans="1:51" x14ac:dyDescent="0.25">
      <c r="A171" t="s">
        <v>929</v>
      </c>
      <c r="B171" t="s">
        <v>655</v>
      </c>
      <c r="C171" t="s">
        <v>715</v>
      </c>
      <c r="D171" t="s">
        <v>897</v>
      </c>
      <c r="E171" s="32">
        <v>138.73333333333332</v>
      </c>
      <c r="F171" s="32">
        <v>495.62977777777758</v>
      </c>
      <c r="G171" s="32">
        <v>0</v>
      </c>
      <c r="H171" s="37">
        <v>0</v>
      </c>
      <c r="I171" s="32">
        <v>456.84855555555538</v>
      </c>
      <c r="J171" s="32">
        <v>0</v>
      </c>
      <c r="K171" s="37">
        <v>0</v>
      </c>
      <c r="L171" s="32">
        <v>62.215888888888877</v>
      </c>
      <c r="M171" s="32">
        <v>0</v>
      </c>
      <c r="N171" s="37">
        <v>0</v>
      </c>
      <c r="O171" s="32">
        <v>35.890999999999984</v>
      </c>
      <c r="P171" s="32">
        <v>0</v>
      </c>
      <c r="Q171" s="37">
        <v>0</v>
      </c>
      <c r="R171" s="32">
        <v>20.635999999999999</v>
      </c>
      <c r="S171" s="32">
        <v>0</v>
      </c>
      <c r="T171" s="37">
        <v>0</v>
      </c>
      <c r="U171" s="32">
        <v>5.6888888888888891</v>
      </c>
      <c r="V171" s="32">
        <v>0</v>
      </c>
      <c r="W171" s="37">
        <v>0</v>
      </c>
      <c r="X171" s="32">
        <v>144.3494444444444</v>
      </c>
      <c r="Y171" s="32">
        <v>0</v>
      </c>
      <c r="Z171" s="37">
        <v>0</v>
      </c>
      <c r="AA171" s="32">
        <v>12.456333333333328</v>
      </c>
      <c r="AB171" s="32">
        <v>0</v>
      </c>
      <c r="AC171" s="37">
        <v>0</v>
      </c>
      <c r="AD171" s="32">
        <v>257.27366666666654</v>
      </c>
      <c r="AE171" s="32">
        <v>0</v>
      </c>
      <c r="AF171" s="37">
        <v>0</v>
      </c>
      <c r="AG171" s="32">
        <v>19.33444444444444</v>
      </c>
      <c r="AH171" s="32">
        <v>0</v>
      </c>
      <c r="AI171" s="37">
        <v>0</v>
      </c>
      <c r="AJ171" s="32">
        <v>0</v>
      </c>
      <c r="AK171" s="32">
        <v>0</v>
      </c>
      <c r="AL171" s="37" t="s">
        <v>1045</v>
      </c>
      <c r="AM171" t="s">
        <v>297</v>
      </c>
      <c r="AN171" s="34">
        <v>1</v>
      </c>
      <c r="AX171"/>
      <c r="AY171"/>
    </row>
    <row r="172" spans="1:51" x14ac:dyDescent="0.25">
      <c r="A172" t="s">
        <v>929</v>
      </c>
      <c r="B172" t="s">
        <v>366</v>
      </c>
      <c r="C172" t="s">
        <v>764</v>
      </c>
      <c r="D172" t="s">
        <v>897</v>
      </c>
      <c r="E172" s="32">
        <v>102.85555555555555</v>
      </c>
      <c r="F172" s="32">
        <v>387.75088888888882</v>
      </c>
      <c r="G172" s="32">
        <v>2.3333333333333335</v>
      </c>
      <c r="H172" s="37">
        <v>6.0176092439647695E-3</v>
      </c>
      <c r="I172" s="32">
        <v>357.04455555555552</v>
      </c>
      <c r="J172" s="32">
        <v>2.3333333333333335</v>
      </c>
      <c r="K172" s="37">
        <v>6.5351320921354051E-3</v>
      </c>
      <c r="L172" s="32">
        <v>74.696333333333314</v>
      </c>
      <c r="M172" s="32">
        <v>0</v>
      </c>
      <c r="N172" s="37">
        <v>0</v>
      </c>
      <c r="O172" s="32">
        <v>48.998444444444431</v>
      </c>
      <c r="P172" s="32">
        <v>0</v>
      </c>
      <c r="Q172" s="37">
        <v>0</v>
      </c>
      <c r="R172" s="32">
        <v>20.070111111111103</v>
      </c>
      <c r="S172" s="32">
        <v>0</v>
      </c>
      <c r="T172" s="37">
        <v>0</v>
      </c>
      <c r="U172" s="32">
        <v>5.6277777777777782</v>
      </c>
      <c r="V172" s="32">
        <v>0</v>
      </c>
      <c r="W172" s="37">
        <v>0</v>
      </c>
      <c r="X172" s="32">
        <v>91.787555555555528</v>
      </c>
      <c r="Y172" s="32">
        <v>0</v>
      </c>
      <c r="Z172" s="37">
        <v>0</v>
      </c>
      <c r="AA172" s="32">
        <v>5.0084444444444447</v>
      </c>
      <c r="AB172" s="32">
        <v>0</v>
      </c>
      <c r="AC172" s="37">
        <v>0</v>
      </c>
      <c r="AD172" s="32">
        <v>214.3367777777778</v>
      </c>
      <c r="AE172" s="32">
        <v>2.3333333333333335</v>
      </c>
      <c r="AF172" s="37">
        <v>1.0886294725175489E-2</v>
      </c>
      <c r="AG172" s="32">
        <v>1.9217777777777778</v>
      </c>
      <c r="AH172" s="32">
        <v>0</v>
      </c>
      <c r="AI172" s="37">
        <v>0</v>
      </c>
      <c r="AJ172" s="32">
        <v>0</v>
      </c>
      <c r="AK172" s="32">
        <v>0</v>
      </c>
      <c r="AL172" s="37" t="s">
        <v>1045</v>
      </c>
      <c r="AM172" t="s">
        <v>4</v>
      </c>
      <c r="AN172" s="34">
        <v>1</v>
      </c>
      <c r="AX172"/>
      <c r="AY172"/>
    </row>
    <row r="173" spans="1:51" x14ac:dyDescent="0.25">
      <c r="A173" t="s">
        <v>929</v>
      </c>
      <c r="B173" t="s">
        <v>613</v>
      </c>
      <c r="C173" t="s">
        <v>863</v>
      </c>
      <c r="D173" t="s">
        <v>895</v>
      </c>
      <c r="E173" s="32">
        <v>94.666666666666671</v>
      </c>
      <c r="F173" s="32">
        <v>305.22411111111109</v>
      </c>
      <c r="G173" s="32">
        <v>4.2897777777777772</v>
      </c>
      <c r="H173" s="37">
        <v>1.4054518046302589E-2</v>
      </c>
      <c r="I173" s="32">
        <v>282.98933333333332</v>
      </c>
      <c r="J173" s="32">
        <v>4.2897777777777772</v>
      </c>
      <c r="K173" s="37">
        <v>1.5158796719468027E-2</v>
      </c>
      <c r="L173" s="32">
        <v>58.033111111111133</v>
      </c>
      <c r="M173" s="32">
        <v>3.595333333333333</v>
      </c>
      <c r="N173" s="37">
        <v>6.1953137863824836E-2</v>
      </c>
      <c r="O173" s="32">
        <v>43.495000000000019</v>
      </c>
      <c r="P173" s="32">
        <v>3.595333333333333</v>
      </c>
      <c r="Q173" s="37">
        <v>8.2660842242403304E-2</v>
      </c>
      <c r="R173" s="32">
        <v>10.538111111111114</v>
      </c>
      <c r="S173" s="32">
        <v>0</v>
      </c>
      <c r="T173" s="37">
        <v>0</v>
      </c>
      <c r="U173" s="32">
        <v>4</v>
      </c>
      <c r="V173" s="32">
        <v>0</v>
      </c>
      <c r="W173" s="37">
        <v>0</v>
      </c>
      <c r="X173" s="32">
        <v>71.094333333333367</v>
      </c>
      <c r="Y173" s="32">
        <v>8.3333333333333329E-2</v>
      </c>
      <c r="Z173" s="37">
        <v>1.1721515545073909E-3</v>
      </c>
      <c r="AA173" s="32">
        <v>7.6966666666666681</v>
      </c>
      <c r="AB173" s="32">
        <v>0</v>
      </c>
      <c r="AC173" s="37">
        <v>0</v>
      </c>
      <c r="AD173" s="32">
        <v>166.18099999999995</v>
      </c>
      <c r="AE173" s="32">
        <v>0.61111111111111116</v>
      </c>
      <c r="AF173" s="37">
        <v>3.6773825594448905E-3</v>
      </c>
      <c r="AG173" s="32">
        <v>2.2189999999999999</v>
      </c>
      <c r="AH173" s="32">
        <v>0</v>
      </c>
      <c r="AI173" s="37">
        <v>0</v>
      </c>
      <c r="AJ173" s="32">
        <v>0</v>
      </c>
      <c r="AK173" s="32">
        <v>0</v>
      </c>
      <c r="AL173" s="37" t="s">
        <v>1045</v>
      </c>
      <c r="AM173" t="s">
        <v>254</v>
      </c>
      <c r="AN173" s="34">
        <v>1</v>
      </c>
      <c r="AX173"/>
      <c r="AY173"/>
    </row>
    <row r="174" spans="1:51" x14ac:dyDescent="0.25">
      <c r="A174" t="s">
        <v>929</v>
      </c>
      <c r="B174" t="s">
        <v>624</v>
      </c>
      <c r="C174" t="s">
        <v>720</v>
      </c>
      <c r="D174" t="s">
        <v>895</v>
      </c>
      <c r="E174" s="32">
        <v>76.900000000000006</v>
      </c>
      <c r="F174" s="32">
        <v>305.48611111111114</v>
      </c>
      <c r="G174" s="32">
        <v>4.9813333333333336</v>
      </c>
      <c r="H174" s="37">
        <v>1.6306251420777448E-2</v>
      </c>
      <c r="I174" s="32">
        <v>282.23388888888888</v>
      </c>
      <c r="J174" s="32">
        <v>4.9813333333333336</v>
      </c>
      <c r="K174" s="37">
        <v>1.7649664088689249E-2</v>
      </c>
      <c r="L174" s="32">
        <v>62.275333333333343</v>
      </c>
      <c r="M174" s="32">
        <v>4.9813333333333336</v>
      </c>
      <c r="N174" s="37">
        <v>7.9988866645970033E-2</v>
      </c>
      <c r="O174" s="32">
        <v>40.202555555555563</v>
      </c>
      <c r="P174" s="32">
        <v>4.9813333333333336</v>
      </c>
      <c r="Q174" s="37">
        <v>0.12390588768541523</v>
      </c>
      <c r="R174" s="32">
        <v>16.38388888888889</v>
      </c>
      <c r="S174" s="32">
        <v>0</v>
      </c>
      <c r="T174" s="37">
        <v>0</v>
      </c>
      <c r="U174" s="32">
        <v>5.6888888888888891</v>
      </c>
      <c r="V174" s="32">
        <v>0</v>
      </c>
      <c r="W174" s="37">
        <v>0</v>
      </c>
      <c r="X174" s="32">
        <v>66.214777777777797</v>
      </c>
      <c r="Y174" s="32">
        <v>0</v>
      </c>
      <c r="Z174" s="37">
        <v>0</v>
      </c>
      <c r="AA174" s="32">
        <v>1.1794444444444443</v>
      </c>
      <c r="AB174" s="32">
        <v>0</v>
      </c>
      <c r="AC174" s="37">
        <v>0</v>
      </c>
      <c r="AD174" s="32">
        <v>174.64733333333331</v>
      </c>
      <c r="AE174" s="32">
        <v>0</v>
      </c>
      <c r="AF174" s="37">
        <v>0</v>
      </c>
      <c r="AG174" s="32">
        <v>1.1692222222222222</v>
      </c>
      <c r="AH174" s="32">
        <v>0</v>
      </c>
      <c r="AI174" s="37">
        <v>0</v>
      </c>
      <c r="AJ174" s="32">
        <v>0</v>
      </c>
      <c r="AK174" s="32">
        <v>0</v>
      </c>
      <c r="AL174" s="37" t="s">
        <v>1045</v>
      </c>
      <c r="AM174" t="s">
        <v>266</v>
      </c>
      <c r="AN174" s="34">
        <v>1</v>
      </c>
      <c r="AX174"/>
      <c r="AY174"/>
    </row>
    <row r="175" spans="1:51" x14ac:dyDescent="0.25">
      <c r="A175" t="s">
        <v>929</v>
      </c>
      <c r="B175" t="s">
        <v>658</v>
      </c>
      <c r="C175" t="s">
        <v>727</v>
      </c>
      <c r="D175" t="s">
        <v>896</v>
      </c>
      <c r="E175" s="32">
        <v>120.73333333333333</v>
      </c>
      <c r="F175" s="32">
        <v>458.20277777777778</v>
      </c>
      <c r="G175" s="32">
        <v>0</v>
      </c>
      <c r="H175" s="37">
        <v>0</v>
      </c>
      <c r="I175" s="32">
        <v>428.4327777777778</v>
      </c>
      <c r="J175" s="32">
        <v>0</v>
      </c>
      <c r="K175" s="37">
        <v>0</v>
      </c>
      <c r="L175" s="32">
        <v>73.515888888888881</v>
      </c>
      <c r="M175" s="32">
        <v>0</v>
      </c>
      <c r="N175" s="37">
        <v>0</v>
      </c>
      <c r="O175" s="32">
        <v>47.581666666666671</v>
      </c>
      <c r="P175" s="32">
        <v>0</v>
      </c>
      <c r="Q175" s="37">
        <v>0</v>
      </c>
      <c r="R175" s="32">
        <v>20.423111111111112</v>
      </c>
      <c r="S175" s="32">
        <v>0</v>
      </c>
      <c r="T175" s="37">
        <v>0</v>
      </c>
      <c r="U175" s="32">
        <v>5.5111111111111111</v>
      </c>
      <c r="V175" s="32">
        <v>0</v>
      </c>
      <c r="W175" s="37">
        <v>0</v>
      </c>
      <c r="X175" s="32">
        <v>142.26899999999998</v>
      </c>
      <c r="Y175" s="32">
        <v>0</v>
      </c>
      <c r="Z175" s="37">
        <v>0</v>
      </c>
      <c r="AA175" s="32">
        <v>3.835777777777778</v>
      </c>
      <c r="AB175" s="32">
        <v>0</v>
      </c>
      <c r="AC175" s="37">
        <v>0</v>
      </c>
      <c r="AD175" s="32">
        <v>176.48455555555554</v>
      </c>
      <c r="AE175" s="32">
        <v>0</v>
      </c>
      <c r="AF175" s="37">
        <v>0</v>
      </c>
      <c r="AG175" s="32">
        <v>62.097555555555566</v>
      </c>
      <c r="AH175" s="32">
        <v>0</v>
      </c>
      <c r="AI175" s="37">
        <v>0</v>
      </c>
      <c r="AJ175" s="32">
        <v>0</v>
      </c>
      <c r="AK175" s="32">
        <v>0</v>
      </c>
      <c r="AL175" s="37" t="s">
        <v>1045</v>
      </c>
      <c r="AM175" t="s">
        <v>300</v>
      </c>
      <c r="AN175" s="34">
        <v>1</v>
      </c>
      <c r="AX175"/>
      <c r="AY175"/>
    </row>
    <row r="176" spans="1:51" x14ac:dyDescent="0.25">
      <c r="A176" t="s">
        <v>929</v>
      </c>
      <c r="B176" t="s">
        <v>652</v>
      </c>
      <c r="C176" t="s">
        <v>875</v>
      </c>
      <c r="D176" t="s">
        <v>902</v>
      </c>
      <c r="E176" s="32">
        <v>121.4</v>
      </c>
      <c r="F176" s="32">
        <v>424.55233333333331</v>
      </c>
      <c r="G176" s="32">
        <v>0</v>
      </c>
      <c r="H176" s="37">
        <v>0</v>
      </c>
      <c r="I176" s="32">
        <v>391.78022222222228</v>
      </c>
      <c r="J176" s="32">
        <v>0</v>
      </c>
      <c r="K176" s="37">
        <v>0</v>
      </c>
      <c r="L176" s="32">
        <v>90.459111111111113</v>
      </c>
      <c r="M176" s="32">
        <v>0</v>
      </c>
      <c r="N176" s="37">
        <v>0</v>
      </c>
      <c r="O176" s="32">
        <v>57.952111111111115</v>
      </c>
      <c r="P176" s="32">
        <v>0</v>
      </c>
      <c r="Q176" s="37">
        <v>0</v>
      </c>
      <c r="R176" s="32">
        <v>26.995888888888885</v>
      </c>
      <c r="S176" s="32">
        <v>0</v>
      </c>
      <c r="T176" s="37">
        <v>0</v>
      </c>
      <c r="U176" s="32">
        <v>5.5111111111111111</v>
      </c>
      <c r="V176" s="32">
        <v>0</v>
      </c>
      <c r="W176" s="37">
        <v>0</v>
      </c>
      <c r="X176" s="32">
        <v>121.89088888888887</v>
      </c>
      <c r="Y176" s="32">
        <v>0</v>
      </c>
      <c r="Z176" s="37">
        <v>0</v>
      </c>
      <c r="AA176" s="32">
        <v>0.26511111111111113</v>
      </c>
      <c r="AB176" s="32">
        <v>0</v>
      </c>
      <c r="AC176" s="37">
        <v>0</v>
      </c>
      <c r="AD176" s="32">
        <v>194.75944444444445</v>
      </c>
      <c r="AE176" s="32">
        <v>0</v>
      </c>
      <c r="AF176" s="37">
        <v>0</v>
      </c>
      <c r="AG176" s="32">
        <v>17.177777777777781</v>
      </c>
      <c r="AH176" s="32">
        <v>0</v>
      </c>
      <c r="AI176" s="37">
        <v>0</v>
      </c>
      <c r="AJ176" s="32">
        <v>0</v>
      </c>
      <c r="AK176" s="32">
        <v>0</v>
      </c>
      <c r="AL176" s="37" t="s">
        <v>1045</v>
      </c>
      <c r="AM176" t="s">
        <v>294</v>
      </c>
      <c r="AN176" s="34">
        <v>1</v>
      </c>
      <c r="AX176"/>
      <c r="AY176"/>
    </row>
    <row r="177" spans="1:51" x14ac:dyDescent="0.25">
      <c r="A177" t="s">
        <v>929</v>
      </c>
      <c r="B177" t="s">
        <v>681</v>
      </c>
      <c r="C177" t="s">
        <v>798</v>
      </c>
      <c r="D177" t="s">
        <v>895</v>
      </c>
      <c r="E177" s="32">
        <v>57.733333333333334</v>
      </c>
      <c r="F177" s="32">
        <v>219.03522222222222</v>
      </c>
      <c r="G177" s="32">
        <v>2.3833333333333333</v>
      </c>
      <c r="H177" s="37">
        <v>1.0881050586993365E-2</v>
      </c>
      <c r="I177" s="32">
        <v>196.35966666666667</v>
      </c>
      <c r="J177" s="32">
        <v>0.05</v>
      </c>
      <c r="K177" s="37">
        <v>2.5463477733886288E-4</v>
      </c>
      <c r="L177" s="32">
        <v>57.156777777777776</v>
      </c>
      <c r="M177" s="32">
        <v>2.3333333333333335</v>
      </c>
      <c r="N177" s="37">
        <v>4.0823388302349682E-2</v>
      </c>
      <c r="O177" s="32">
        <v>44.347888888888889</v>
      </c>
      <c r="P177" s="32">
        <v>0</v>
      </c>
      <c r="Q177" s="37">
        <v>0</v>
      </c>
      <c r="R177" s="32">
        <v>7.9866666666666664</v>
      </c>
      <c r="S177" s="32">
        <v>0</v>
      </c>
      <c r="T177" s="37">
        <v>0</v>
      </c>
      <c r="U177" s="32">
        <v>4.822222222222222</v>
      </c>
      <c r="V177" s="32">
        <v>2.3333333333333335</v>
      </c>
      <c r="W177" s="37">
        <v>0.48387096774193555</v>
      </c>
      <c r="X177" s="32">
        <v>27.837888888888891</v>
      </c>
      <c r="Y177" s="32">
        <v>0.05</v>
      </c>
      <c r="Z177" s="37">
        <v>1.7961132110113714E-3</v>
      </c>
      <c r="AA177" s="32">
        <v>9.8666666666666671</v>
      </c>
      <c r="AB177" s="32">
        <v>0</v>
      </c>
      <c r="AC177" s="37">
        <v>0</v>
      </c>
      <c r="AD177" s="32">
        <v>123.98577777777777</v>
      </c>
      <c r="AE177" s="32">
        <v>0</v>
      </c>
      <c r="AF177" s="37">
        <v>0</v>
      </c>
      <c r="AG177" s="32">
        <v>0.18811111111111112</v>
      </c>
      <c r="AH177" s="32">
        <v>0</v>
      </c>
      <c r="AI177" s="37">
        <v>0</v>
      </c>
      <c r="AJ177" s="32">
        <v>0</v>
      </c>
      <c r="AK177" s="32">
        <v>0</v>
      </c>
      <c r="AL177" s="37" t="s">
        <v>1045</v>
      </c>
      <c r="AM177" t="s">
        <v>323</v>
      </c>
      <c r="AN177" s="34">
        <v>1</v>
      </c>
      <c r="AX177"/>
      <c r="AY177"/>
    </row>
    <row r="178" spans="1:51" x14ac:dyDescent="0.25">
      <c r="A178" t="s">
        <v>929</v>
      </c>
      <c r="B178" t="s">
        <v>599</v>
      </c>
      <c r="C178" t="s">
        <v>819</v>
      </c>
      <c r="D178" t="s">
        <v>900</v>
      </c>
      <c r="E178" s="32">
        <v>102.35555555555555</v>
      </c>
      <c r="F178" s="32">
        <v>377.54588888888884</v>
      </c>
      <c r="G178" s="32">
        <v>4.333333333333333</v>
      </c>
      <c r="H178" s="37">
        <v>1.1477633476784132E-2</v>
      </c>
      <c r="I178" s="32">
        <v>362.05822222222213</v>
      </c>
      <c r="J178" s="32">
        <v>4.333333333333333</v>
      </c>
      <c r="K178" s="37">
        <v>1.1968609100316588E-2</v>
      </c>
      <c r="L178" s="32">
        <v>81.114666666666693</v>
      </c>
      <c r="M178" s="32">
        <v>4.333333333333333</v>
      </c>
      <c r="N178" s="37">
        <v>5.3422315734104782E-2</v>
      </c>
      <c r="O178" s="32">
        <v>71.547444444444466</v>
      </c>
      <c r="P178" s="32">
        <v>4.333333333333333</v>
      </c>
      <c r="Q178" s="37">
        <v>6.0565871597246253E-2</v>
      </c>
      <c r="R178" s="32">
        <v>9.5672222222222221</v>
      </c>
      <c r="S178" s="32">
        <v>0</v>
      </c>
      <c r="T178" s="37">
        <v>0</v>
      </c>
      <c r="U178" s="32">
        <v>0</v>
      </c>
      <c r="V178" s="32">
        <v>0</v>
      </c>
      <c r="W178" s="37" t="s">
        <v>1045</v>
      </c>
      <c r="X178" s="32">
        <v>62.098444444444468</v>
      </c>
      <c r="Y178" s="32">
        <v>0</v>
      </c>
      <c r="Z178" s="37">
        <v>0</v>
      </c>
      <c r="AA178" s="32">
        <v>5.9204444444444446</v>
      </c>
      <c r="AB178" s="32">
        <v>0</v>
      </c>
      <c r="AC178" s="37">
        <v>0</v>
      </c>
      <c r="AD178" s="32">
        <v>228.41233333333321</v>
      </c>
      <c r="AE178" s="32">
        <v>0</v>
      </c>
      <c r="AF178" s="37">
        <v>0</v>
      </c>
      <c r="AG178" s="32">
        <v>0</v>
      </c>
      <c r="AH178" s="32">
        <v>0</v>
      </c>
      <c r="AI178" s="37" t="s">
        <v>1045</v>
      </c>
      <c r="AJ178" s="32">
        <v>0</v>
      </c>
      <c r="AK178" s="32">
        <v>0</v>
      </c>
      <c r="AL178" s="37" t="s">
        <v>1045</v>
      </c>
      <c r="AM178" t="s">
        <v>240</v>
      </c>
      <c r="AN178" s="34">
        <v>1</v>
      </c>
      <c r="AX178"/>
      <c r="AY178"/>
    </row>
    <row r="179" spans="1:51" x14ac:dyDescent="0.25">
      <c r="A179" t="s">
        <v>929</v>
      </c>
      <c r="B179" t="s">
        <v>438</v>
      </c>
      <c r="C179" t="s">
        <v>801</v>
      </c>
      <c r="D179" t="s">
        <v>896</v>
      </c>
      <c r="E179" s="32">
        <v>82.322222222222223</v>
      </c>
      <c r="F179" s="32">
        <v>314.16066666666671</v>
      </c>
      <c r="G179" s="32">
        <v>0</v>
      </c>
      <c r="H179" s="37">
        <v>0</v>
      </c>
      <c r="I179" s="32">
        <v>290.13077777777784</v>
      </c>
      <c r="J179" s="32">
        <v>0</v>
      </c>
      <c r="K179" s="37">
        <v>0</v>
      </c>
      <c r="L179" s="32">
        <v>75.592888888888879</v>
      </c>
      <c r="M179" s="32">
        <v>0</v>
      </c>
      <c r="N179" s="37">
        <v>0</v>
      </c>
      <c r="O179" s="32">
        <v>51.563000000000002</v>
      </c>
      <c r="P179" s="32">
        <v>0</v>
      </c>
      <c r="Q179" s="37">
        <v>0</v>
      </c>
      <c r="R179" s="32">
        <v>19.585444444444441</v>
      </c>
      <c r="S179" s="32">
        <v>0</v>
      </c>
      <c r="T179" s="37">
        <v>0</v>
      </c>
      <c r="U179" s="32">
        <v>4.4444444444444446</v>
      </c>
      <c r="V179" s="32">
        <v>0</v>
      </c>
      <c r="W179" s="37">
        <v>0</v>
      </c>
      <c r="X179" s="32">
        <v>74.703000000000017</v>
      </c>
      <c r="Y179" s="32">
        <v>0</v>
      </c>
      <c r="Z179" s="37">
        <v>0</v>
      </c>
      <c r="AA179" s="32">
        <v>0</v>
      </c>
      <c r="AB179" s="32">
        <v>0</v>
      </c>
      <c r="AC179" s="37" t="s">
        <v>1045</v>
      </c>
      <c r="AD179" s="32">
        <v>154.07355555555557</v>
      </c>
      <c r="AE179" s="32">
        <v>0</v>
      </c>
      <c r="AF179" s="37">
        <v>0</v>
      </c>
      <c r="AG179" s="32">
        <v>9.7912222222222187</v>
      </c>
      <c r="AH179" s="32">
        <v>0</v>
      </c>
      <c r="AI179" s="37">
        <v>0</v>
      </c>
      <c r="AJ179" s="32">
        <v>0</v>
      </c>
      <c r="AK179" s="32">
        <v>0</v>
      </c>
      <c r="AL179" s="37" t="s">
        <v>1045</v>
      </c>
      <c r="AM179" t="s">
        <v>76</v>
      </c>
      <c r="AN179" s="34">
        <v>1</v>
      </c>
      <c r="AX179"/>
      <c r="AY179"/>
    </row>
    <row r="180" spans="1:51" x14ac:dyDescent="0.25">
      <c r="A180" t="s">
        <v>929</v>
      </c>
      <c r="B180" t="s">
        <v>672</v>
      </c>
      <c r="C180" t="s">
        <v>883</v>
      </c>
      <c r="D180" t="s">
        <v>896</v>
      </c>
      <c r="E180" s="32">
        <v>108.92222222222222</v>
      </c>
      <c r="F180" s="32">
        <v>430.22611111111109</v>
      </c>
      <c r="G180" s="32">
        <v>4.9555555555555557</v>
      </c>
      <c r="H180" s="37">
        <v>1.1518490922731845E-2</v>
      </c>
      <c r="I180" s="32">
        <v>402.70711111111109</v>
      </c>
      <c r="J180" s="32">
        <v>4.9555555555555557</v>
      </c>
      <c r="K180" s="37">
        <v>1.2305607273441632E-2</v>
      </c>
      <c r="L180" s="32">
        <v>84.214111111111123</v>
      </c>
      <c r="M180" s="32">
        <v>1.1000000000000001</v>
      </c>
      <c r="N180" s="37">
        <v>1.3061943960302245E-2</v>
      </c>
      <c r="O180" s="32">
        <v>56.695111111111125</v>
      </c>
      <c r="P180" s="32">
        <v>1.1000000000000001</v>
      </c>
      <c r="Q180" s="37">
        <v>1.9402025649869866E-2</v>
      </c>
      <c r="R180" s="32">
        <v>22.085666666666661</v>
      </c>
      <c r="S180" s="32">
        <v>0</v>
      </c>
      <c r="T180" s="37">
        <v>0</v>
      </c>
      <c r="U180" s="32">
        <v>5.4333333333333336</v>
      </c>
      <c r="V180" s="32">
        <v>0</v>
      </c>
      <c r="W180" s="37">
        <v>0</v>
      </c>
      <c r="X180" s="32">
        <v>123.62233333333337</v>
      </c>
      <c r="Y180" s="32">
        <v>1.7833333333333334</v>
      </c>
      <c r="Z180" s="37">
        <v>1.4425656637015422E-2</v>
      </c>
      <c r="AA180" s="32">
        <v>0</v>
      </c>
      <c r="AB180" s="32">
        <v>0</v>
      </c>
      <c r="AC180" s="37" t="s">
        <v>1045</v>
      </c>
      <c r="AD180" s="32">
        <v>222.38966666666659</v>
      </c>
      <c r="AE180" s="32">
        <v>2.0722222222222224</v>
      </c>
      <c r="AF180" s="37">
        <v>9.3179789028966717E-3</v>
      </c>
      <c r="AG180" s="32">
        <v>0</v>
      </c>
      <c r="AH180" s="32">
        <v>0</v>
      </c>
      <c r="AI180" s="37" t="s">
        <v>1045</v>
      </c>
      <c r="AJ180" s="32">
        <v>0</v>
      </c>
      <c r="AK180" s="32">
        <v>0</v>
      </c>
      <c r="AL180" s="37" t="s">
        <v>1045</v>
      </c>
      <c r="AM180" t="s">
        <v>314</v>
      </c>
      <c r="AN180" s="34">
        <v>1</v>
      </c>
      <c r="AX180"/>
      <c r="AY180"/>
    </row>
    <row r="181" spans="1:51" x14ac:dyDescent="0.25">
      <c r="A181" t="s">
        <v>929</v>
      </c>
      <c r="B181" t="s">
        <v>610</v>
      </c>
      <c r="C181" t="s">
        <v>804</v>
      </c>
      <c r="D181" t="s">
        <v>899</v>
      </c>
      <c r="E181" s="32">
        <v>94.788888888888891</v>
      </c>
      <c r="F181" s="32">
        <v>341.55311111111104</v>
      </c>
      <c r="G181" s="32">
        <v>0</v>
      </c>
      <c r="H181" s="37">
        <v>0</v>
      </c>
      <c r="I181" s="32">
        <v>316.39688888888884</v>
      </c>
      <c r="J181" s="32">
        <v>0</v>
      </c>
      <c r="K181" s="37">
        <v>0</v>
      </c>
      <c r="L181" s="32">
        <v>67.339999999999989</v>
      </c>
      <c r="M181" s="32">
        <v>0</v>
      </c>
      <c r="N181" s="37">
        <v>0</v>
      </c>
      <c r="O181" s="32">
        <v>44.530555555555544</v>
      </c>
      <c r="P181" s="32">
        <v>0</v>
      </c>
      <c r="Q181" s="37">
        <v>0</v>
      </c>
      <c r="R181" s="32">
        <v>16.611000000000001</v>
      </c>
      <c r="S181" s="32">
        <v>0</v>
      </c>
      <c r="T181" s="37">
        <v>0</v>
      </c>
      <c r="U181" s="32">
        <v>6.198444444444446</v>
      </c>
      <c r="V181" s="32">
        <v>0</v>
      </c>
      <c r="W181" s="37">
        <v>0</v>
      </c>
      <c r="X181" s="32">
        <v>70.80777777777773</v>
      </c>
      <c r="Y181" s="32">
        <v>0</v>
      </c>
      <c r="Z181" s="37">
        <v>0</v>
      </c>
      <c r="AA181" s="32">
        <v>2.3467777777777776</v>
      </c>
      <c r="AB181" s="32">
        <v>0</v>
      </c>
      <c r="AC181" s="37">
        <v>0</v>
      </c>
      <c r="AD181" s="32">
        <v>200.916</v>
      </c>
      <c r="AE181" s="32">
        <v>0</v>
      </c>
      <c r="AF181" s="37">
        <v>0</v>
      </c>
      <c r="AG181" s="32">
        <v>0.14255555555555555</v>
      </c>
      <c r="AH181" s="32">
        <v>0</v>
      </c>
      <c r="AI181" s="37">
        <v>0</v>
      </c>
      <c r="AJ181" s="32">
        <v>0</v>
      </c>
      <c r="AK181" s="32">
        <v>0</v>
      </c>
      <c r="AL181" s="37" t="s">
        <v>1045</v>
      </c>
      <c r="AM181" t="s">
        <v>251</v>
      </c>
      <c r="AN181" s="34">
        <v>1</v>
      </c>
      <c r="AX181"/>
      <c r="AY181"/>
    </row>
    <row r="182" spans="1:51" x14ac:dyDescent="0.25">
      <c r="A182" t="s">
        <v>929</v>
      </c>
      <c r="B182" t="s">
        <v>492</v>
      </c>
      <c r="C182" t="s">
        <v>824</v>
      </c>
      <c r="D182" t="s">
        <v>904</v>
      </c>
      <c r="E182" s="32">
        <v>115.88888888888889</v>
      </c>
      <c r="F182" s="32">
        <v>423.48888888888888</v>
      </c>
      <c r="G182" s="32">
        <v>27.044444444444444</v>
      </c>
      <c r="H182" s="37">
        <v>6.3861048433646428E-2</v>
      </c>
      <c r="I182" s="32">
        <v>373.60833333333335</v>
      </c>
      <c r="J182" s="32">
        <v>27.044444444444444</v>
      </c>
      <c r="K182" s="37">
        <v>7.2387155294834901E-2</v>
      </c>
      <c r="L182" s="32">
        <v>92.202777777777769</v>
      </c>
      <c r="M182" s="32">
        <v>0</v>
      </c>
      <c r="N182" s="37">
        <v>0</v>
      </c>
      <c r="O182" s="32">
        <v>57.56666666666667</v>
      </c>
      <c r="P182" s="32">
        <v>0</v>
      </c>
      <c r="Q182" s="37">
        <v>0</v>
      </c>
      <c r="R182" s="32">
        <v>28.947222222222223</v>
      </c>
      <c r="S182" s="32">
        <v>0</v>
      </c>
      <c r="T182" s="37">
        <v>0</v>
      </c>
      <c r="U182" s="32">
        <v>5.6888888888888891</v>
      </c>
      <c r="V182" s="32">
        <v>0</v>
      </c>
      <c r="W182" s="37">
        <v>0</v>
      </c>
      <c r="X182" s="32">
        <v>91.569444444444443</v>
      </c>
      <c r="Y182" s="32">
        <v>13.4</v>
      </c>
      <c r="Z182" s="37">
        <v>0.14633702411648719</v>
      </c>
      <c r="AA182" s="32">
        <v>15.244444444444444</v>
      </c>
      <c r="AB182" s="32">
        <v>0</v>
      </c>
      <c r="AC182" s="37">
        <v>0</v>
      </c>
      <c r="AD182" s="32">
        <v>190.19166666666666</v>
      </c>
      <c r="AE182" s="32">
        <v>13.644444444444444</v>
      </c>
      <c r="AF182" s="37">
        <v>7.1740495698783394E-2</v>
      </c>
      <c r="AG182" s="32">
        <v>34.280555555555559</v>
      </c>
      <c r="AH182" s="32">
        <v>0</v>
      </c>
      <c r="AI182" s="37">
        <v>0</v>
      </c>
      <c r="AJ182" s="32">
        <v>0</v>
      </c>
      <c r="AK182" s="32">
        <v>0</v>
      </c>
      <c r="AL182" s="37" t="s">
        <v>1045</v>
      </c>
      <c r="AM182" t="s">
        <v>130</v>
      </c>
      <c r="AN182" s="34">
        <v>1</v>
      </c>
      <c r="AX182"/>
      <c r="AY182"/>
    </row>
    <row r="183" spans="1:51" x14ac:dyDescent="0.25">
      <c r="A183" t="s">
        <v>929</v>
      </c>
      <c r="B183" t="s">
        <v>705</v>
      </c>
      <c r="C183" t="s">
        <v>791</v>
      </c>
      <c r="D183" t="s">
        <v>896</v>
      </c>
      <c r="E183" s="32">
        <v>61.444444444444443</v>
      </c>
      <c r="F183" s="32">
        <v>275.17222222222222</v>
      </c>
      <c r="G183" s="32">
        <v>0</v>
      </c>
      <c r="H183" s="37">
        <v>0</v>
      </c>
      <c r="I183" s="32">
        <v>243.9111111111111</v>
      </c>
      <c r="J183" s="32">
        <v>0</v>
      </c>
      <c r="K183" s="37">
        <v>0</v>
      </c>
      <c r="L183" s="32">
        <v>58.550000000000004</v>
      </c>
      <c r="M183" s="32">
        <v>0</v>
      </c>
      <c r="N183" s="37">
        <v>0</v>
      </c>
      <c r="O183" s="32">
        <v>27.288888888888888</v>
      </c>
      <c r="P183" s="32">
        <v>0</v>
      </c>
      <c r="Q183" s="37">
        <v>0</v>
      </c>
      <c r="R183" s="32">
        <v>25.661111111111111</v>
      </c>
      <c r="S183" s="32">
        <v>0</v>
      </c>
      <c r="T183" s="37">
        <v>0</v>
      </c>
      <c r="U183" s="32">
        <v>5.6</v>
      </c>
      <c r="V183" s="32">
        <v>0</v>
      </c>
      <c r="W183" s="37">
        <v>0</v>
      </c>
      <c r="X183" s="32">
        <v>56.202777777777776</v>
      </c>
      <c r="Y183" s="32">
        <v>0</v>
      </c>
      <c r="Z183" s="37">
        <v>0</v>
      </c>
      <c r="AA183" s="32">
        <v>0</v>
      </c>
      <c r="AB183" s="32">
        <v>0</v>
      </c>
      <c r="AC183" s="37" t="s">
        <v>1045</v>
      </c>
      <c r="AD183" s="32">
        <v>156.46666666666667</v>
      </c>
      <c r="AE183" s="32">
        <v>0</v>
      </c>
      <c r="AF183" s="37">
        <v>0</v>
      </c>
      <c r="AG183" s="32">
        <v>0</v>
      </c>
      <c r="AH183" s="32">
        <v>0</v>
      </c>
      <c r="AI183" s="37" t="s">
        <v>1045</v>
      </c>
      <c r="AJ183" s="32">
        <v>3.9527777777777779</v>
      </c>
      <c r="AK183" s="32">
        <v>0</v>
      </c>
      <c r="AL183" s="37">
        <v>0</v>
      </c>
      <c r="AM183" t="s">
        <v>348</v>
      </c>
      <c r="AN183" s="34">
        <v>1</v>
      </c>
      <c r="AX183"/>
      <c r="AY183"/>
    </row>
    <row r="184" spans="1:51" x14ac:dyDescent="0.25">
      <c r="A184" t="s">
        <v>929</v>
      </c>
      <c r="B184" t="s">
        <v>564</v>
      </c>
      <c r="C184" t="s">
        <v>767</v>
      </c>
      <c r="D184" t="s">
        <v>902</v>
      </c>
      <c r="E184" s="32">
        <v>82.87777777777778</v>
      </c>
      <c r="F184" s="32">
        <v>298.99444444444447</v>
      </c>
      <c r="G184" s="32">
        <v>0</v>
      </c>
      <c r="H184" s="37">
        <v>0</v>
      </c>
      <c r="I184" s="32">
        <v>273.3055555555556</v>
      </c>
      <c r="J184" s="32">
        <v>0</v>
      </c>
      <c r="K184" s="37">
        <v>0</v>
      </c>
      <c r="L184" s="32">
        <v>66.544444444444437</v>
      </c>
      <c r="M184" s="32">
        <v>0</v>
      </c>
      <c r="N184" s="37">
        <v>0</v>
      </c>
      <c r="O184" s="32">
        <v>40.855555555555554</v>
      </c>
      <c r="P184" s="32">
        <v>0</v>
      </c>
      <c r="Q184" s="37">
        <v>0</v>
      </c>
      <c r="R184" s="32">
        <v>20.444444444444443</v>
      </c>
      <c r="S184" s="32">
        <v>0</v>
      </c>
      <c r="T184" s="37">
        <v>0</v>
      </c>
      <c r="U184" s="32">
        <v>5.2444444444444445</v>
      </c>
      <c r="V184" s="32">
        <v>0</v>
      </c>
      <c r="W184" s="37">
        <v>0</v>
      </c>
      <c r="X184" s="32">
        <v>53.038888888888891</v>
      </c>
      <c r="Y184" s="32">
        <v>0</v>
      </c>
      <c r="Z184" s="37">
        <v>0</v>
      </c>
      <c r="AA184" s="32">
        <v>0</v>
      </c>
      <c r="AB184" s="32">
        <v>0</v>
      </c>
      <c r="AC184" s="37" t="s">
        <v>1045</v>
      </c>
      <c r="AD184" s="32">
        <v>178.62777777777777</v>
      </c>
      <c r="AE184" s="32">
        <v>0</v>
      </c>
      <c r="AF184" s="37">
        <v>0</v>
      </c>
      <c r="AG184" s="32">
        <v>0.78333333333333333</v>
      </c>
      <c r="AH184" s="32">
        <v>0</v>
      </c>
      <c r="AI184" s="37">
        <v>0</v>
      </c>
      <c r="AJ184" s="32">
        <v>0</v>
      </c>
      <c r="AK184" s="32">
        <v>0</v>
      </c>
      <c r="AL184" s="37" t="s">
        <v>1045</v>
      </c>
      <c r="AM184" t="s">
        <v>203</v>
      </c>
      <c r="AN184" s="34">
        <v>1</v>
      </c>
      <c r="AX184"/>
      <c r="AY184"/>
    </row>
    <row r="185" spans="1:51" x14ac:dyDescent="0.25">
      <c r="A185" t="s">
        <v>929</v>
      </c>
      <c r="B185" t="s">
        <v>669</v>
      </c>
      <c r="C185" t="s">
        <v>723</v>
      </c>
      <c r="D185" t="s">
        <v>899</v>
      </c>
      <c r="E185" s="32">
        <v>37.322222222222223</v>
      </c>
      <c r="F185" s="32">
        <v>152.18477777777775</v>
      </c>
      <c r="G185" s="32">
        <v>18.683444444444444</v>
      </c>
      <c r="H185" s="37">
        <v>0.12276815537836681</v>
      </c>
      <c r="I185" s="32">
        <v>121.53199999999997</v>
      </c>
      <c r="J185" s="32">
        <v>18.683444444444444</v>
      </c>
      <c r="K185" s="37">
        <v>0.15373271602906599</v>
      </c>
      <c r="L185" s="32">
        <v>36.345888888888886</v>
      </c>
      <c r="M185" s="32">
        <v>3.5128888888888881</v>
      </c>
      <c r="N185" s="37">
        <v>9.6651615802490251E-2</v>
      </c>
      <c r="O185" s="32">
        <v>16.80233333333333</v>
      </c>
      <c r="P185" s="32">
        <v>3.5128888888888881</v>
      </c>
      <c r="Q185" s="37">
        <v>0.20907149139339112</v>
      </c>
      <c r="R185" s="32">
        <v>13.85466666666667</v>
      </c>
      <c r="S185" s="32">
        <v>0</v>
      </c>
      <c r="T185" s="37">
        <v>0</v>
      </c>
      <c r="U185" s="32">
        <v>5.6888888888888891</v>
      </c>
      <c r="V185" s="32">
        <v>0</v>
      </c>
      <c r="W185" s="37">
        <v>0</v>
      </c>
      <c r="X185" s="32">
        <v>21.746999999999989</v>
      </c>
      <c r="Y185" s="32">
        <v>4.5728888888888877</v>
      </c>
      <c r="Z185" s="37">
        <v>0.21027676869862003</v>
      </c>
      <c r="AA185" s="32">
        <v>11.109222222222222</v>
      </c>
      <c r="AB185" s="32">
        <v>0</v>
      </c>
      <c r="AC185" s="37">
        <v>0</v>
      </c>
      <c r="AD185" s="32">
        <v>82.982666666666645</v>
      </c>
      <c r="AE185" s="32">
        <v>10.597666666666669</v>
      </c>
      <c r="AF185" s="37">
        <v>0.12770940116008167</v>
      </c>
      <c r="AG185" s="32">
        <v>0</v>
      </c>
      <c r="AH185" s="32">
        <v>0</v>
      </c>
      <c r="AI185" s="37" t="s">
        <v>1045</v>
      </c>
      <c r="AJ185" s="32">
        <v>0</v>
      </c>
      <c r="AK185" s="32">
        <v>0</v>
      </c>
      <c r="AL185" s="37" t="s">
        <v>1045</v>
      </c>
      <c r="AM185" t="s">
        <v>311</v>
      </c>
      <c r="AN185" s="34">
        <v>1</v>
      </c>
      <c r="AX185"/>
      <c r="AY185"/>
    </row>
    <row r="186" spans="1:51" x14ac:dyDescent="0.25">
      <c r="A186" t="s">
        <v>929</v>
      </c>
      <c r="B186" t="s">
        <v>501</v>
      </c>
      <c r="C186" t="s">
        <v>762</v>
      </c>
      <c r="D186" t="s">
        <v>897</v>
      </c>
      <c r="E186" s="32">
        <v>92.777777777777771</v>
      </c>
      <c r="F186" s="32">
        <v>294.73966666666661</v>
      </c>
      <c r="G186" s="32">
        <v>2.4777777777777779</v>
      </c>
      <c r="H186" s="37">
        <v>8.4066654678686334E-3</v>
      </c>
      <c r="I186" s="32">
        <v>263.37299999999993</v>
      </c>
      <c r="J186" s="32">
        <v>1.8222222222222222</v>
      </c>
      <c r="K186" s="37">
        <v>6.9187890262943528E-3</v>
      </c>
      <c r="L186" s="32">
        <v>34.829444444444448</v>
      </c>
      <c r="M186" s="32">
        <v>2.4777777777777779</v>
      </c>
      <c r="N186" s="37">
        <v>7.1140318695867164E-2</v>
      </c>
      <c r="O186" s="32">
        <v>22.796111111111117</v>
      </c>
      <c r="P186" s="32">
        <v>1.8222222222222222</v>
      </c>
      <c r="Q186" s="37">
        <v>7.993566154071112E-2</v>
      </c>
      <c r="R186" s="32">
        <v>7.1444444444444448</v>
      </c>
      <c r="S186" s="32">
        <v>0.56666666666666665</v>
      </c>
      <c r="T186" s="37">
        <v>7.9315707620528766E-2</v>
      </c>
      <c r="U186" s="32">
        <v>4.8888888888888893</v>
      </c>
      <c r="V186" s="32">
        <v>8.8888888888888892E-2</v>
      </c>
      <c r="W186" s="37">
        <v>1.8181818181818181E-2</v>
      </c>
      <c r="X186" s="32">
        <v>101.1723333333333</v>
      </c>
      <c r="Y186" s="32">
        <v>0</v>
      </c>
      <c r="Z186" s="37">
        <v>0</v>
      </c>
      <c r="AA186" s="32">
        <v>19.333333333333332</v>
      </c>
      <c r="AB186" s="32">
        <v>0</v>
      </c>
      <c r="AC186" s="37">
        <v>0</v>
      </c>
      <c r="AD186" s="32">
        <v>139.40455555555553</v>
      </c>
      <c r="AE186" s="32">
        <v>0</v>
      </c>
      <c r="AF186" s="37">
        <v>0</v>
      </c>
      <c r="AG186" s="32">
        <v>0</v>
      </c>
      <c r="AH186" s="32">
        <v>0</v>
      </c>
      <c r="AI186" s="37" t="s">
        <v>1045</v>
      </c>
      <c r="AJ186" s="32">
        <v>0</v>
      </c>
      <c r="AK186" s="32">
        <v>0</v>
      </c>
      <c r="AL186" s="37" t="s">
        <v>1045</v>
      </c>
      <c r="AM186" t="s">
        <v>139</v>
      </c>
      <c r="AN186" s="34">
        <v>1</v>
      </c>
      <c r="AX186"/>
      <c r="AY186"/>
    </row>
    <row r="187" spans="1:51" x14ac:dyDescent="0.25">
      <c r="A187" t="s">
        <v>929</v>
      </c>
      <c r="B187" t="s">
        <v>694</v>
      </c>
      <c r="C187" t="s">
        <v>889</v>
      </c>
      <c r="D187" t="s">
        <v>897</v>
      </c>
      <c r="E187" s="32">
        <v>40.155555555555559</v>
      </c>
      <c r="F187" s="32">
        <v>150.27777777777777</v>
      </c>
      <c r="G187" s="32">
        <v>9.3388888888888886</v>
      </c>
      <c r="H187" s="37">
        <v>6.2144177449168204E-2</v>
      </c>
      <c r="I187" s="32">
        <v>141.88611111111112</v>
      </c>
      <c r="J187" s="32">
        <v>9.3388888888888886</v>
      </c>
      <c r="K187" s="37">
        <v>6.5819612756710194E-2</v>
      </c>
      <c r="L187" s="32">
        <v>20.772222222222226</v>
      </c>
      <c r="M187" s="32">
        <v>3.6666666666666665</v>
      </c>
      <c r="N187" s="37">
        <v>0.17651778550414546</v>
      </c>
      <c r="O187" s="32">
        <v>12.380555555555556</v>
      </c>
      <c r="P187" s="32">
        <v>3.6666666666666665</v>
      </c>
      <c r="Q187" s="37">
        <v>0.29616333856854382</v>
      </c>
      <c r="R187" s="32">
        <v>3.7250000000000001</v>
      </c>
      <c r="S187" s="32">
        <v>0</v>
      </c>
      <c r="T187" s="37">
        <v>0</v>
      </c>
      <c r="U187" s="32">
        <v>4.666666666666667</v>
      </c>
      <c r="V187" s="32">
        <v>0</v>
      </c>
      <c r="W187" s="37">
        <v>0</v>
      </c>
      <c r="X187" s="32">
        <v>60.005555555555553</v>
      </c>
      <c r="Y187" s="32">
        <v>1.3833333333333333</v>
      </c>
      <c r="Z187" s="37">
        <v>2.3053420979538931E-2</v>
      </c>
      <c r="AA187" s="32">
        <v>0</v>
      </c>
      <c r="AB187" s="32">
        <v>0</v>
      </c>
      <c r="AC187" s="37" t="s">
        <v>1045</v>
      </c>
      <c r="AD187" s="32">
        <v>69.277777777777771</v>
      </c>
      <c r="AE187" s="32">
        <v>4.2888888888888888</v>
      </c>
      <c r="AF187" s="37">
        <v>6.1908580593424224E-2</v>
      </c>
      <c r="AG187" s="32">
        <v>0.22222222222222221</v>
      </c>
      <c r="AH187" s="32">
        <v>0</v>
      </c>
      <c r="AI187" s="37">
        <v>0</v>
      </c>
      <c r="AJ187" s="32">
        <v>0</v>
      </c>
      <c r="AK187" s="32">
        <v>0</v>
      </c>
      <c r="AL187" s="37" t="s">
        <v>1045</v>
      </c>
      <c r="AM187" t="s">
        <v>337</v>
      </c>
      <c r="AN187" s="34">
        <v>1</v>
      </c>
      <c r="AX187"/>
      <c r="AY187"/>
    </row>
    <row r="188" spans="1:51" x14ac:dyDescent="0.25">
      <c r="A188" t="s">
        <v>929</v>
      </c>
      <c r="B188" t="s">
        <v>381</v>
      </c>
      <c r="C188" t="s">
        <v>751</v>
      </c>
      <c r="D188" t="s">
        <v>900</v>
      </c>
      <c r="E188" s="32">
        <v>145.83333333333334</v>
      </c>
      <c r="F188" s="32">
        <v>531.43599999999992</v>
      </c>
      <c r="G188" s="32">
        <v>108.94166666666666</v>
      </c>
      <c r="H188" s="37">
        <v>0.20499489433660248</v>
      </c>
      <c r="I188" s="32">
        <v>492.3221111111111</v>
      </c>
      <c r="J188" s="32">
        <v>108.94166666666666</v>
      </c>
      <c r="K188" s="37">
        <v>0.22128127948752613</v>
      </c>
      <c r="L188" s="32">
        <v>91.408333333333331</v>
      </c>
      <c r="M188" s="32">
        <v>31.919444444444444</v>
      </c>
      <c r="N188" s="37">
        <v>0.34919621964931474</v>
      </c>
      <c r="O188" s="32">
        <v>66.163888888888891</v>
      </c>
      <c r="P188" s="32">
        <v>31.919444444444444</v>
      </c>
      <c r="Q188" s="37">
        <v>0.48242999286284055</v>
      </c>
      <c r="R188" s="32">
        <v>20</v>
      </c>
      <c r="S188" s="32">
        <v>0</v>
      </c>
      <c r="T188" s="37">
        <v>0</v>
      </c>
      <c r="U188" s="32">
        <v>5.2444444444444445</v>
      </c>
      <c r="V188" s="32">
        <v>0</v>
      </c>
      <c r="W188" s="37">
        <v>0</v>
      </c>
      <c r="X188" s="32">
        <v>124.41666666666667</v>
      </c>
      <c r="Y188" s="32">
        <v>47.391666666666666</v>
      </c>
      <c r="Z188" s="37">
        <v>0.38091091761553914</v>
      </c>
      <c r="AA188" s="32">
        <v>13.869444444444444</v>
      </c>
      <c r="AB188" s="32">
        <v>0</v>
      </c>
      <c r="AC188" s="37">
        <v>0</v>
      </c>
      <c r="AD188" s="32">
        <v>301.74155555555552</v>
      </c>
      <c r="AE188" s="32">
        <v>29.630555555555556</v>
      </c>
      <c r="AF188" s="37">
        <v>9.8198458283284384E-2</v>
      </c>
      <c r="AG188" s="32">
        <v>0</v>
      </c>
      <c r="AH188" s="32">
        <v>0</v>
      </c>
      <c r="AI188" s="37" t="s">
        <v>1045</v>
      </c>
      <c r="AJ188" s="32">
        <v>0</v>
      </c>
      <c r="AK188" s="32">
        <v>0</v>
      </c>
      <c r="AL188" s="37" t="s">
        <v>1045</v>
      </c>
      <c r="AM188" t="s">
        <v>19</v>
      </c>
      <c r="AN188" s="34">
        <v>1</v>
      </c>
      <c r="AX188"/>
      <c r="AY188"/>
    </row>
    <row r="189" spans="1:51" x14ac:dyDescent="0.25">
      <c r="A189" t="s">
        <v>929</v>
      </c>
      <c r="B189" t="s">
        <v>565</v>
      </c>
      <c r="C189" t="s">
        <v>845</v>
      </c>
      <c r="D189" t="s">
        <v>902</v>
      </c>
      <c r="E189" s="32">
        <v>69.144444444444446</v>
      </c>
      <c r="F189" s="32">
        <v>310.36888888888888</v>
      </c>
      <c r="G189" s="32">
        <v>0</v>
      </c>
      <c r="H189" s="37">
        <v>0</v>
      </c>
      <c r="I189" s="32">
        <v>257.26111111111106</v>
      </c>
      <c r="J189" s="32">
        <v>0</v>
      </c>
      <c r="K189" s="37">
        <v>0</v>
      </c>
      <c r="L189" s="32">
        <v>69.896000000000015</v>
      </c>
      <c r="M189" s="32">
        <v>0</v>
      </c>
      <c r="N189" s="37">
        <v>0</v>
      </c>
      <c r="O189" s="32">
        <v>16.78822222222222</v>
      </c>
      <c r="P189" s="32">
        <v>0</v>
      </c>
      <c r="Q189" s="37">
        <v>0</v>
      </c>
      <c r="R189" s="32">
        <v>48.107777777777798</v>
      </c>
      <c r="S189" s="32">
        <v>0</v>
      </c>
      <c r="T189" s="37">
        <v>0</v>
      </c>
      <c r="U189" s="32">
        <v>5</v>
      </c>
      <c r="V189" s="32">
        <v>0</v>
      </c>
      <c r="W189" s="37">
        <v>0</v>
      </c>
      <c r="X189" s="32">
        <v>78.743333333333325</v>
      </c>
      <c r="Y189" s="32">
        <v>0</v>
      </c>
      <c r="Z189" s="37">
        <v>0</v>
      </c>
      <c r="AA189" s="32">
        <v>0</v>
      </c>
      <c r="AB189" s="32">
        <v>0</v>
      </c>
      <c r="AC189" s="37" t="s">
        <v>1045</v>
      </c>
      <c r="AD189" s="32">
        <v>161.72955555555552</v>
      </c>
      <c r="AE189" s="32">
        <v>0</v>
      </c>
      <c r="AF189" s="37">
        <v>0</v>
      </c>
      <c r="AG189" s="32">
        <v>0</v>
      </c>
      <c r="AH189" s="32">
        <v>0</v>
      </c>
      <c r="AI189" s="37" t="s">
        <v>1045</v>
      </c>
      <c r="AJ189" s="32">
        <v>0</v>
      </c>
      <c r="AK189" s="32">
        <v>0</v>
      </c>
      <c r="AL189" s="37" t="s">
        <v>1045</v>
      </c>
      <c r="AM189" t="s">
        <v>204</v>
      </c>
      <c r="AN189" s="34">
        <v>1</v>
      </c>
      <c r="AX189"/>
      <c r="AY189"/>
    </row>
    <row r="190" spans="1:51" x14ac:dyDescent="0.25">
      <c r="A190" t="s">
        <v>929</v>
      </c>
      <c r="B190" t="s">
        <v>566</v>
      </c>
      <c r="C190" t="s">
        <v>846</v>
      </c>
      <c r="D190" t="s">
        <v>901</v>
      </c>
      <c r="E190" s="32">
        <v>117.74444444444444</v>
      </c>
      <c r="F190" s="32">
        <v>542.12822222222223</v>
      </c>
      <c r="G190" s="32">
        <v>19.739111111111107</v>
      </c>
      <c r="H190" s="37">
        <v>3.6410410493294527E-2</v>
      </c>
      <c r="I190" s="32">
        <v>485.14355555555557</v>
      </c>
      <c r="J190" s="32">
        <v>19.739111111111107</v>
      </c>
      <c r="K190" s="37">
        <v>4.0687155142166385E-2</v>
      </c>
      <c r="L190" s="32">
        <v>88.866333333333316</v>
      </c>
      <c r="M190" s="32">
        <v>3.1936666666666667</v>
      </c>
      <c r="N190" s="37">
        <v>3.5937869234318215E-2</v>
      </c>
      <c r="O190" s="32">
        <v>38.082333333333324</v>
      </c>
      <c r="P190" s="32">
        <v>3.1936666666666667</v>
      </c>
      <c r="Q190" s="37">
        <v>8.3862158306126228E-2</v>
      </c>
      <c r="R190" s="32">
        <v>45.095111111111116</v>
      </c>
      <c r="S190" s="32">
        <v>0</v>
      </c>
      <c r="T190" s="37">
        <v>0</v>
      </c>
      <c r="U190" s="32">
        <v>5.6888888888888891</v>
      </c>
      <c r="V190" s="32">
        <v>0</v>
      </c>
      <c r="W190" s="37">
        <v>0</v>
      </c>
      <c r="X190" s="32">
        <v>142.89666666666665</v>
      </c>
      <c r="Y190" s="32">
        <v>4.4011111111111108</v>
      </c>
      <c r="Z190" s="37">
        <v>3.0799256650104585E-2</v>
      </c>
      <c r="AA190" s="32">
        <v>6.200666666666665</v>
      </c>
      <c r="AB190" s="32">
        <v>0</v>
      </c>
      <c r="AC190" s="37">
        <v>0</v>
      </c>
      <c r="AD190" s="32">
        <v>243.30988888888888</v>
      </c>
      <c r="AE190" s="32">
        <v>12.14433333333333</v>
      </c>
      <c r="AF190" s="37">
        <v>4.991302815020076E-2</v>
      </c>
      <c r="AG190" s="32">
        <v>60.854666666666681</v>
      </c>
      <c r="AH190" s="32">
        <v>0</v>
      </c>
      <c r="AI190" s="37">
        <v>0</v>
      </c>
      <c r="AJ190" s="32">
        <v>0</v>
      </c>
      <c r="AK190" s="32">
        <v>0</v>
      </c>
      <c r="AL190" s="37" t="s">
        <v>1045</v>
      </c>
      <c r="AM190" t="s">
        <v>205</v>
      </c>
      <c r="AN190" s="34">
        <v>1</v>
      </c>
      <c r="AX190"/>
      <c r="AY190"/>
    </row>
    <row r="191" spans="1:51" x14ac:dyDescent="0.25">
      <c r="A191" t="s">
        <v>929</v>
      </c>
      <c r="B191" t="s">
        <v>407</v>
      </c>
      <c r="C191" t="s">
        <v>784</v>
      </c>
      <c r="D191" t="s">
        <v>900</v>
      </c>
      <c r="E191" s="32">
        <v>67.522222222222226</v>
      </c>
      <c r="F191" s="32">
        <v>186.07111111111112</v>
      </c>
      <c r="G191" s="32">
        <v>87.260000000000019</v>
      </c>
      <c r="H191" s="37">
        <v>0.46896049300148102</v>
      </c>
      <c r="I191" s="32">
        <v>166.66555555555556</v>
      </c>
      <c r="J191" s="32">
        <v>81.187777777777796</v>
      </c>
      <c r="K191" s="37">
        <v>0.48712991419942808</v>
      </c>
      <c r="L191" s="32">
        <v>24.297222222222221</v>
      </c>
      <c r="M191" s="32">
        <v>13.761111111111111</v>
      </c>
      <c r="N191" s="37">
        <v>0.56636561106665151</v>
      </c>
      <c r="O191" s="32">
        <v>15.824999999999999</v>
      </c>
      <c r="P191" s="32">
        <v>10.205555555555556</v>
      </c>
      <c r="Q191" s="37">
        <v>0.64490082499561174</v>
      </c>
      <c r="R191" s="32">
        <v>3.5555555555555554</v>
      </c>
      <c r="S191" s="32">
        <v>3.5555555555555554</v>
      </c>
      <c r="T191" s="37">
        <v>1</v>
      </c>
      <c r="U191" s="32">
        <v>4.916666666666667</v>
      </c>
      <c r="V191" s="32">
        <v>0</v>
      </c>
      <c r="W191" s="37">
        <v>0</v>
      </c>
      <c r="X191" s="32">
        <v>52.655555555555559</v>
      </c>
      <c r="Y191" s="32">
        <v>33.361111111111114</v>
      </c>
      <c r="Z191" s="37">
        <v>0.63357248364633889</v>
      </c>
      <c r="AA191" s="32">
        <v>10.933333333333334</v>
      </c>
      <c r="AB191" s="32">
        <v>2.5166666666666666</v>
      </c>
      <c r="AC191" s="37">
        <v>0.23018292682926828</v>
      </c>
      <c r="AD191" s="32">
        <v>98.185000000000016</v>
      </c>
      <c r="AE191" s="32">
        <v>37.621111111111119</v>
      </c>
      <c r="AF191" s="37">
        <v>0.38316556613648839</v>
      </c>
      <c r="AG191" s="32">
        <v>0</v>
      </c>
      <c r="AH191" s="32">
        <v>0</v>
      </c>
      <c r="AI191" s="37" t="s">
        <v>1045</v>
      </c>
      <c r="AJ191" s="32">
        <v>0</v>
      </c>
      <c r="AK191" s="32">
        <v>0</v>
      </c>
      <c r="AL191" s="37" t="s">
        <v>1045</v>
      </c>
      <c r="AM191" t="s">
        <v>45</v>
      </c>
      <c r="AN191" s="34">
        <v>1</v>
      </c>
      <c r="AX191"/>
      <c r="AY191"/>
    </row>
    <row r="192" spans="1:51" x14ac:dyDescent="0.25">
      <c r="A192" t="s">
        <v>929</v>
      </c>
      <c r="B192" t="s">
        <v>526</v>
      </c>
      <c r="C192" t="s">
        <v>763</v>
      </c>
      <c r="D192" t="s">
        <v>898</v>
      </c>
      <c r="E192" s="32">
        <v>148.12222222222223</v>
      </c>
      <c r="F192" s="32">
        <v>521.79633333333345</v>
      </c>
      <c r="G192" s="32">
        <v>58.269444444444446</v>
      </c>
      <c r="H192" s="37">
        <v>0.11167085838301745</v>
      </c>
      <c r="I192" s="32">
        <v>484.10644444444449</v>
      </c>
      <c r="J192" s="32">
        <v>58.269444444444446</v>
      </c>
      <c r="K192" s="37">
        <v>0.12036494269625733</v>
      </c>
      <c r="L192" s="32">
        <v>150.00822222222229</v>
      </c>
      <c r="M192" s="32">
        <v>13.738888888888889</v>
      </c>
      <c r="N192" s="37">
        <v>9.1587572236781059E-2</v>
      </c>
      <c r="O192" s="32">
        <v>112.38144444444448</v>
      </c>
      <c r="P192" s="32">
        <v>13.738888888888889</v>
      </c>
      <c r="Q192" s="37">
        <v>0.12225228957330832</v>
      </c>
      <c r="R192" s="32">
        <v>32.293444444444454</v>
      </c>
      <c r="S192" s="32">
        <v>0</v>
      </c>
      <c r="T192" s="37">
        <v>0</v>
      </c>
      <c r="U192" s="32">
        <v>5.333333333333333</v>
      </c>
      <c r="V192" s="32">
        <v>0</v>
      </c>
      <c r="W192" s="37">
        <v>0</v>
      </c>
      <c r="X192" s="32">
        <v>82.890222222222221</v>
      </c>
      <c r="Y192" s="32">
        <v>7.9805555555555552</v>
      </c>
      <c r="Z192" s="37">
        <v>9.6278612140287281E-2</v>
      </c>
      <c r="AA192" s="32">
        <v>6.3111111111111104E-2</v>
      </c>
      <c r="AB192" s="32">
        <v>0</v>
      </c>
      <c r="AC192" s="37">
        <v>0</v>
      </c>
      <c r="AD192" s="32">
        <v>259.83744444444443</v>
      </c>
      <c r="AE192" s="32">
        <v>24.672222222222221</v>
      </c>
      <c r="AF192" s="37">
        <v>9.4952528012171716E-2</v>
      </c>
      <c r="AG192" s="32">
        <v>28.99733333333333</v>
      </c>
      <c r="AH192" s="32">
        <v>11.877777777777778</v>
      </c>
      <c r="AI192" s="37">
        <v>0.40961620991968617</v>
      </c>
      <c r="AJ192" s="32">
        <v>0</v>
      </c>
      <c r="AK192" s="32">
        <v>0</v>
      </c>
      <c r="AL192" s="37" t="s">
        <v>1045</v>
      </c>
      <c r="AM192" t="s">
        <v>164</v>
      </c>
      <c r="AN192" s="34">
        <v>1</v>
      </c>
      <c r="AX192"/>
      <c r="AY192"/>
    </row>
    <row r="193" spans="1:51" x14ac:dyDescent="0.25">
      <c r="A193" t="s">
        <v>929</v>
      </c>
      <c r="B193" t="s">
        <v>567</v>
      </c>
      <c r="C193" t="s">
        <v>767</v>
      </c>
      <c r="D193" t="s">
        <v>902</v>
      </c>
      <c r="E193" s="32">
        <v>54.488888888888887</v>
      </c>
      <c r="F193" s="32">
        <v>225.67599999999999</v>
      </c>
      <c r="G193" s="32">
        <v>13.55488888888889</v>
      </c>
      <c r="H193" s="37">
        <v>6.0063493188858764E-2</v>
      </c>
      <c r="I193" s="32">
        <v>195.24466666666666</v>
      </c>
      <c r="J193" s="32">
        <v>13.55488888888889</v>
      </c>
      <c r="K193" s="37">
        <v>6.9425142926083636E-2</v>
      </c>
      <c r="L193" s="32">
        <v>49.805</v>
      </c>
      <c r="M193" s="32">
        <v>1.6028888888888888</v>
      </c>
      <c r="N193" s="37">
        <v>3.2183292618991846E-2</v>
      </c>
      <c r="O193" s="32">
        <v>19.373666666666669</v>
      </c>
      <c r="P193" s="32">
        <v>1.6028888888888888</v>
      </c>
      <c r="Q193" s="37">
        <v>8.2735442725807642E-2</v>
      </c>
      <c r="R193" s="32">
        <v>26.181333333333331</v>
      </c>
      <c r="S193" s="32">
        <v>0</v>
      </c>
      <c r="T193" s="37">
        <v>0</v>
      </c>
      <c r="U193" s="32">
        <v>4.25</v>
      </c>
      <c r="V193" s="32">
        <v>0</v>
      </c>
      <c r="W193" s="37">
        <v>0</v>
      </c>
      <c r="X193" s="32">
        <v>56.176999999999971</v>
      </c>
      <c r="Y193" s="32">
        <v>7.4999999999999991</v>
      </c>
      <c r="Z193" s="37">
        <v>0.13350659522580421</v>
      </c>
      <c r="AA193" s="32">
        <v>0</v>
      </c>
      <c r="AB193" s="32">
        <v>0</v>
      </c>
      <c r="AC193" s="37" t="s">
        <v>1045</v>
      </c>
      <c r="AD193" s="32">
        <v>119.64400000000001</v>
      </c>
      <c r="AE193" s="32">
        <v>4.4020000000000001</v>
      </c>
      <c r="AF193" s="37">
        <v>3.6792484370298549E-2</v>
      </c>
      <c r="AG193" s="32">
        <v>0.05</v>
      </c>
      <c r="AH193" s="32">
        <v>0.05</v>
      </c>
      <c r="AI193" s="37">
        <v>1</v>
      </c>
      <c r="AJ193" s="32">
        <v>0</v>
      </c>
      <c r="AK193" s="32">
        <v>0</v>
      </c>
      <c r="AL193" s="37" t="s">
        <v>1045</v>
      </c>
      <c r="AM193" t="s">
        <v>206</v>
      </c>
      <c r="AN193" s="34">
        <v>1</v>
      </c>
      <c r="AX193"/>
      <c r="AY193"/>
    </row>
    <row r="194" spans="1:51" x14ac:dyDescent="0.25">
      <c r="A194" t="s">
        <v>929</v>
      </c>
      <c r="B194" t="s">
        <v>520</v>
      </c>
      <c r="C194" t="s">
        <v>831</v>
      </c>
      <c r="D194" t="s">
        <v>895</v>
      </c>
      <c r="E194" s="32">
        <v>80.577777777777783</v>
      </c>
      <c r="F194" s="32">
        <v>304.20088888888893</v>
      </c>
      <c r="G194" s="32">
        <v>68.137</v>
      </c>
      <c r="H194" s="37">
        <v>0.22398685371654986</v>
      </c>
      <c r="I194" s="32">
        <v>288.8175555555556</v>
      </c>
      <c r="J194" s="32">
        <v>68.137</v>
      </c>
      <c r="K194" s="37">
        <v>0.23591709952996082</v>
      </c>
      <c r="L194" s="32">
        <v>76.98544444444444</v>
      </c>
      <c r="M194" s="32">
        <v>14.924333333333333</v>
      </c>
      <c r="N194" s="37">
        <v>0.19385915663711323</v>
      </c>
      <c r="O194" s="32">
        <v>61.602111111111114</v>
      </c>
      <c r="P194" s="32">
        <v>14.924333333333333</v>
      </c>
      <c r="Q194" s="37">
        <v>0.24226983562973128</v>
      </c>
      <c r="R194" s="32">
        <v>10.138888888888889</v>
      </c>
      <c r="S194" s="32">
        <v>0</v>
      </c>
      <c r="T194" s="37">
        <v>0</v>
      </c>
      <c r="U194" s="32">
        <v>5.2444444444444445</v>
      </c>
      <c r="V194" s="32">
        <v>0</v>
      </c>
      <c r="W194" s="37">
        <v>0</v>
      </c>
      <c r="X194" s="32">
        <v>46.497333333333337</v>
      </c>
      <c r="Y194" s="32">
        <v>12.433444444444444</v>
      </c>
      <c r="Z194" s="37">
        <v>0.26740123686901995</v>
      </c>
      <c r="AA194" s="32">
        <v>0</v>
      </c>
      <c r="AB194" s="32">
        <v>0</v>
      </c>
      <c r="AC194" s="37" t="s">
        <v>1045</v>
      </c>
      <c r="AD194" s="32">
        <v>180.71811111111111</v>
      </c>
      <c r="AE194" s="32">
        <v>40.779222222222231</v>
      </c>
      <c r="AF194" s="37">
        <v>0.22565099851641265</v>
      </c>
      <c r="AG194" s="32">
        <v>0</v>
      </c>
      <c r="AH194" s="32">
        <v>0</v>
      </c>
      <c r="AI194" s="37" t="s">
        <v>1045</v>
      </c>
      <c r="AJ194" s="32">
        <v>0</v>
      </c>
      <c r="AK194" s="32">
        <v>0</v>
      </c>
      <c r="AL194" s="37" t="s">
        <v>1045</v>
      </c>
      <c r="AM194" t="s">
        <v>158</v>
      </c>
      <c r="AN194" s="34">
        <v>1</v>
      </c>
      <c r="AX194"/>
      <c r="AY194"/>
    </row>
    <row r="195" spans="1:51" x14ac:dyDescent="0.25">
      <c r="A195" t="s">
        <v>929</v>
      </c>
      <c r="B195" t="s">
        <v>372</v>
      </c>
      <c r="C195" t="s">
        <v>729</v>
      </c>
      <c r="D195" t="s">
        <v>895</v>
      </c>
      <c r="E195" s="32">
        <v>158.34444444444443</v>
      </c>
      <c r="F195" s="32">
        <v>564.66388888888889</v>
      </c>
      <c r="G195" s="32">
        <v>4.1583333333333332</v>
      </c>
      <c r="H195" s="37">
        <v>7.3642629095971544E-3</v>
      </c>
      <c r="I195" s="32">
        <v>545.89444444444439</v>
      </c>
      <c r="J195" s="32">
        <v>0</v>
      </c>
      <c r="K195" s="37">
        <v>0</v>
      </c>
      <c r="L195" s="32">
        <v>56.11944444444444</v>
      </c>
      <c r="M195" s="32">
        <v>0</v>
      </c>
      <c r="N195" s="37">
        <v>0</v>
      </c>
      <c r="O195" s="32">
        <v>50.363888888888887</v>
      </c>
      <c r="P195" s="32">
        <v>0</v>
      </c>
      <c r="Q195" s="37">
        <v>0</v>
      </c>
      <c r="R195" s="32">
        <v>1.7666666666666666</v>
      </c>
      <c r="S195" s="32">
        <v>0</v>
      </c>
      <c r="T195" s="37">
        <v>0</v>
      </c>
      <c r="U195" s="32">
        <v>3.9888888888888889</v>
      </c>
      <c r="V195" s="32">
        <v>0</v>
      </c>
      <c r="W195" s="37">
        <v>0</v>
      </c>
      <c r="X195" s="32">
        <v>131.95555555555555</v>
      </c>
      <c r="Y195" s="32">
        <v>0</v>
      </c>
      <c r="Z195" s="37">
        <v>0</v>
      </c>
      <c r="AA195" s="32">
        <v>13.013888888888889</v>
      </c>
      <c r="AB195" s="32">
        <v>4.1583333333333332</v>
      </c>
      <c r="AC195" s="37">
        <v>0.31953041622198503</v>
      </c>
      <c r="AD195" s="32">
        <v>363.57499999999999</v>
      </c>
      <c r="AE195" s="32">
        <v>0</v>
      </c>
      <c r="AF195" s="37">
        <v>0</v>
      </c>
      <c r="AG195" s="32">
        <v>0</v>
      </c>
      <c r="AH195" s="32">
        <v>0</v>
      </c>
      <c r="AI195" s="37" t="s">
        <v>1045</v>
      </c>
      <c r="AJ195" s="32">
        <v>0</v>
      </c>
      <c r="AK195" s="32">
        <v>0</v>
      </c>
      <c r="AL195" s="37" t="s">
        <v>1045</v>
      </c>
      <c r="AM195" t="s">
        <v>10</v>
      </c>
      <c r="AN195" s="34">
        <v>1</v>
      </c>
      <c r="AX195"/>
      <c r="AY195"/>
    </row>
    <row r="196" spans="1:51" x14ac:dyDescent="0.25">
      <c r="A196" t="s">
        <v>929</v>
      </c>
      <c r="B196" t="s">
        <v>617</v>
      </c>
      <c r="C196" t="s">
        <v>856</v>
      </c>
      <c r="D196" t="s">
        <v>895</v>
      </c>
      <c r="E196" s="32">
        <v>102.65555555555555</v>
      </c>
      <c r="F196" s="32">
        <v>435.01566666666668</v>
      </c>
      <c r="G196" s="32">
        <v>14.53788888888889</v>
      </c>
      <c r="H196" s="37">
        <v>3.341923062285624E-2</v>
      </c>
      <c r="I196" s="32">
        <v>395.46844444444446</v>
      </c>
      <c r="J196" s="32">
        <v>14.53788888888889</v>
      </c>
      <c r="K196" s="37">
        <v>3.676118560941511E-2</v>
      </c>
      <c r="L196" s="32">
        <v>60.218777777777781</v>
      </c>
      <c r="M196" s="32">
        <v>2.9771111111111117</v>
      </c>
      <c r="N196" s="37">
        <v>4.9438252003343369E-2</v>
      </c>
      <c r="O196" s="32">
        <v>48.263222222222225</v>
      </c>
      <c r="P196" s="32">
        <v>2.9771111111111117</v>
      </c>
      <c r="Q196" s="37">
        <v>6.1684880827130861E-2</v>
      </c>
      <c r="R196" s="32">
        <v>6.5333333333333332</v>
      </c>
      <c r="S196" s="32">
        <v>0</v>
      </c>
      <c r="T196" s="37">
        <v>0</v>
      </c>
      <c r="U196" s="32">
        <v>5.4222222222222225</v>
      </c>
      <c r="V196" s="32">
        <v>0</v>
      </c>
      <c r="W196" s="37">
        <v>0</v>
      </c>
      <c r="X196" s="32">
        <v>72.630222222222216</v>
      </c>
      <c r="Y196" s="32">
        <v>11.560777777777778</v>
      </c>
      <c r="Z196" s="37">
        <v>0.15917310210625515</v>
      </c>
      <c r="AA196" s="32">
        <v>27.591666666666665</v>
      </c>
      <c r="AB196" s="32">
        <v>0</v>
      </c>
      <c r="AC196" s="37">
        <v>0</v>
      </c>
      <c r="AD196" s="32">
        <v>274.57499999999999</v>
      </c>
      <c r="AE196" s="32">
        <v>0</v>
      </c>
      <c r="AF196" s="37">
        <v>0</v>
      </c>
      <c r="AG196" s="32">
        <v>0</v>
      </c>
      <c r="AH196" s="32">
        <v>0</v>
      </c>
      <c r="AI196" s="37" t="s">
        <v>1045</v>
      </c>
      <c r="AJ196" s="32">
        <v>0</v>
      </c>
      <c r="AK196" s="32">
        <v>0</v>
      </c>
      <c r="AL196" s="37" t="s">
        <v>1045</v>
      </c>
      <c r="AM196" t="s">
        <v>258</v>
      </c>
      <c r="AN196" s="34">
        <v>1</v>
      </c>
      <c r="AX196"/>
      <c r="AY196"/>
    </row>
    <row r="197" spans="1:51" x14ac:dyDescent="0.25">
      <c r="A197" t="s">
        <v>929</v>
      </c>
      <c r="B197" t="s">
        <v>682</v>
      </c>
      <c r="C197" t="s">
        <v>722</v>
      </c>
      <c r="D197" t="s">
        <v>899</v>
      </c>
      <c r="E197" s="32">
        <v>28.022222222222222</v>
      </c>
      <c r="F197" s="32">
        <v>169.40377777777772</v>
      </c>
      <c r="G197" s="32">
        <v>0</v>
      </c>
      <c r="H197" s="37">
        <v>0</v>
      </c>
      <c r="I197" s="32">
        <v>159.82066666666663</v>
      </c>
      <c r="J197" s="32">
        <v>0</v>
      </c>
      <c r="K197" s="37">
        <v>0</v>
      </c>
      <c r="L197" s="32">
        <v>41.30811111111111</v>
      </c>
      <c r="M197" s="32">
        <v>0</v>
      </c>
      <c r="N197" s="37">
        <v>0</v>
      </c>
      <c r="O197" s="32">
        <v>36.452555555555556</v>
      </c>
      <c r="P197" s="32">
        <v>0</v>
      </c>
      <c r="Q197" s="37">
        <v>0</v>
      </c>
      <c r="R197" s="32">
        <v>0</v>
      </c>
      <c r="S197" s="32">
        <v>0</v>
      </c>
      <c r="T197" s="37" t="s">
        <v>1045</v>
      </c>
      <c r="U197" s="32">
        <v>4.8555555555555552</v>
      </c>
      <c r="V197" s="32">
        <v>0</v>
      </c>
      <c r="W197" s="37">
        <v>0</v>
      </c>
      <c r="X197" s="32">
        <v>13.007222222222222</v>
      </c>
      <c r="Y197" s="32">
        <v>0</v>
      </c>
      <c r="Z197" s="37">
        <v>0</v>
      </c>
      <c r="AA197" s="32">
        <v>4.7275555555555551</v>
      </c>
      <c r="AB197" s="32">
        <v>0</v>
      </c>
      <c r="AC197" s="37">
        <v>0</v>
      </c>
      <c r="AD197" s="32">
        <v>110.36088888888884</v>
      </c>
      <c r="AE197" s="32">
        <v>0</v>
      </c>
      <c r="AF197" s="37">
        <v>0</v>
      </c>
      <c r="AG197" s="32">
        <v>0</v>
      </c>
      <c r="AH197" s="32">
        <v>0</v>
      </c>
      <c r="AI197" s="37" t="s">
        <v>1045</v>
      </c>
      <c r="AJ197" s="32">
        <v>0</v>
      </c>
      <c r="AK197" s="32">
        <v>0</v>
      </c>
      <c r="AL197" s="37" t="s">
        <v>1045</v>
      </c>
      <c r="AM197" t="s">
        <v>325</v>
      </c>
      <c r="AN197" s="34">
        <v>1</v>
      </c>
      <c r="AX197"/>
      <c r="AY197"/>
    </row>
    <row r="198" spans="1:51" x14ac:dyDescent="0.25">
      <c r="A198" t="s">
        <v>929</v>
      </c>
      <c r="B198" t="s">
        <v>689</v>
      </c>
      <c r="C198" t="s">
        <v>887</v>
      </c>
      <c r="D198" t="s">
        <v>900</v>
      </c>
      <c r="E198" s="32">
        <v>97.522222222222226</v>
      </c>
      <c r="F198" s="32">
        <v>352.24888888888881</v>
      </c>
      <c r="G198" s="32">
        <v>46.708333333333336</v>
      </c>
      <c r="H198" s="37">
        <v>0.13260037094983348</v>
      </c>
      <c r="I198" s="32">
        <v>304.49922222222216</v>
      </c>
      <c r="J198" s="32">
        <v>46.708333333333336</v>
      </c>
      <c r="K198" s="37">
        <v>0.15339393313538846</v>
      </c>
      <c r="L198" s="32">
        <v>88.576444444444448</v>
      </c>
      <c r="M198" s="32">
        <v>4.2833333333333332</v>
      </c>
      <c r="N198" s="37">
        <v>4.8357476530002955E-2</v>
      </c>
      <c r="O198" s="32">
        <v>42.360111111111109</v>
      </c>
      <c r="P198" s="32">
        <v>4.2833333333333332</v>
      </c>
      <c r="Q198" s="37">
        <v>0.10111714112595445</v>
      </c>
      <c r="R198" s="32">
        <v>40.549666666666667</v>
      </c>
      <c r="S198" s="32">
        <v>0</v>
      </c>
      <c r="T198" s="37">
        <v>0</v>
      </c>
      <c r="U198" s="32">
        <v>5.666666666666667</v>
      </c>
      <c r="V198" s="32">
        <v>0</v>
      </c>
      <c r="W198" s="37">
        <v>0</v>
      </c>
      <c r="X198" s="32">
        <v>82.716555555555558</v>
      </c>
      <c r="Y198" s="32">
        <v>18.3</v>
      </c>
      <c r="Z198" s="37">
        <v>0.22123745212902429</v>
      </c>
      <c r="AA198" s="32">
        <v>1.5333333333333334</v>
      </c>
      <c r="AB198" s="32">
        <v>0</v>
      </c>
      <c r="AC198" s="37">
        <v>0</v>
      </c>
      <c r="AD198" s="32">
        <v>179.4225555555555</v>
      </c>
      <c r="AE198" s="32">
        <v>24.125</v>
      </c>
      <c r="AF198" s="37">
        <v>0.13445912597388043</v>
      </c>
      <c r="AG198" s="32">
        <v>0</v>
      </c>
      <c r="AH198" s="32">
        <v>0</v>
      </c>
      <c r="AI198" s="37" t="s">
        <v>1045</v>
      </c>
      <c r="AJ198" s="32">
        <v>0</v>
      </c>
      <c r="AK198" s="32">
        <v>0</v>
      </c>
      <c r="AL198" s="37" t="s">
        <v>1045</v>
      </c>
      <c r="AM198" t="s">
        <v>332</v>
      </c>
      <c r="AN198" s="34">
        <v>1</v>
      </c>
      <c r="AX198"/>
      <c r="AY198"/>
    </row>
    <row r="199" spans="1:51" x14ac:dyDescent="0.25">
      <c r="A199" t="s">
        <v>929</v>
      </c>
      <c r="B199" t="s">
        <v>602</v>
      </c>
      <c r="C199" t="s">
        <v>859</v>
      </c>
      <c r="D199" t="s">
        <v>898</v>
      </c>
      <c r="E199" s="32">
        <v>78.37777777777778</v>
      </c>
      <c r="F199" s="32">
        <v>258.07222222222219</v>
      </c>
      <c r="G199" s="32">
        <v>0</v>
      </c>
      <c r="H199" s="37">
        <v>0</v>
      </c>
      <c r="I199" s="32">
        <v>226.62777777777777</v>
      </c>
      <c r="J199" s="32">
        <v>0</v>
      </c>
      <c r="K199" s="37">
        <v>0</v>
      </c>
      <c r="L199" s="32">
        <v>41.013888888888886</v>
      </c>
      <c r="M199" s="32">
        <v>0</v>
      </c>
      <c r="N199" s="37">
        <v>0</v>
      </c>
      <c r="O199" s="32">
        <v>25.352777777777778</v>
      </c>
      <c r="P199" s="32">
        <v>0</v>
      </c>
      <c r="Q199" s="37">
        <v>0</v>
      </c>
      <c r="R199" s="32">
        <v>9.35</v>
      </c>
      <c r="S199" s="32">
        <v>0</v>
      </c>
      <c r="T199" s="37">
        <v>0</v>
      </c>
      <c r="U199" s="32">
        <v>6.3111111111111109</v>
      </c>
      <c r="V199" s="32">
        <v>0</v>
      </c>
      <c r="W199" s="37">
        <v>0</v>
      </c>
      <c r="X199" s="32">
        <v>49.50277777777778</v>
      </c>
      <c r="Y199" s="32">
        <v>0</v>
      </c>
      <c r="Z199" s="37">
        <v>0</v>
      </c>
      <c r="AA199" s="32">
        <v>15.783333333333333</v>
      </c>
      <c r="AB199" s="32">
        <v>0</v>
      </c>
      <c r="AC199" s="37">
        <v>0</v>
      </c>
      <c r="AD199" s="32">
        <v>151.77222222222221</v>
      </c>
      <c r="AE199" s="32">
        <v>0</v>
      </c>
      <c r="AF199" s="37">
        <v>0</v>
      </c>
      <c r="AG199" s="32">
        <v>0</v>
      </c>
      <c r="AH199" s="32">
        <v>0</v>
      </c>
      <c r="AI199" s="37" t="s">
        <v>1045</v>
      </c>
      <c r="AJ199" s="32">
        <v>0</v>
      </c>
      <c r="AK199" s="32">
        <v>0</v>
      </c>
      <c r="AL199" s="37" t="s">
        <v>1045</v>
      </c>
      <c r="AM199" t="s">
        <v>243</v>
      </c>
      <c r="AN199" s="34">
        <v>1</v>
      </c>
      <c r="AX199"/>
      <c r="AY199"/>
    </row>
    <row r="200" spans="1:51" x14ac:dyDescent="0.25">
      <c r="A200" t="s">
        <v>929</v>
      </c>
      <c r="B200" t="s">
        <v>497</v>
      </c>
      <c r="C200" t="s">
        <v>825</v>
      </c>
      <c r="D200" t="s">
        <v>905</v>
      </c>
      <c r="E200" s="32">
        <v>59.555555555555557</v>
      </c>
      <c r="F200" s="32">
        <v>275.27066666666667</v>
      </c>
      <c r="G200" s="32">
        <v>27.103888888888893</v>
      </c>
      <c r="H200" s="37">
        <v>9.8462684808003131E-2</v>
      </c>
      <c r="I200" s="32">
        <v>229.84288888888887</v>
      </c>
      <c r="J200" s="32">
        <v>27.103888888888893</v>
      </c>
      <c r="K200" s="37">
        <v>0.11792354777611376</v>
      </c>
      <c r="L200" s="32">
        <v>66.914999999999992</v>
      </c>
      <c r="M200" s="32">
        <v>8.5161111111111119</v>
      </c>
      <c r="N200" s="37">
        <v>0.12726759487575451</v>
      </c>
      <c r="O200" s="32">
        <v>28.639999999999993</v>
      </c>
      <c r="P200" s="32">
        <v>8.5161111111111119</v>
      </c>
      <c r="Q200" s="37">
        <v>0.29735024829298584</v>
      </c>
      <c r="R200" s="32">
        <v>32.94166666666667</v>
      </c>
      <c r="S200" s="32">
        <v>0</v>
      </c>
      <c r="T200" s="37">
        <v>0</v>
      </c>
      <c r="U200" s="32">
        <v>5.333333333333333</v>
      </c>
      <c r="V200" s="32">
        <v>0</v>
      </c>
      <c r="W200" s="37">
        <v>0</v>
      </c>
      <c r="X200" s="32">
        <v>51.699666666666673</v>
      </c>
      <c r="Y200" s="32">
        <v>7.9241111111111158</v>
      </c>
      <c r="Z200" s="37">
        <v>0.15327199616588982</v>
      </c>
      <c r="AA200" s="32">
        <v>7.1527777777777777</v>
      </c>
      <c r="AB200" s="32">
        <v>0</v>
      </c>
      <c r="AC200" s="37">
        <v>0</v>
      </c>
      <c r="AD200" s="32">
        <v>149.50322222222221</v>
      </c>
      <c r="AE200" s="32">
        <v>10.663666666666664</v>
      </c>
      <c r="AF200" s="37">
        <v>7.1327336683192993E-2</v>
      </c>
      <c r="AG200" s="32">
        <v>0</v>
      </c>
      <c r="AH200" s="32">
        <v>0</v>
      </c>
      <c r="AI200" s="37" t="s">
        <v>1045</v>
      </c>
      <c r="AJ200" s="32">
        <v>0</v>
      </c>
      <c r="AK200" s="32">
        <v>0</v>
      </c>
      <c r="AL200" s="37" t="s">
        <v>1045</v>
      </c>
      <c r="AM200" t="s">
        <v>135</v>
      </c>
      <c r="AN200" s="34">
        <v>1</v>
      </c>
      <c r="AX200"/>
      <c r="AY200"/>
    </row>
    <row r="201" spans="1:51" x14ac:dyDescent="0.25">
      <c r="A201" t="s">
        <v>929</v>
      </c>
      <c r="B201" t="s">
        <v>544</v>
      </c>
      <c r="C201" t="s">
        <v>831</v>
      </c>
      <c r="D201" t="s">
        <v>895</v>
      </c>
      <c r="E201" s="32">
        <v>79.3</v>
      </c>
      <c r="F201" s="32">
        <v>328.375</v>
      </c>
      <c r="G201" s="32">
        <v>57.883333333333333</v>
      </c>
      <c r="H201" s="37">
        <v>0.17627204669458191</v>
      </c>
      <c r="I201" s="32">
        <v>310.68611111111113</v>
      </c>
      <c r="J201" s="32">
        <v>57.883333333333333</v>
      </c>
      <c r="K201" s="37">
        <v>0.18630808157572396</v>
      </c>
      <c r="L201" s="32">
        <v>62.863888888888887</v>
      </c>
      <c r="M201" s="32">
        <v>21.536111111111111</v>
      </c>
      <c r="N201" s="37">
        <v>0.34258318236047902</v>
      </c>
      <c r="O201" s="32">
        <v>45.174999999999997</v>
      </c>
      <c r="P201" s="32">
        <v>21.536111111111111</v>
      </c>
      <c r="Q201" s="37">
        <v>0.47672631125868542</v>
      </c>
      <c r="R201" s="32">
        <v>12.377777777777778</v>
      </c>
      <c r="S201" s="32">
        <v>0</v>
      </c>
      <c r="T201" s="37">
        <v>0</v>
      </c>
      <c r="U201" s="32">
        <v>5.3111111111111109</v>
      </c>
      <c r="V201" s="32">
        <v>0</v>
      </c>
      <c r="W201" s="37">
        <v>0</v>
      </c>
      <c r="X201" s="32">
        <v>79.7</v>
      </c>
      <c r="Y201" s="32">
        <v>21.444444444444443</v>
      </c>
      <c r="Z201" s="37">
        <v>0.2690645476090896</v>
      </c>
      <c r="AA201" s="32">
        <v>0</v>
      </c>
      <c r="AB201" s="32">
        <v>0</v>
      </c>
      <c r="AC201" s="37" t="s">
        <v>1045</v>
      </c>
      <c r="AD201" s="32">
        <v>185.8111111111111</v>
      </c>
      <c r="AE201" s="32">
        <v>14.902777777777779</v>
      </c>
      <c r="AF201" s="37">
        <v>8.0203910781558335E-2</v>
      </c>
      <c r="AG201" s="32">
        <v>0</v>
      </c>
      <c r="AH201" s="32">
        <v>0</v>
      </c>
      <c r="AI201" s="37" t="s">
        <v>1045</v>
      </c>
      <c r="AJ201" s="32">
        <v>0</v>
      </c>
      <c r="AK201" s="32">
        <v>0</v>
      </c>
      <c r="AL201" s="37" t="s">
        <v>1045</v>
      </c>
      <c r="AM201" t="s">
        <v>182</v>
      </c>
      <c r="AN201" s="34">
        <v>1</v>
      </c>
      <c r="AX201"/>
      <c r="AY201"/>
    </row>
    <row r="202" spans="1:51" x14ac:dyDescent="0.25">
      <c r="A202" t="s">
        <v>929</v>
      </c>
      <c r="B202" t="s">
        <v>660</v>
      </c>
      <c r="C202" t="s">
        <v>878</v>
      </c>
      <c r="D202" t="s">
        <v>897</v>
      </c>
      <c r="E202" s="32">
        <v>54.944444444444443</v>
      </c>
      <c r="F202" s="32">
        <v>204.41166666666663</v>
      </c>
      <c r="G202" s="32">
        <v>62.814444444444447</v>
      </c>
      <c r="H202" s="37">
        <v>0.30729383243509156</v>
      </c>
      <c r="I202" s="32">
        <v>168.08666666666662</v>
      </c>
      <c r="J202" s="32">
        <v>57.736666666666672</v>
      </c>
      <c r="K202" s="37">
        <v>0.34349343592591136</v>
      </c>
      <c r="L202" s="32">
        <v>43.669444444444444</v>
      </c>
      <c r="M202" s="32">
        <v>7.1333333333333337</v>
      </c>
      <c r="N202" s="37">
        <v>0.16334838750715605</v>
      </c>
      <c r="O202" s="32">
        <v>22.138888888888889</v>
      </c>
      <c r="P202" s="32">
        <v>4.4222222222222225</v>
      </c>
      <c r="Q202" s="37">
        <v>0.19974905897114179</v>
      </c>
      <c r="R202" s="32">
        <v>16.197222222222223</v>
      </c>
      <c r="S202" s="32">
        <v>2.7111111111111112</v>
      </c>
      <c r="T202" s="37">
        <v>0.16738123820956954</v>
      </c>
      <c r="U202" s="32">
        <v>5.333333333333333</v>
      </c>
      <c r="V202" s="32">
        <v>0</v>
      </c>
      <c r="W202" s="37">
        <v>0</v>
      </c>
      <c r="X202" s="32">
        <v>46.62555555555555</v>
      </c>
      <c r="Y202" s="32">
        <v>13.200555555555557</v>
      </c>
      <c r="Z202" s="37">
        <v>0.28311846150179926</v>
      </c>
      <c r="AA202" s="32">
        <v>14.794444444444444</v>
      </c>
      <c r="AB202" s="32">
        <v>2.3666666666666667</v>
      </c>
      <c r="AC202" s="37">
        <v>0.15996995869320316</v>
      </c>
      <c r="AD202" s="32">
        <v>99.32222222222218</v>
      </c>
      <c r="AE202" s="32">
        <v>40.113888888888894</v>
      </c>
      <c r="AF202" s="37">
        <v>0.40387627251370423</v>
      </c>
      <c r="AG202" s="32">
        <v>0</v>
      </c>
      <c r="AH202" s="32">
        <v>0</v>
      </c>
      <c r="AI202" s="37" t="s">
        <v>1045</v>
      </c>
      <c r="AJ202" s="32">
        <v>0</v>
      </c>
      <c r="AK202" s="32">
        <v>0</v>
      </c>
      <c r="AL202" s="37" t="s">
        <v>1045</v>
      </c>
      <c r="AM202" t="s">
        <v>302</v>
      </c>
      <c r="AN202" s="34">
        <v>1</v>
      </c>
      <c r="AX202"/>
      <c r="AY202"/>
    </row>
    <row r="203" spans="1:51" x14ac:dyDescent="0.25">
      <c r="A203" t="s">
        <v>929</v>
      </c>
      <c r="B203" t="s">
        <v>679</v>
      </c>
      <c r="C203" t="s">
        <v>855</v>
      </c>
      <c r="D203" t="s">
        <v>900</v>
      </c>
      <c r="E203" s="32">
        <v>34.544444444444444</v>
      </c>
      <c r="F203" s="32">
        <v>182.35555555555555</v>
      </c>
      <c r="G203" s="32">
        <v>15.611111111111112</v>
      </c>
      <c r="H203" s="37">
        <v>8.5608091640263229E-2</v>
      </c>
      <c r="I203" s="32">
        <v>164.22222222222223</v>
      </c>
      <c r="J203" s="32">
        <v>15.611111111111112</v>
      </c>
      <c r="K203" s="37">
        <v>9.5060893098782143E-2</v>
      </c>
      <c r="L203" s="32">
        <v>34.608333333333334</v>
      </c>
      <c r="M203" s="32">
        <v>3.8583333333333334</v>
      </c>
      <c r="N203" s="37">
        <v>0.11148567300746448</v>
      </c>
      <c r="O203" s="32">
        <v>29.858333333333334</v>
      </c>
      <c r="P203" s="32">
        <v>3.8583333333333334</v>
      </c>
      <c r="Q203" s="37">
        <v>0.12922132291375943</v>
      </c>
      <c r="R203" s="32">
        <v>0</v>
      </c>
      <c r="S203" s="32">
        <v>0</v>
      </c>
      <c r="T203" s="37" t="s">
        <v>1045</v>
      </c>
      <c r="U203" s="32">
        <v>4.75</v>
      </c>
      <c r="V203" s="32">
        <v>0</v>
      </c>
      <c r="W203" s="37">
        <v>0</v>
      </c>
      <c r="X203" s="32">
        <v>47.047222222222224</v>
      </c>
      <c r="Y203" s="32">
        <v>4.375</v>
      </c>
      <c r="Z203" s="37">
        <v>9.2991675030997215E-2</v>
      </c>
      <c r="AA203" s="32">
        <v>13.383333333333333</v>
      </c>
      <c r="AB203" s="32">
        <v>0</v>
      </c>
      <c r="AC203" s="37">
        <v>0</v>
      </c>
      <c r="AD203" s="32">
        <v>87.316666666666663</v>
      </c>
      <c r="AE203" s="32">
        <v>7.3777777777777782</v>
      </c>
      <c r="AF203" s="37">
        <v>8.4494496405166389E-2</v>
      </c>
      <c r="AG203" s="32">
        <v>0</v>
      </c>
      <c r="AH203" s="32">
        <v>0</v>
      </c>
      <c r="AI203" s="37" t="s">
        <v>1045</v>
      </c>
      <c r="AJ203" s="32">
        <v>0</v>
      </c>
      <c r="AK203" s="32">
        <v>0</v>
      </c>
      <c r="AL203" s="37" t="s">
        <v>1045</v>
      </c>
      <c r="AM203" t="s">
        <v>321</v>
      </c>
      <c r="AN203" s="34">
        <v>1</v>
      </c>
      <c r="AX203"/>
      <c r="AY203"/>
    </row>
    <row r="204" spans="1:51" x14ac:dyDescent="0.25">
      <c r="A204" t="s">
        <v>929</v>
      </c>
      <c r="B204" t="s">
        <v>479</v>
      </c>
      <c r="C204" t="s">
        <v>817</v>
      </c>
      <c r="D204" t="s">
        <v>895</v>
      </c>
      <c r="E204" s="32">
        <v>131.3111111111111</v>
      </c>
      <c r="F204" s="32">
        <v>408.54444444444448</v>
      </c>
      <c r="G204" s="32">
        <v>65.76111111111112</v>
      </c>
      <c r="H204" s="37">
        <v>0.16096439935815499</v>
      </c>
      <c r="I204" s="32">
        <v>404.04444444444448</v>
      </c>
      <c r="J204" s="32">
        <v>65.76111111111112</v>
      </c>
      <c r="K204" s="37">
        <v>0.16275712242877571</v>
      </c>
      <c r="L204" s="32">
        <v>78.891666666666666</v>
      </c>
      <c r="M204" s="32">
        <v>10.027777777777779</v>
      </c>
      <c r="N204" s="37">
        <v>0.12710820041547835</v>
      </c>
      <c r="O204" s="32">
        <v>74.391666666666666</v>
      </c>
      <c r="P204" s="32">
        <v>10.027777777777779</v>
      </c>
      <c r="Q204" s="37">
        <v>0.13479705761547367</v>
      </c>
      <c r="R204" s="32">
        <v>0</v>
      </c>
      <c r="S204" s="32">
        <v>0</v>
      </c>
      <c r="T204" s="37" t="s">
        <v>1045</v>
      </c>
      <c r="U204" s="32">
        <v>4.5</v>
      </c>
      <c r="V204" s="32">
        <v>0</v>
      </c>
      <c r="W204" s="37">
        <v>0</v>
      </c>
      <c r="X204" s="32">
        <v>102.52500000000001</v>
      </c>
      <c r="Y204" s="32">
        <v>19.541666666666668</v>
      </c>
      <c r="Z204" s="37">
        <v>0.19060391774363977</v>
      </c>
      <c r="AA204" s="32">
        <v>0</v>
      </c>
      <c r="AB204" s="32">
        <v>0</v>
      </c>
      <c r="AC204" s="37" t="s">
        <v>1045</v>
      </c>
      <c r="AD204" s="32">
        <v>227.12777777777777</v>
      </c>
      <c r="AE204" s="32">
        <v>36.19166666666667</v>
      </c>
      <c r="AF204" s="37">
        <v>0.15934496000782725</v>
      </c>
      <c r="AG204" s="32">
        <v>0</v>
      </c>
      <c r="AH204" s="32">
        <v>0</v>
      </c>
      <c r="AI204" s="37" t="s">
        <v>1045</v>
      </c>
      <c r="AJ204" s="32">
        <v>0</v>
      </c>
      <c r="AK204" s="32">
        <v>0</v>
      </c>
      <c r="AL204" s="37" t="s">
        <v>1045</v>
      </c>
      <c r="AM204" t="s">
        <v>117</v>
      </c>
      <c r="AN204" s="34">
        <v>1</v>
      </c>
      <c r="AX204"/>
      <c r="AY204"/>
    </row>
    <row r="205" spans="1:51" x14ac:dyDescent="0.25">
      <c r="A205" t="s">
        <v>929</v>
      </c>
      <c r="B205" t="s">
        <v>523</v>
      </c>
      <c r="C205" t="s">
        <v>832</v>
      </c>
      <c r="D205" t="s">
        <v>901</v>
      </c>
      <c r="E205" s="32">
        <v>75.266666666666666</v>
      </c>
      <c r="F205" s="32">
        <v>214.66933333333333</v>
      </c>
      <c r="G205" s="32">
        <v>12.791666666666666</v>
      </c>
      <c r="H205" s="37">
        <v>5.9587769096036074E-2</v>
      </c>
      <c r="I205" s="32">
        <v>198.80277777777778</v>
      </c>
      <c r="J205" s="32">
        <v>12.791666666666666</v>
      </c>
      <c r="K205" s="37">
        <v>6.4343500677667698E-2</v>
      </c>
      <c r="L205" s="32">
        <v>20.619444444444444</v>
      </c>
      <c r="M205" s="32">
        <v>0</v>
      </c>
      <c r="N205" s="37">
        <v>0</v>
      </c>
      <c r="O205" s="32">
        <v>14.041666666666666</v>
      </c>
      <c r="P205" s="32">
        <v>0</v>
      </c>
      <c r="Q205" s="37">
        <v>0</v>
      </c>
      <c r="R205" s="32">
        <v>3.2</v>
      </c>
      <c r="S205" s="32">
        <v>0</v>
      </c>
      <c r="T205" s="37">
        <v>0</v>
      </c>
      <c r="U205" s="32">
        <v>3.3777777777777778</v>
      </c>
      <c r="V205" s="32">
        <v>0</v>
      </c>
      <c r="W205" s="37">
        <v>0</v>
      </c>
      <c r="X205" s="32">
        <v>62.988888888888887</v>
      </c>
      <c r="Y205" s="32">
        <v>5.5944444444444441</v>
      </c>
      <c r="Z205" s="37">
        <v>8.881636973011113E-2</v>
      </c>
      <c r="AA205" s="32">
        <v>9.2887777777777778</v>
      </c>
      <c r="AB205" s="32">
        <v>0</v>
      </c>
      <c r="AC205" s="37">
        <v>0</v>
      </c>
      <c r="AD205" s="32">
        <v>121.77222222222223</v>
      </c>
      <c r="AE205" s="32">
        <v>7.197222222222222</v>
      </c>
      <c r="AF205" s="37">
        <v>5.9103973721428893E-2</v>
      </c>
      <c r="AG205" s="32">
        <v>0</v>
      </c>
      <c r="AH205" s="32">
        <v>0</v>
      </c>
      <c r="AI205" s="37" t="s">
        <v>1045</v>
      </c>
      <c r="AJ205" s="32">
        <v>0</v>
      </c>
      <c r="AK205" s="32">
        <v>0</v>
      </c>
      <c r="AL205" s="37" t="s">
        <v>1045</v>
      </c>
      <c r="AM205" t="s">
        <v>161</v>
      </c>
      <c r="AN205" s="34">
        <v>1</v>
      </c>
      <c r="AX205"/>
      <c r="AY205"/>
    </row>
    <row r="206" spans="1:51" x14ac:dyDescent="0.25">
      <c r="A206" t="s">
        <v>929</v>
      </c>
      <c r="B206" t="s">
        <v>470</v>
      </c>
      <c r="C206" t="s">
        <v>813</v>
      </c>
      <c r="D206" t="s">
        <v>895</v>
      </c>
      <c r="E206" s="32">
        <v>62.06666666666667</v>
      </c>
      <c r="F206" s="32">
        <v>169.8122222222222</v>
      </c>
      <c r="G206" s="32">
        <v>10.936666666666667</v>
      </c>
      <c r="H206" s="37">
        <v>6.4404472914526514E-2</v>
      </c>
      <c r="I206" s="32">
        <v>153.94777777777776</v>
      </c>
      <c r="J206" s="32">
        <v>10.936666666666667</v>
      </c>
      <c r="K206" s="37">
        <v>7.1041406537570476E-2</v>
      </c>
      <c r="L206" s="32">
        <v>36.539999999999992</v>
      </c>
      <c r="M206" s="32">
        <v>0.42444444444444446</v>
      </c>
      <c r="N206" s="37">
        <v>1.1615885179103573E-2</v>
      </c>
      <c r="O206" s="32">
        <v>21.736666666666665</v>
      </c>
      <c r="P206" s="32">
        <v>0.42444444444444446</v>
      </c>
      <c r="Q206" s="37">
        <v>1.9526657465623886E-2</v>
      </c>
      <c r="R206" s="32">
        <v>9.7366666666666664</v>
      </c>
      <c r="S206" s="32">
        <v>0</v>
      </c>
      <c r="T206" s="37">
        <v>0</v>
      </c>
      <c r="U206" s="32">
        <v>5.0666666666666664</v>
      </c>
      <c r="V206" s="32">
        <v>0</v>
      </c>
      <c r="W206" s="37">
        <v>0</v>
      </c>
      <c r="X206" s="32">
        <v>42.294444444444437</v>
      </c>
      <c r="Y206" s="32">
        <v>5.3577777777777786</v>
      </c>
      <c r="Z206" s="37">
        <v>0.12667805070274535</v>
      </c>
      <c r="AA206" s="32">
        <v>1.0611111111111111</v>
      </c>
      <c r="AB206" s="32">
        <v>0</v>
      </c>
      <c r="AC206" s="37">
        <v>0</v>
      </c>
      <c r="AD206" s="32">
        <v>89.916666666666657</v>
      </c>
      <c r="AE206" s="32">
        <v>5.1544444444444446</v>
      </c>
      <c r="AF206" s="37">
        <v>5.7324683348779742E-2</v>
      </c>
      <c r="AG206" s="32">
        <v>0</v>
      </c>
      <c r="AH206" s="32">
        <v>0</v>
      </c>
      <c r="AI206" s="37" t="s">
        <v>1045</v>
      </c>
      <c r="AJ206" s="32">
        <v>0</v>
      </c>
      <c r="AK206" s="32">
        <v>0</v>
      </c>
      <c r="AL206" s="37" t="s">
        <v>1045</v>
      </c>
      <c r="AM206" t="s">
        <v>108</v>
      </c>
      <c r="AN206" s="34">
        <v>1</v>
      </c>
      <c r="AX206"/>
      <c r="AY206"/>
    </row>
    <row r="207" spans="1:51" x14ac:dyDescent="0.25">
      <c r="A207" t="s">
        <v>929</v>
      </c>
      <c r="B207" t="s">
        <v>441</v>
      </c>
      <c r="C207" t="s">
        <v>773</v>
      </c>
      <c r="D207" t="s">
        <v>899</v>
      </c>
      <c r="E207" s="32">
        <v>92.688888888888883</v>
      </c>
      <c r="F207" s="32">
        <v>311.4061111111111</v>
      </c>
      <c r="G207" s="32">
        <v>20.678666666666668</v>
      </c>
      <c r="H207" s="37">
        <v>6.6404177467437139E-2</v>
      </c>
      <c r="I207" s="32">
        <v>297.34699999999998</v>
      </c>
      <c r="J207" s="32">
        <v>20.678666666666668</v>
      </c>
      <c r="K207" s="37">
        <v>6.954388867776258E-2</v>
      </c>
      <c r="L207" s="32">
        <v>37.62866666666666</v>
      </c>
      <c r="M207" s="32">
        <v>13.180555555555555</v>
      </c>
      <c r="N207" s="37">
        <v>0.35027963314021821</v>
      </c>
      <c r="O207" s="32">
        <v>27.976111111111109</v>
      </c>
      <c r="P207" s="32">
        <v>13.180555555555555</v>
      </c>
      <c r="Q207" s="37">
        <v>0.47113608832932863</v>
      </c>
      <c r="R207" s="32">
        <v>5.0666666666666664</v>
      </c>
      <c r="S207" s="32">
        <v>0</v>
      </c>
      <c r="T207" s="37">
        <v>0</v>
      </c>
      <c r="U207" s="32">
        <v>4.5858888888888885</v>
      </c>
      <c r="V207" s="32">
        <v>0</v>
      </c>
      <c r="W207" s="37">
        <v>0</v>
      </c>
      <c r="X207" s="32">
        <v>68.556888888888878</v>
      </c>
      <c r="Y207" s="32">
        <v>0.17033333333333334</v>
      </c>
      <c r="Z207" s="37">
        <v>2.4845545953725377E-3</v>
      </c>
      <c r="AA207" s="32">
        <v>4.4065555555555553</v>
      </c>
      <c r="AB207" s="32">
        <v>0</v>
      </c>
      <c r="AC207" s="37">
        <v>0</v>
      </c>
      <c r="AD207" s="32">
        <v>181.39933333333332</v>
      </c>
      <c r="AE207" s="32">
        <v>7.3277777777777793</v>
      </c>
      <c r="AF207" s="37">
        <v>4.0395836319378868E-2</v>
      </c>
      <c r="AG207" s="32">
        <v>19.414666666666658</v>
      </c>
      <c r="AH207" s="32">
        <v>0</v>
      </c>
      <c r="AI207" s="37">
        <v>0</v>
      </c>
      <c r="AJ207" s="32">
        <v>0</v>
      </c>
      <c r="AK207" s="32">
        <v>0</v>
      </c>
      <c r="AL207" s="37" t="s">
        <v>1045</v>
      </c>
      <c r="AM207" t="s">
        <v>79</v>
      </c>
      <c r="AN207" s="34">
        <v>1</v>
      </c>
      <c r="AX207"/>
      <c r="AY207"/>
    </row>
    <row r="208" spans="1:51" x14ac:dyDescent="0.25">
      <c r="A208" t="s">
        <v>929</v>
      </c>
      <c r="B208" t="s">
        <v>356</v>
      </c>
      <c r="C208" t="s">
        <v>724</v>
      </c>
      <c r="D208" t="s">
        <v>897</v>
      </c>
      <c r="E208" s="32">
        <v>99.644444444444446</v>
      </c>
      <c r="F208" s="32">
        <v>333.82366666666672</v>
      </c>
      <c r="G208" s="32">
        <v>9.4247777777777788</v>
      </c>
      <c r="H208" s="37">
        <v>2.8232802880296417E-2</v>
      </c>
      <c r="I208" s="32">
        <v>314.04855555555559</v>
      </c>
      <c r="J208" s="32">
        <v>9.4247777777777788</v>
      </c>
      <c r="K208" s="37">
        <v>3.0010575151683903E-2</v>
      </c>
      <c r="L208" s="32">
        <v>56.499222222222222</v>
      </c>
      <c r="M208" s="32">
        <v>3.6245555555555558</v>
      </c>
      <c r="N208" s="37">
        <v>6.4152308881341533E-2</v>
      </c>
      <c r="O208" s="32">
        <v>42.855888888888884</v>
      </c>
      <c r="P208" s="32">
        <v>3.6245555555555558</v>
      </c>
      <c r="Q208" s="37">
        <v>8.4575437577618026E-2</v>
      </c>
      <c r="R208" s="32">
        <v>7.3777777777777782</v>
      </c>
      <c r="S208" s="32">
        <v>0</v>
      </c>
      <c r="T208" s="37">
        <v>0</v>
      </c>
      <c r="U208" s="32">
        <v>6.2655555555555553</v>
      </c>
      <c r="V208" s="32">
        <v>0</v>
      </c>
      <c r="W208" s="37">
        <v>0</v>
      </c>
      <c r="X208" s="32">
        <v>100.875</v>
      </c>
      <c r="Y208" s="32">
        <v>1.6372222222222226</v>
      </c>
      <c r="Z208" s="37">
        <v>1.6230207903070362E-2</v>
      </c>
      <c r="AA208" s="32">
        <v>6.1317777777777769</v>
      </c>
      <c r="AB208" s="32">
        <v>0</v>
      </c>
      <c r="AC208" s="37">
        <v>0</v>
      </c>
      <c r="AD208" s="32">
        <v>168.55600000000007</v>
      </c>
      <c r="AE208" s="32">
        <v>4.1630000000000003</v>
      </c>
      <c r="AF208" s="37">
        <v>2.4698023208903859E-2</v>
      </c>
      <c r="AG208" s="32">
        <v>1.7616666666666667</v>
      </c>
      <c r="AH208" s="32">
        <v>0</v>
      </c>
      <c r="AI208" s="37">
        <v>0</v>
      </c>
      <c r="AJ208" s="32">
        <v>0</v>
      </c>
      <c r="AK208" s="32">
        <v>0</v>
      </c>
      <c r="AL208" s="37" t="s">
        <v>1045</v>
      </c>
      <c r="AM208" t="s">
        <v>262</v>
      </c>
      <c r="AN208" s="34">
        <v>1</v>
      </c>
      <c r="AX208"/>
      <c r="AY208"/>
    </row>
    <row r="209" spans="1:51" x14ac:dyDescent="0.25">
      <c r="A209" t="s">
        <v>929</v>
      </c>
      <c r="B209" t="s">
        <v>569</v>
      </c>
      <c r="C209" t="s">
        <v>722</v>
      </c>
      <c r="D209" t="s">
        <v>899</v>
      </c>
      <c r="E209" s="32">
        <v>108.45555555555555</v>
      </c>
      <c r="F209" s="32">
        <v>444.60111111111109</v>
      </c>
      <c r="G209" s="32">
        <v>148.44533333333334</v>
      </c>
      <c r="H209" s="37">
        <v>0.33388430578221179</v>
      </c>
      <c r="I209" s="32">
        <v>392.2233333333333</v>
      </c>
      <c r="J209" s="32">
        <v>147.83422222222222</v>
      </c>
      <c r="K209" s="37">
        <v>0.37691337984878232</v>
      </c>
      <c r="L209" s="32">
        <v>68.433333333333337</v>
      </c>
      <c r="M209" s="32">
        <v>11.427777777777777</v>
      </c>
      <c r="N209" s="37">
        <v>0.16699139470693292</v>
      </c>
      <c r="O209" s="32">
        <v>16.055555555555557</v>
      </c>
      <c r="P209" s="32">
        <v>10.816666666666666</v>
      </c>
      <c r="Q209" s="37">
        <v>0.67370242214532861</v>
      </c>
      <c r="R209" s="32">
        <v>45.263888888888886</v>
      </c>
      <c r="S209" s="32">
        <v>0.61111111111111116</v>
      </c>
      <c r="T209" s="37">
        <v>1.3501073949064132E-2</v>
      </c>
      <c r="U209" s="32">
        <v>7.1138888888888889</v>
      </c>
      <c r="V209" s="32">
        <v>0</v>
      </c>
      <c r="W209" s="37">
        <v>0</v>
      </c>
      <c r="X209" s="32">
        <v>118.85</v>
      </c>
      <c r="Y209" s="32">
        <v>66.12777777777778</v>
      </c>
      <c r="Z209" s="37">
        <v>0.55639695227410835</v>
      </c>
      <c r="AA209" s="32">
        <v>0</v>
      </c>
      <c r="AB209" s="32">
        <v>0</v>
      </c>
      <c r="AC209" s="37" t="s">
        <v>1045</v>
      </c>
      <c r="AD209" s="32">
        <v>257.31777777777774</v>
      </c>
      <c r="AE209" s="32">
        <v>70.88977777777778</v>
      </c>
      <c r="AF209" s="37">
        <v>0.27549506446849126</v>
      </c>
      <c r="AG209" s="32">
        <v>0</v>
      </c>
      <c r="AH209" s="32">
        <v>0</v>
      </c>
      <c r="AI209" s="37" t="s">
        <v>1045</v>
      </c>
      <c r="AJ209" s="32">
        <v>0</v>
      </c>
      <c r="AK209" s="32">
        <v>0</v>
      </c>
      <c r="AL209" s="37" t="s">
        <v>1045</v>
      </c>
      <c r="AM209" t="s">
        <v>208</v>
      </c>
      <c r="AN209" s="34">
        <v>1</v>
      </c>
      <c r="AX209"/>
      <c r="AY209"/>
    </row>
    <row r="210" spans="1:51" x14ac:dyDescent="0.25">
      <c r="A210" t="s">
        <v>929</v>
      </c>
      <c r="B210" t="s">
        <v>618</v>
      </c>
      <c r="C210" t="s">
        <v>722</v>
      </c>
      <c r="D210" t="s">
        <v>899</v>
      </c>
      <c r="E210" s="32">
        <v>77.922222222222217</v>
      </c>
      <c r="F210" s="32">
        <v>351.7957777777778</v>
      </c>
      <c r="G210" s="32">
        <v>56.063888888888883</v>
      </c>
      <c r="H210" s="37">
        <v>0.1593648714121387</v>
      </c>
      <c r="I210" s="32">
        <v>295.53188888888889</v>
      </c>
      <c r="J210" s="32">
        <v>36.769444444444439</v>
      </c>
      <c r="K210" s="37">
        <v>0.12441785752016983</v>
      </c>
      <c r="L210" s="32">
        <v>72.633333333333326</v>
      </c>
      <c r="M210" s="32">
        <v>19.569444444444443</v>
      </c>
      <c r="N210" s="37">
        <v>0.26942787211258989</v>
      </c>
      <c r="O210" s="32">
        <v>24.397222222222222</v>
      </c>
      <c r="P210" s="32">
        <v>0.27500000000000002</v>
      </c>
      <c r="Q210" s="37">
        <v>1.1271775019924856E-2</v>
      </c>
      <c r="R210" s="32">
        <v>43.258333333333326</v>
      </c>
      <c r="S210" s="32">
        <v>19.294444444444444</v>
      </c>
      <c r="T210" s="37">
        <v>0.44602838245681636</v>
      </c>
      <c r="U210" s="32">
        <v>4.9777777777777779</v>
      </c>
      <c r="V210" s="32">
        <v>0</v>
      </c>
      <c r="W210" s="37">
        <v>0</v>
      </c>
      <c r="X210" s="32">
        <v>89.047222222222217</v>
      </c>
      <c r="Y210" s="32">
        <v>28.672222222222221</v>
      </c>
      <c r="Z210" s="37">
        <v>0.32198895717004089</v>
      </c>
      <c r="AA210" s="32">
        <v>8.0277777777777786</v>
      </c>
      <c r="AB210" s="32">
        <v>0</v>
      </c>
      <c r="AC210" s="37">
        <v>0</v>
      </c>
      <c r="AD210" s="32">
        <v>157.49855555555555</v>
      </c>
      <c r="AE210" s="32">
        <v>7.822222222222222</v>
      </c>
      <c r="AF210" s="37">
        <v>4.9665358483005489E-2</v>
      </c>
      <c r="AG210" s="32">
        <v>24.338888888888889</v>
      </c>
      <c r="AH210" s="32">
        <v>0</v>
      </c>
      <c r="AI210" s="37">
        <v>0</v>
      </c>
      <c r="AJ210" s="32">
        <v>0.25</v>
      </c>
      <c r="AK210" s="32">
        <v>0</v>
      </c>
      <c r="AL210" s="37">
        <v>0</v>
      </c>
      <c r="AM210" t="s">
        <v>259</v>
      </c>
      <c r="AN210" s="34">
        <v>1</v>
      </c>
      <c r="AX210"/>
      <c r="AY210"/>
    </row>
    <row r="211" spans="1:51" x14ac:dyDescent="0.25">
      <c r="A211" t="s">
        <v>929</v>
      </c>
      <c r="B211" t="s">
        <v>627</v>
      </c>
      <c r="C211" t="s">
        <v>748</v>
      </c>
      <c r="D211" t="s">
        <v>903</v>
      </c>
      <c r="E211" s="32">
        <v>59.87777777777778</v>
      </c>
      <c r="F211" s="32">
        <v>231.94722222222225</v>
      </c>
      <c r="G211" s="32">
        <v>24.180555555555557</v>
      </c>
      <c r="H211" s="37">
        <v>0.10425024850001796</v>
      </c>
      <c r="I211" s="32">
        <v>215.36666666666667</v>
      </c>
      <c r="J211" s="32">
        <v>24.180555555555557</v>
      </c>
      <c r="K211" s="37">
        <v>0.11227622143115101</v>
      </c>
      <c r="L211" s="32">
        <v>30.661111111111111</v>
      </c>
      <c r="M211" s="32">
        <v>0</v>
      </c>
      <c r="N211" s="37">
        <v>0</v>
      </c>
      <c r="O211" s="32">
        <v>15.194444444444445</v>
      </c>
      <c r="P211" s="32">
        <v>0</v>
      </c>
      <c r="Q211" s="37">
        <v>0</v>
      </c>
      <c r="R211" s="32">
        <v>9.8666666666666671</v>
      </c>
      <c r="S211" s="32">
        <v>0</v>
      </c>
      <c r="T211" s="37">
        <v>0</v>
      </c>
      <c r="U211" s="32">
        <v>5.6</v>
      </c>
      <c r="V211" s="32">
        <v>0</v>
      </c>
      <c r="W211" s="37">
        <v>0</v>
      </c>
      <c r="X211" s="32">
        <v>82.85</v>
      </c>
      <c r="Y211" s="32">
        <v>14.5</v>
      </c>
      <c r="Z211" s="37">
        <v>0.17501508750754377</v>
      </c>
      <c r="AA211" s="32">
        <v>1.1138888888888889</v>
      </c>
      <c r="AB211" s="32">
        <v>0</v>
      </c>
      <c r="AC211" s="37">
        <v>0</v>
      </c>
      <c r="AD211" s="32">
        <v>105.56111111111112</v>
      </c>
      <c r="AE211" s="32">
        <v>9.6805555555555554</v>
      </c>
      <c r="AF211" s="37">
        <v>9.1705699700015783E-2</v>
      </c>
      <c r="AG211" s="32">
        <v>11.761111111111111</v>
      </c>
      <c r="AH211" s="32">
        <v>0</v>
      </c>
      <c r="AI211" s="37">
        <v>0</v>
      </c>
      <c r="AJ211" s="32">
        <v>0</v>
      </c>
      <c r="AK211" s="32">
        <v>0</v>
      </c>
      <c r="AL211" s="37" t="s">
        <v>1045</v>
      </c>
      <c r="AM211" t="s">
        <v>269</v>
      </c>
      <c r="AN211" s="34">
        <v>1</v>
      </c>
      <c r="AX211"/>
      <c r="AY211"/>
    </row>
    <row r="212" spans="1:51" x14ac:dyDescent="0.25">
      <c r="A212" t="s">
        <v>929</v>
      </c>
      <c r="B212" t="s">
        <v>455</v>
      </c>
      <c r="C212" t="s">
        <v>740</v>
      </c>
      <c r="D212" t="s">
        <v>903</v>
      </c>
      <c r="E212" s="32">
        <v>97.777777777777771</v>
      </c>
      <c r="F212" s="32">
        <v>383.43333333333334</v>
      </c>
      <c r="G212" s="32">
        <v>30.294444444444451</v>
      </c>
      <c r="H212" s="37">
        <v>7.9008374626908934E-2</v>
      </c>
      <c r="I212" s="32">
        <v>348.43888888888893</v>
      </c>
      <c r="J212" s="32">
        <v>28.37777777777778</v>
      </c>
      <c r="K212" s="37">
        <v>8.1442625041853345E-2</v>
      </c>
      <c r="L212" s="32">
        <v>41.416666666666664</v>
      </c>
      <c r="M212" s="32">
        <v>9.9416666666666664</v>
      </c>
      <c r="N212" s="37">
        <v>0.24004024144869215</v>
      </c>
      <c r="O212" s="32">
        <v>21.327777777777779</v>
      </c>
      <c r="P212" s="32">
        <v>8.1472222222222221</v>
      </c>
      <c r="Q212" s="37">
        <v>0.38200052096900233</v>
      </c>
      <c r="R212" s="32">
        <v>14.633333333333333</v>
      </c>
      <c r="S212" s="32">
        <v>1.7944444444444445</v>
      </c>
      <c r="T212" s="37">
        <v>0.1226271829916477</v>
      </c>
      <c r="U212" s="32">
        <v>5.4555555555555557</v>
      </c>
      <c r="V212" s="32">
        <v>0</v>
      </c>
      <c r="W212" s="37">
        <v>0</v>
      </c>
      <c r="X212" s="32">
        <v>113.81666666666666</v>
      </c>
      <c r="Y212" s="32">
        <v>14.4</v>
      </c>
      <c r="Z212" s="37">
        <v>0.12651925611363304</v>
      </c>
      <c r="AA212" s="32">
        <v>14.905555555555555</v>
      </c>
      <c r="AB212" s="32">
        <v>0.12222222222222222</v>
      </c>
      <c r="AC212" s="37">
        <v>8.1997763697353714E-3</v>
      </c>
      <c r="AD212" s="32">
        <v>199.26111111111112</v>
      </c>
      <c r="AE212" s="32">
        <v>5.8194444444444446</v>
      </c>
      <c r="AF212" s="37">
        <v>2.9205118911534281E-2</v>
      </c>
      <c r="AG212" s="32">
        <v>14.033333333333333</v>
      </c>
      <c r="AH212" s="32">
        <v>1.1111111111111112E-2</v>
      </c>
      <c r="AI212" s="37">
        <v>7.9176563737133816E-4</v>
      </c>
      <c r="AJ212" s="32">
        <v>0</v>
      </c>
      <c r="AK212" s="32">
        <v>0</v>
      </c>
      <c r="AL212" s="37" t="s">
        <v>1045</v>
      </c>
      <c r="AM212" t="s">
        <v>93</v>
      </c>
      <c r="AN212" s="34">
        <v>1</v>
      </c>
      <c r="AX212"/>
      <c r="AY212"/>
    </row>
    <row r="213" spans="1:51" x14ac:dyDescent="0.25">
      <c r="A213" t="s">
        <v>929</v>
      </c>
      <c r="B213" t="s">
        <v>640</v>
      </c>
      <c r="C213" t="s">
        <v>870</v>
      </c>
      <c r="D213" t="s">
        <v>896</v>
      </c>
      <c r="E213" s="32">
        <v>88.833333333333329</v>
      </c>
      <c r="F213" s="32">
        <v>326.08555555555563</v>
      </c>
      <c r="G213" s="32">
        <v>26.891666666666666</v>
      </c>
      <c r="H213" s="37">
        <v>8.2468132085308191E-2</v>
      </c>
      <c r="I213" s="32">
        <v>245.26055555555561</v>
      </c>
      <c r="J213" s="32">
        <v>22.269444444444442</v>
      </c>
      <c r="K213" s="37">
        <v>9.0799127458553119E-2</v>
      </c>
      <c r="L213" s="32">
        <v>60.822222222222223</v>
      </c>
      <c r="M213" s="32">
        <v>10.275</v>
      </c>
      <c r="N213" s="37">
        <v>0.16893496529046401</v>
      </c>
      <c r="O213" s="32">
        <v>15.091666666666667</v>
      </c>
      <c r="P213" s="32">
        <v>8.9416666666666664</v>
      </c>
      <c r="Q213" s="37">
        <v>0.59249033683048036</v>
      </c>
      <c r="R213" s="32">
        <v>39.863888888888887</v>
      </c>
      <c r="S213" s="32">
        <v>1.3333333333333333</v>
      </c>
      <c r="T213" s="37">
        <v>3.3447146540310779E-2</v>
      </c>
      <c r="U213" s="32">
        <v>5.8666666666666663</v>
      </c>
      <c r="V213" s="32">
        <v>0</v>
      </c>
      <c r="W213" s="37">
        <v>0</v>
      </c>
      <c r="X213" s="32">
        <v>45.992222222222217</v>
      </c>
      <c r="Y213" s="32">
        <v>4.708333333333333</v>
      </c>
      <c r="Z213" s="37">
        <v>0.10237238180368662</v>
      </c>
      <c r="AA213" s="32">
        <v>35.094444444444441</v>
      </c>
      <c r="AB213" s="32">
        <v>3.2888888888888888</v>
      </c>
      <c r="AC213" s="37">
        <v>9.3715371220516069E-2</v>
      </c>
      <c r="AD213" s="32">
        <v>184.17666666666673</v>
      </c>
      <c r="AE213" s="32">
        <v>8.6194444444444436</v>
      </c>
      <c r="AF213" s="37">
        <v>4.6799872103475505E-2</v>
      </c>
      <c r="AG213" s="32">
        <v>0</v>
      </c>
      <c r="AH213" s="32">
        <v>0</v>
      </c>
      <c r="AI213" s="37" t="s">
        <v>1045</v>
      </c>
      <c r="AJ213" s="32">
        <v>0</v>
      </c>
      <c r="AK213" s="32">
        <v>0</v>
      </c>
      <c r="AL213" s="37" t="s">
        <v>1045</v>
      </c>
      <c r="AM213" t="s">
        <v>282</v>
      </c>
      <c r="AN213" s="34">
        <v>1</v>
      </c>
      <c r="AX213"/>
      <c r="AY213"/>
    </row>
    <row r="214" spans="1:51" x14ac:dyDescent="0.25">
      <c r="A214" t="s">
        <v>929</v>
      </c>
      <c r="B214" t="s">
        <v>500</v>
      </c>
      <c r="C214" t="s">
        <v>760</v>
      </c>
      <c r="D214" t="s">
        <v>895</v>
      </c>
      <c r="E214" s="32">
        <v>107.84444444444445</v>
      </c>
      <c r="F214" s="32">
        <v>368.62222222222221</v>
      </c>
      <c r="G214" s="32">
        <v>0</v>
      </c>
      <c r="H214" s="37">
        <v>0</v>
      </c>
      <c r="I214" s="32">
        <v>346.88888888888891</v>
      </c>
      <c r="J214" s="32">
        <v>0</v>
      </c>
      <c r="K214" s="37">
        <v>0</v>
      </c>
      <c r="L214" s="32">
        <v>91.38333333333334</v>
      </c>
      <c r="M214" s="32">
        <v>0</v>
      </c>
      <c r="N214" s="37">
        <v>0</v>
      </c>
      <c r="O214" s="32">
        <v>69.650000000000006</v>
      </c>
      <c r="P214" s="32">
        <v>0</v>
      </c>
      <c r="Q214" s="37">
        <v>0</v>
      </c>
      <c r="R214" s="32">
        <v>16.324999999999999</v>
      </c>
      <c r="S214" s="32">
        <v>0</v>
      </c>
      <c r="T214" s="37">
        <v>0</v>
      </c>
      <c r="U214" s="32">
        <v>5.4083333333333332</v>
      </c>
      <c r="V214" s="32">
        <v>0</v>
      </c>
      <c r="W214" s="37">
        <v>0</v>
      </c>
      <c r="X214" s="32">
        <v>73.316666666666663</v>
      </c>
      <c r="Y214" s="32">
        <v>0</v>
      </c>
      <c r="Z214" s="37">
        <v>0</v>
      </c>
      <c r="AA214" s="32">
        <v>0</v>
      </c>
      <c r="AB214" s="32">
        <v>0</v>
      </c>
      <c r="AC214" s="37" t="s">
        <v>1045</v>
      </c>
      <c r="AD214" s="32">
        <v>203.92222222222222</v>
      </c>
      <c r="AE214" s="32">
        <v>0</v>
      </c>
      <c r="AF214" s="37">
        <v>0</v>
      </c>
      <c r="AG214" s="32">
        <v>0</v>
      </c>
      <c r="AH214" s="32">
        <v>0</v>
      </c>
      <c r="AI214" s="37" t="s">
        <v>1045</v>
      </c>
      <c r="AJ214" s="32">
        <v>0</v>
      </c>
      <c r="AK214" s="32">
        <v>0</v>
      </c>
      <c r="AL214" s="37" t="s">
        <v>1045</v>
      </c>
      <c r="AM214" t="s">
        <v>138</v>
      </c>
      <c r="AN214" s="34">
        <v>1</v>
      </c>
      <c r="AX214"/>
      <c r="AY214"/>
    </row>
    <row r="215" spans="1:51" x14ac:dyDescent="0.25">
      <c r="A215" t="s">
        <v>929</v>
      </c>
      <c r="B215" t="s">
        <v>521</v>
      </c>
      <c r="C215" t="s">
        <v>815</v>
      </c>
      <c r="D215" t="s">
        <v>900</v>
      </c>
      <c r="E215" s="32">
        <v>115.36666666666666</v>
      </c>
      <c r="F215" s="32">
        <v>469.57122222222233</v>
      </c>
      <c r="G215" s="32">
        <v>34.871111111111112</v>
      </c>
      <c r="H215" s="37">
        <v>7.4261601778076017E-2</v>
      </c>
      <c r="I215" s="32">
        <v>436.08511111111113</v>
      </c>
      <c r="J215" s="32">
        <v>34.871111111111112</v>
      </c>
      <c r="K215" s="37">
        <v>7.9964002949475199E-2</v>
      </c>
      <c r="L215" s="32">
        <v>58.027999999999999</v>
      </c>
      <c r="M215" s="32">
        <v>4.5</v>
      </c>
      <c r="N215" s="37">
        <v>7.7548769559522987E-2</v>
      </c>
      <c r="O215" s="32">
        <v>41.177999999999997</v>
      </c>
      <c r="P215" s="32">
        <v>4.5</v>
      </c>
      <c r="Q215" s="37">
        <v>0.10928165525280491</v>
      </c>
      <c r="R215" s="32">
        <v>11.161111111111111</v>
      </c>
      <c r="S215" s="32">
        <v>0</v>
      </c>
      <c r="T215" s="37">
        <v>0</v>
      </c>
      <c r="U215" s="32">
        <v>5.6888888888888891</v>
      </c>
      <c r="V215" s="32">
        <v>0</v>
      </c>
      <c r="W215" s="37">
        <v>0</v>
      </c>
      <c r="X215" s="32">
        <v>122.03033333333333</v>
      </c>
      <c r="Y215" s="32">
        <v>15.860000000000001</v>
      </c>
      <c r="Z215" s="37">
        <v>0.1299676856300756</v>
      </c>
      <c r="AA215" s="32">
        <v>16.636111111111113</v>
      </c>
      <c r="AB215" s="32">
        <v>0</v>
      </c>
      <c r="AC215" s="37">
        <v>0</v>
      </c>
      <c r="AD215" s="32">
        <v>240.16011111111115</v>
      </c>
      <c r="AE215" s="32">
        <v>14.511111111111111</v>
      </c>
      <c r="AF215" s="37">
        <v>6.0422653220698591E-2</v>
      </c>
      <c r="AG215" s="32">
        <v>32.716666666666669</v>
      </c>
      <c r="AH215" s="32">
        <v>0</v>
      </c>
      <c r="AI215" s="37">
        <v>0</v>
      </c>
      <c r="AJ215" s="32">
        <v>0</v>
      </c>
      <c r="AK215" s="32">
        <v>0</v>
      </c>
      <c r="AL215" s="37" t="s">
        <v>1045</v>
      </c>
      <c r="AM215" t="s">
        <v>159</v>
      </c>
      <c r="AN215" s="34">
        <v>1</v>
      </c>
      <c r="AX215"/>
      <c r="AY215"/>
    </row>
    <row r="216" spans="1:51" x14ac:dyDescent="0.25">
      <c r="A216" t="s">
        <v>929</v>
      </c>
      <c r="B216" t="s">
        <v>570</v>
      </c>
      <c r="C216" t="s">
        <v>794</v>
      </c>
      <c r="D216" t="s">
        <v>902</v>
      </c>
      <c r="E216" s="32">
        <v>66.322222222222223</v>
      </c>
      <c r="F216" s="32">
        <v>243.03311111111111</v>
      </c>
      <c r="G216" s="32">
        <v>17.594444444444441</v>
      </c>
      <c r="H216" s="37">
        <v>7.2395256613410688E-2</v>
      </c>
      <c r="I216" s="32">
        <v>213.547</v>
      </c>
      <c r="J216" s="32">
        <v>17.538888888888888</v>
      </c>
      <c r="K216" s="37">
        <v>8.2131282054483973E-2</v>
      </c>
      <c r="L216" s="32">
        <v>50.708333333333336</v>
      </c>
      <c r="M216" s="32">
        <v>1.85</v>
      </c>
      <c r="N216" s="37">
        <v>3.648315529991783E-2</v>
      </c>
      <c r="O216" s="32">
        <v>28.211111111111112</v>
      </c>
      <c r="P216" s="32">
        <v>1.7944444444444445</v>
      </c>
      <c r="Q216" s="37">
        <v>6.3607719574635679E-2</v>
      </c>
      <c r="R216" s="32">
        <v>17.330555555555556</v>
      </c>
      <c r="S216" s="32">
        <v>5.5555555555555552E-2</v>
      </c>
      <c r="T216" s="37">
        <v>3.2056419297964416E-3</v>
      </c>
      <c r="U216" s="32">
        <v>5.166666666666667</v>
      </c>
      <c r="V216" s="32">
        <v>0</v>
      </c>
      <c r="W216" s="37">
        <v>0</v>
      </c>
      <c r="X216" s="32">
        <v>46.294444444444444</v>
      </c>
      <c r="Y216" s="32">
        <v>6.0888888888888886</v>
      </c>
      <c r="Z216" s="37">
        <v>0.1315252610104404</v>
      </c>
      <c r="AA216" s="32">
        <v>6.9888888888888889</v>
      </c>
      <c r="AB216" s="32">
        <v>0</v>
      </c>
      <c r="AC216" s="37">
        <v>0</v>
      </c>
      <c r="AD216" s="32">
        <v>133.64699999999999</v>
      </c>
      <c r="AE216" s="32">
        <v>9.655555555555555</v>
      </c>
      <c r="AF216" s="37">
        <v>7.2246706290119159E-2</v>
      </c>
      <c r="AG216" s="32">
        <v>5.3944444444444448</v>
      </c>
      <c r="AH216" s="32">
        <v>0</v>
      </c>
      <c r="AI216" s="37">
        <v>0</v>
      </c>
      <c r="AJ216" s="32">
        <v>0</v>
      </c>
      <c r="AK216" s="32">
        <v>0</v>
      </c>
      <c r="AL216" s="37" t="s">
        <v>1045</v>
      </c>
      <c r="AM216" t="s">
        <v>209</v>
      </c>
      <c r="AN216" s="34">
        <v>1</v>
      </c>
      <c r="AX216"/>
      <c r="AY216"/>
    </row>
    <row r="217" spans="1:51" x14ac:dyDescent="0.25">
      <c r="A217" t="s">
        <v>929</v>
      </c>
      <c r="B217" t="s">
        <v>700</v>
      </c>
      <c r="C217" t="s">
        <v>777</v>
      </c>
      <c r="D217" t="s">
        <v>900</v>
      </c>
      <c r="E217" s="32">
        <v>28.177777777777777</v>
      </c>
      <c r="F217" s="32">
        <v>91.0446666666667</v>
      </c>
      <c r="G217" s="32">
        <v>0</v>
      </c>
      <c r="H217" s="37">
        <v>0</v>
      </c>
      <c r="I217" s="32">
        <v>80.200222222222251</v>
      </c>
      <c r="J217" s="32">
        <v>0</v>
      </c>
      <c r="K217" s="37">
        <v>0</v>
      </c>
      <c r="L217" s="32">
        <v>20.580000000000005</v>
      </c>
      <c r="M217" s="32">
        <v>0</v>
      </c>
      <c r="N217" s="37">
        <v>0</v>
      </c>
      <c r="O217" s="32">
        <v>15.157777777777783</v>
      </c>
      <c r="P217" s="32">
        <v>0</v>
      </c>
      <c r="Q217" s="37">
        <v>0</v>
      </c>
      <c r="R217" s="32">
        <v>0</v>
      </c>
      <c r="S217" s="32">
        <v>0</v>
      </c>
      <c r="T217" s="37" t="s">
        <v>1045</v>
      </c>
      <c r="U217" s="32">
        <v>5.4222222222222225</v>
      </c>
      <c r="V217" s="32">
        <v>0</v>
      </c>
      <c r="W217" s="37">
        <v>0</v>
      </c>
      <c r="X217" s="32">
        <v>21.097222222222229</v>
      </c>
      <c r="Y217" s="32">
        <v>0</v>
      </c>
      <c r="Z217" s="37">
        <v>0</v>
      </c>
      <c r="AA217" s="32">
        <v>5.4222222222222225</v>
      </c>
      <c r="AB217" s="32">
        <v>0</v>
      </c>
      <c r="AC217" s="37">
        <v>0</v>
      </c>
      <c r="AD217" s="32">
        <v>43.945222222222242</v>
      </c>
      <c r="AE217" s="32">
        <v>0</v>
      </c>
      <c r="AF217" s="37">
        <v>0</v>
      </c>
      <c r="AG217" s="32">
        <v>0</v>
      </c>
      <c r="AH217" s="32">
        <v>0</v>
      </c>
      <c r="AI217" s="37" t="s">
        <v>1045</v>
      </c>
      <c r="AJ217" s="32">
        <v>0</v>
      </c>
      <c r="AK217" s="32">
        <v>0</v>
      </c>
      <c r="AL217" s="37" t="s">
        <v>1045</v>
      </c>
      <c r="AM217" t="s">
        <v>343</v>
      </c>
      <c r="AN217" s="34">
        <v>1</v>
      </c>
      <c r="AX217"/>
      <c r="AY217"/>
    </row>
    <row r="218" spans="1:51" x14ac:dyDescent="0.25">
      <c r="A218" t="s">
        <v>929</v>
      </c>
      <c r="B218" t="s">
        <v>712</v>
      </c>
      <c r="C218" t="s">
        <v>893</v>
      </c>
      <c r="D218" t="s">
        <v>895</v>
      </c>
      <c r="E218" s="32">
        <v>72.36666666666666</v>
      </c>
      <c r="F218" s="32">
        <v>374.11111111111109</v>
      </c>
      <c r="G218" s="32">
        <v>0</v>
      </c>
      <c r="H218" s="37">
        <v>0</v>
      </c>
      <c r="I218" s="32">
        <v>354.70833333333331</v>
      </c>
      <c r="J218" s="32">
        <v>0</v>
      </c>
      <c r="K218" s="37">
        <v>0</v>
      </c>
      <c r="L218" s="32">
        <v>72.027777777777771</v>
      </c>
      <c r="M218" s="32">
        <v>0</v>
      </c>
      <c r="N218" s="37">
        <v>0</v>
      </c>
      <c r="O218" s="32">
        <v>52.625</v>
      </c>
      <c r="P218" s="32">
        <v>0</v>
      </c>
      <c r="Q218" s="37">
        <v>0</v>
      </c>
      <c r="R218" s="32">
        <v>13.802777777777777</v>
      </c>
      <c r="S218" s="32">
        <v>0</v>
      </c>
      <c r="T218" s="37">
        <v>0</v>
      </c>
      <c r="U218" s="32">
        <v>5.6</v>
      </c>
      <c r="V218" s="32">
        <v>0</v>
      </c>
      <c r="W218" s="37">
        <v>0</v>
      </c>
      <c r="X218" s="32">
        <v>122.72777777777777</v>
      </c>
      <c r="Y218" s="32">
        <v>0</v>
      </c>
      <c r="Z218" s="37">
        <v>0</v>
      </c>
      <c r="AA218" s="32">
        <v>0</v>
      </c>
      <c r="AB218" s="32">
        <v>0</v>
      </c>
      <c r="AC218" s="37" t="s">
        <v>1045</v>
      </c>
      <c r="AD218" s="32">
        <v>179.35555555555555</v>
      </c>
      <c r="AE218" s="32">
        <v>0</v>
      </c>
      <c r="AF218" s="37">
        <v>0</v>
      </c>
      <c r="AG218" s="32">
        <v>0</v>
      </c>
      <c r="AH218" s="32">
        <v>0</v>
      </c>
      <c r="AI218" s="37" t="s">
        <v>1045</v>
      </c>
      <c r="AJ218" s="32">
        <v>0</v>
      </c>
      <c r="AK218" s="32">
        <v>0</v>
      </c>
      <c r="AL218" s="37" t="s">
        <v>1045</v>
      </c>
      <c r="AM218" t="s">
        <v>355</v>
      </c>
      <c r="AN218" s="34">
        <v>1</v>
      </c>
      <c r="AX218"/>
      <c r="AY218"/>
    </row>
    <row r="219" spans="1:51" x14ac:dyDescent="0.25">
      <c r="A219" t="s">
        <v>929</v>
      </c>
      <c r="B219" t="s">
        <v>711</v>
      </c>
      <c r="C219" t="s">
        <v>841</v>
      </c>
      <c r="D219" t="s">
        <v>901</v>
      </c>
      <c r="E219" s="32">
        <v>18.655555555555555</v>
      </c>
      <c r="F219" s="32">
        <v>101.62855555555556</v>
      </c>
      <c r="G219" s="32">
        <v>2.9762222222222223</v>
      </c>
      <c r="H219" s="37">
        <v>2.9285294924764144E-2</v>
      </c>
      <c r="I219" s="32">
        <v>90.103999999999999</v>
      </c>
      <c r="J219" s="32">
        <v>2.9762222222222223</v>
      </c>
      <c r="K219" s="37">
        <v>3.3030966685410439E-2</v>
      </c>
      <c r="L219" s="32">
        <v>20.614666666666668</v>
      </c>
      <c r="M219" s="32">
        <v>2.9762222222222223</v>
      </c>
      <c r="N219" s="37">
        <v>0.14437401634219432</v>
      </c>
      <c r="O219" s="32">
        <v>9.0901111111111081</v>
      </c>
      <c r="P219" s="32">
        <v>2.9762222222222223</v>
      </c>
      <c r="Q219" s="37">
        <v>0.32741318404615527</v>
      </c>
      <c r="R219" s="32">
        <v>5.1234444444444449</v>
      </c>
      <c r="S219" s="32">
        <v>0</v>
      </c>
      <c r="T219" s="37">
        <v>0</v>
      </c>
      <c r="U219" s="32">
        <v>6.4011111111111143</v>
      </c>
      <c r="V219" s="32">
        <v>0</v>
      </c>
      <c r="W219" s="37">
        <v>0</v>
      </c>
      <c r="X219" s="32">
        <v>49.960333333333345</v>
      </c>
      <c r="Y219" s="32">
        <v>0</v>
      </c>
      <c r="Z219" s="37">
        <v>0</v>
      </c>
      <c r="AA219" s="32">
        <v>0</v>
      </c>
      <c r="AB219" s="32">
        <v>0</v>
      </c>
      <c r="AC219" s="37" t="s">
        <v>1045</v>
      </c>
      <c r="AD219" s="32">
        <v>31.053555555555551</v>
      </c>
      <c r="AE219" s="32">
        <v>0</v>
      </c>
      <c r="AF219" s="37">
        <v>0</v>
      </c>
      <c r="AG219" s="32">
        <v>0</v>
      </c>
      <c r="AH219" s="32">
        <v>0</v>
      </c>
      <c r="AI219" s="37" t="s">
        <v>1045</v>
      </c>
      <c r="AJ219" s="32">
        <v>0</v>
      </c>
      <c r="AK219" s="32">
        <v>0</v>
      </c>
      <c r="AL219" s="37" t="s">
        <v>1045</v>
      </c>
      <c r="AM219" t="s">
        <v>354</v>
      </c>
      <c r="AN219" s="34">
        <v>1</v>
      </c>
      <c r="AX219"/>
      <c r="AY219"/>
    </row>
    <row r="220" spans="1:51" x14ac:dyDescent="0.25">
      <c r="A220" t="s">
        <v>929</v>
      </c>
      <c r="B220" t="s">
        <v>706</v>
      </c>
      <c r="C220" t="s">
        <v>811</v>
      </c>
      <c r="D220" t="s">
        <v>901</v>
      </c>
      <c r="E220" s="32">
        <v>47.788888888888891</v>
      </c>
      <c r="F220" s="32">
        <v>223.66488888888892</v>
      </c>
      <c r="G220" s="32">
        <v>0</v>
      </c>
      <c r="H220" s="37">
        <v>0</v>
      </c>
      <c r="I220" s="32">
        <v>218.42044444444448</v>
      </c>
      <c r="J220" s="32">
        <v>0</v>
      </c>
      <c r="K220" s="37">
        <v>0</v>
      </c>
      <c r="L220" s="32">
        <v>97.081444444444443</v>
      </c>
      <c r="M220" s="32">
        <v>0</v>
      </c>
      <c r="N220" s="37">
        <v>0</v>
      </c>
      <c r="O220" s="32">
        <v>91.837000000000003</v>
      </c>
      <c r="P220" s="32">
        <v>0</v>
      </c>
      <c r="Q220" s="37">
        <v>0</v>
      </c>
      <c r="R220" s="32">
        <v>0</v>
      </c>
      <c r="S220" s="32">
        <v>0</v>
      </c>
      <c r="T220" s="37" t="s">
        <v>1045</v>
      </c>
      <c r="U220" s="32">
        <v>5.2444444444444445</v>
      </c>
      <c r="V220" s="32">
        <v>0</v>
      </c>
      <c r="W220" s="37">
        <v>0</v>
      </c>
      <c r="X220" s="32">
        <v>6.328333333333334</v>
      </c>
      <c r="Y220" s="32">
        <v>0</v>
      </c>
      <c r="Z220" s="37">
        <v>0</v>
      </c>
      <c r="AA220" s="32">
        <v>0</v>
      </c>
      <c r="AB220" s="32">
        <v>0</v>
      </c>
      <c r="AC220" s="37" t="s">
        <v>1045</v>
      </c>
      <c r="AD220" s="32">
        <v>120.25511111111115</v>
      </c>
      <c r="AE220" s="32">
        <v>0</v>
      </c>
      <c r="AF220" s="37">
        <v>0</v>
      </c>
      <c r="AG220" s="32">
        <v>0</v>
      </c>
      <c r="AH220" s="32">
        <v>0</v>
      </c>
      <c r="AI220" s="37" t="s">
        <v>1045</v>
      </c>
      <c r="AJ220" s="32">
        <v>0</v>
      </c>
      <c r="AK220" s="32">
        <v>0</v>
      </c>
      <c r="AL220" s="37" t="s">
        <v>1045</v>
      </c>
      <c r="AM220" t="s">
        <v>349</v>
      </c>
      <c r="AN220" s="34">
        <v>1</v>
      </c>
      <c r="AX220"/>
      <c r="AY220"/>
    </row>
    <row r="221" spans="1:51" x14ac:dyDescent="0.25">
      <c r="A221" t="s">
        <v>929</v>
      </c>
      <c r="B221" t="s">
        <v>402</v>
      </c>
      <c r="C221" t="s">
        <v>782</v>
      </c>
      <c r="D221" t="s">
        <v>901</v>
      </c>
      <c r="E221" s="32">
        <v>93.3</v>
      </c>
      <c r="F221" s="32">
        <v>312.37299999999999</v>
      </c>
      <c r="G221" s="32">
        <v>16.930555555555557</v>
      </c>
      <c r="H221" s="37">
        <v>5.4199804578358428E-2</v>
      </c>
      <c r="I221" s="32">
        <v>293.23133333333334</v>
      </c>
      <c r="J221" s="32">
        <v>16.930555555555557</v>
      </c>
      <c r="K221" s="37">
        <v>5.7737880065871397E-2</v>
      </c>
      <c r="L221" s="32">
        <v>51.880555555555553</v>
      </c>
      <c r="M221" s="32">
        <v>11.613888888888889</v>
      </c>
      <c r="N221" s="37">
        <v>0.22385822134175726</v>
      </c>
      <c r="O221" s="32">
        <v>41.302777777777777</v>
      </c>
      <c r="P221" s="32">
        <v>11.613888888888889</v>
      </c>
      <c r="Q221" s="37">
        <v>0.2811890510458</v>
      </c>
      <c r="R221" s="32">
        <v>5.0666666666666664</v>
      </c>
      <c r="S221" s="32">
        <v>0</v>
      </c>
      <c r="T221" s="37">
        <v>0</v>
      </c>
      <c r="U221" s="32">
        <v>5.5111111111111111</v>
      </c>
      <c r="V221" s="32">
        <v>0</v>
      </c>
      <c r="W221" s="37">
        <v>0</v>
      </c>
      <c r="X221" s="32">
        <v>56.483333333333334</v>
      </c>
      <c r="Y221" s="32">
        <v>4.5027777777777782</v>
      </c>
      <c r="Z221" s="37">
        <v>7.9718697747614836E-2</v>
      </c>
      <c r="AA221" s="32">
        <v>8.5638888888888882</v>
      </c>
      <c r="AB221" s="32">
        <v>0</v>
      </c>
      <c r="AC221" s="37">
        <v>0</v>
      </c>
      <c r="AD221" s="32">
        <v>194.59522222222222</v>
      </c>
      <c r="AE221" s="32">
        <v>0.81388888888888888</v>
      </c>
      <c r="AF221" s="37">
        <v>4.1824710781411213E-3</v>
      </c>
      <c r="AG221" s="32">
        <v>0.85</v>
      </c>
      <c r="AH221" s="32">
        <v>0</v>
      </c>
      <c r="AI221" s="37">
        <v>0</v>
      </c>
      <c r="AJ221" s="32">
        <v>0</v>
      </c>
      <c r="AK221" s="32">
        <v>0</v>
      </c>
      <c r="AL221" s="37" t="s">
        <v>1045</v>
      </c>
      <c r="AM221" t="s">
        <v>40</v>
      </c>
      <c r="AN221" s="34">
        <v>1</v>
      </c>
      <c r="AX221"/>
      <c r="AY221"/>
    </row>
    <row r="222" spans="1:51" x14ac:dyDescent="0.25">
      <c r="A222" t="s">
        <v>929</v>
      </c>
      <c r="B222" t="s">
        <v>481</v>
      </c>
      <c r="C222" t="s">
        <v>818</v>
      </c>
      <c r="D222" t="s">
        <v>903</v>
      </c>
      <c r="E222" s="32">
        <v>85.088888888888889</v>
      </c>
      <c r="F222" s="32">
        <v>310.8287777777777</v>
      </c>
      <c r="G222" s="32">
        <v>49.812111111111115</v>
      </c>
      <c r="H222" s="37">
        <v>0.16025578927162118</v>
      </c>
      <c r="I222" s="32">
        <v>275.17877777777773</v>
      </c>
      <c r="J222" s="32">
        <v>45.473222222222226</v>
      </c>
      <c r="K222" s="37">
        <v>0.16524974269252843</v>
      </c>
      <c r="L222" s="32">
        <v>40.333888888888893</v>
      </c>
      <c r="M222" s="32">
        <v>6.525555555555556</v>
      </c>
      <c r="N222" s="37">
        <v>0.1617884051183868</v>
      </c>
      <c r="O222" s="32">
        <v>22.645000000000003</v>
      </c>
      <c r="P222" s="32">
        <v>2.1866666666666665</v>
      </c>
      <c r="Q222" s="37">
        <v>9.656289099874879E-2</v>
      </c>
      <c r="R222" s="32">
        <v>13.033333333333333</v>
      </c>
      <c r="S222" s="32">
        <v>1.6388888888888888</v>
      </c>
      <c r="T222" s="37">
        <v>0.12574595055413471</v>
      </c>
      <c r="U222" s="32">
        <v>4.6555555555555559</v>
      </c>
      <c r="V222" s="32">
        <v>2.7</v>
      </c>
      <c r="W222" s="37">
        <v>0.57995226730310268</v>
      </c>
      <c r="X222" s="32">
        <v>83.305111111111088</v>
      </c>
      <c r="Y222" s="32">
        <v>34.480111111111114</v>
      </c>
      <c r="Z222" s="37">
        <v>0.41390150797736847</v>
      </c>
      <c r="AA222" s="32">
        <v>17.961111111111112</v>
      </c>
      <c r="AB222" s="32">
        <v>0</v>
      </c>
      <c r="AC222" s="37">
        <v>0</v>
      </c>
      <c r="AD222" s="32">
        <v>158.14811111111104</v>
      </c>
      <c r="AE222" s="32">
        <v>8.806444444444443</v>
      </c>
      <c r="AF222" s="37">
        <v>5.5684790558498974E-2</v>
      </c>
      <c r="AG222" s="32">
        <v>11.080555555555556</v>
      </c>
      <c r="AH222" s="32">
        <v>0</v>
      </c>
      <c r="AI222" s="37">
        <v>0</v>
      </c>
      <c r="AJ222" s="32">
        <v>0</v>
      </c>
      <c r="AK222" s="32">
        <v>0</v>
      </c>
      <c r="AL222" s="37" t="s">
        <v>1045</v>
      </c>
      <c r="AM222" t="s">
        <v>119</v>
      </c>
      <c r="AN222" s="34">
        <v>1</v>
      </c>
      <c r="AX222"/>
      <c r="AY222"/>
    </row>
    <row r="223" spans="1:51" x14ac:dyDescent="0.25">
      <c r="A223" t="s">
        <v>929</v>
      </c>
      <c r="B223" t="s">
        <v>586</v>
      </c>
      <c r="C223" t="s">
        <v>763</v>
      </c>
      <c r="D223" t="s">
        <v>898</v>
      </c>
      <c r="E223" s="32">
        <v>89.988888888888894</v>
      </c>
      <c r="F223" s="32">
        <v>343.64355555555551</v>
      </c>
      <c r="G223" s="32">
        <v>58.318555555555548</v>
      </c>
      <c r="H223" s="37">
        <v>0.16970653053939613</v>
      </c>
      <c r="I223" s="32">
        <v>285.71022222222217</v>
      </c>
      <c r="J223" s="32">
        <v>40.407444444444437</v>
      </c>
      <c r="K223" s="37">
        <v>0.14142806697695257</v>
      </c>
      <c r="L223" s="32">
        <v>111.12555555555556</v>
      </c>
      <c r="M223" s="32">
        <v>36.958888888888879</v>
      </c>
      <c r="N223" s="37">
        <v>0.33258676372071622</v>
      </c>
      <c r="O223" s="32">
        <v>53.192222222222235</v>
      </c>
      <c r="P223" s="32">
        <v>19.047777777777771</v>
      </c>
      <c r="Q223" s="37">
        <v>0.35809328849246946</v>
      </c>
      <c r="R223" s="32">
        <v>52.244444444444447</v>
      </c>
      <c r="S223" s="32">
        <v>17.911111111111111</v>
      </c>
      <c r="T223" s="37">
        <v>0.34283283709059975</v>
      </c>
      <c r="U223" s="32">
        <v>5.6888888888888891</v>
      </c>
      <c r="V223" s="32">
        <v>0</v>
      </c>
      <c r="W223" s="37">
        <v>0</v>
      </c>
      <c r="X223" s="32">
        <v>65.376888888888885</v>
      </c>
      <c r="Y223" s="32">
        <v>10.754666666666665</v>
      </c>
      <c r="Z223" s="37">
        <v>0.16450257651361677</v>
      </c>
      <c r="AA223" s="32">
        <v>0</v>
      </c>
      <c r="AB223" s="32">
        <v>0</v>
      </c>
      <c r="AC223" s="37" t="s">
        <v>1045</v>
      </c>
      <c r="AD223" s="32">
        <v>156.96611111111105</v>
      </c>
      <c r="AE223" s="32">
        <v>10.605000000000002</v>
      </c>
      <c r="AF223" s="37">
        <v>6.7562354223664745E-2</v>
      </c>
      <c r="AG223" s="32">
        <v>9.2833333333333332</v>
      </c>
      <c r="AH223" s="32">
        <v>0</v>
      </c>
      <c r="AI223" s="37">
        <v>0</v>
      </c>
      <c r="AJ223" s="32">
        <v>0.89166666666666672</v>
      </c>
      <c r="AK223" s="32">
        <v>0</v>
      </c>
      <c r="AL223" s="37">
        <v>0</v>
      </c>
      <c r="AM223" t="s">
        <v>226</v>
      </c>
      <c r="AN223" s="34">
        <v>1</v>
      </c>
      <c r="AX223"/>
      <c r="AY223"/>
    </row>
    <row r="224" spans="1:51" x14ac:dyDescent="0.25">
      <c r="A224" t="s">
        <v>929</v>
      </c>
      <c r="B224" t="s">
        <v>449</v>
      </c>
      <c r="C224" t="s">
        <v>746</v>
      </c>
      <c r="D224" t="s">
        <v>895</v>
      </c>
      <c r="E224" s="32">
        <v>112.55555555555556</v>
      </c>
      <c r="F224" s="32">
        <v>396.58888888888885</v>
      </c>
      <c r="G224" s="32">
        <v>48.322222222222223</v>
      </c>
      <c r="H224" s="37">
        <v>0.12184461939315834</v>
      </c>
      <c r="I224" s="32">
        <v>379.04722222222222</v>
      </c>
      <c r="J224" s="32">
        <v>48.322222222222223</v>
      </c>
      <c r="K224" s="37">
        <v>0.12748338304374271</v>
      </c>
      <c r="L224" s="32">
        <v>40.31111111111111</v>
      </c>
      <c r="M224" s="32">
        <v>4.4444444444444446</v>
      </c>
      <c r="N224" s="37">
        <v>0.11025358324145536</v>
      </c>
      <c r="O224" s="32">
        <v>28.68611111111111</v>
      </c>
      <c r="P224" s="32">
        <v>4.4444444444444446</v>
      </c>
      <c r="Q224" s="37">
        <v>0.15493366902294956</v>
      </c>
      <c r="R224" s="32">
        <v>7.0305555555555559</v>
      </c>
      <c r="S224" s="32">
        <v>0</v>
      </c>
      <c r="T224" s="37">
        <v>0</v>
      </c>
      <c r="U224" s="32">
        <v>4.5944444444444441</v>
      </c>
      <c r="V224" s="32">
        <v>0</v>
      </c>
      <c r="W224" s="37">
        <v>0</v>
      </c>
      <c r="X224" s="32">
        <v>90.2</v>
      </c>
      <c r="Y224" s="32">
        <v>8.5277777777777786</v>
      </c>
      <c r="Z224" s="37">
        <v>9.4542990884454309E-2</v>
      </c>
      <c r="AA224" s="32">
        <v>5.916666666666667</v>
      </c>
      <c r="AB224" s="32">
        <v>0</v>
      </c>
      <c r="AC224" s="37">
        <v>0</v>
      </c>
      <c r="AD224" s="32">
        <v>260.1611111111111</v>
      </c>
      <c r="AE224" s="32">
        <v>35.35</v>
      </c>
      <c r="AF224" s="37">
        <v>0.13587734096393261</v>
      </c>
      <c r="AG224" s="32">
        <v>0</v>
      </c>
      <c r="AH224" s="32">
        <v>0</v>
      </c>
      <c r="AI224" s="37" t="s">
        <v>1045</v>
      </c>
      <c r="AJ224" s="32">
        <v>0</v>
      </c>
      <c r="AK224" s="32">
        <v>0</v>
      </c>
      <c r="AL224" s="37" t="s">
        <v>1045</v>
      </c>
      <c r="AM224" t="s">
        <v>87</v>
      </c>
      <c r="AN224" s="34">
        <v>1</v>
      </c>
      <c r="AX224"/>
      <c r="AY224"/>
    </row>
    <row r="225" spans="1:51" x14ac:dyDescent="0.25">
      <c r="A225" t="s">
        <v>929</v>
      </c>
      <c r="B225" t="s">
        <v>482</v>
      </c>
      <c r="C225" t="s">
        <v>778</v>
      </c>
      <c r="D225" t="s">
        <v>901</v>
      </c>
      <c r="E225" s="32">
        <v>118.62222222222222</v>
      </c>
      <c r="F225" s="32">
        <v>372.06666666666672</v>
      </c>
      <c r="G225" s="32">
        <v>30.395555555555553</v>
      </c>
      <c r="H225" s="37">
        <v>8.1693842202711558E-2</v>
      </c>
      <c r="I225" s="32">
        <v>345.08777777777783</v>
      </c>
      <c r="J225" s="32">
        <v>30.395555555555553</v>
      </c>
      <c r="K225" s="37">
        <v>8.8080649367793681E-2</v>
      </c>
      <c r="L225" s="32">
        <v>70.513333333333335</v>
      </c>
      <c r="M225" s="32">
        <v>14.329999999999998</v>
      </c>
      <c r="N225" s="37">
        <v>0.20322397655289776</v>
      </c>
      <c r="O225" s="32">
        <v>65.268888888888895</v>
      </c>
      <c r="P225" s="32">
        <v>14.329999999999998</v>
      </c>
      <c r="Q225" s="37">
        <v>0.21955330087501271</v>
      </c>
      <c r="R225" s="32">
        <v>0</v>
      </c>
      <c r="S225" s="32">
        <v>0</v>
      </c>
      <c r="T225" s="37" t="s">
        <v>1045</v>
      </c>
      <c r="U225" s="32">
        <v>5.2444444444444445</v>
      </c>
      <c r="V225" s="32">
        <v>0</v>
      </c>
      <c r="W225" s="37">
        <v>0</v>
      </c>
      <c r="X225" s="32">
        <v>58.523333333333341</v>
      </c>
      <c r="Y225" s="32">
        <v>16.065555555555555</v>
      </c>
      <c r="Z225" s="37">
        <v>0.27451538797440711</v>
      </c>
      <c r="AA225" s="32">
        <v>21.734444444444442</v>
      </c>
      <c r="AB225" s="32">
        <v>0</v>
      </c>
      <c r="AC225" s="37">
        <v>0</v>
      </c>
      <c r="AD225" s="32">
        <v>221.29555555555561</v>
      </c>
      <c r="AE225" s="32">
        <v>0</v>
      </c>
      <c r="AF225" s="37">
        <v>0</v>
      </c>
      <c r="AG225" s="32">
        <v>0</v>
      </c>
      <c r="AH225" s="32">
        <v>0</v>
      </c>
      <c r="AI225" s="37" t="s">
        <v>1045</v>
      </c>
      <c r="AJ225" s="32">
        <v>0</v>
      </c>
      <c r="AK225" s="32">
        <v>0</v>
      </c>
      <c r="AL225" s="37" t="s">
        <v>1045</v>
      </c>
      <c r="AM225" t="s">
        <v>120</v>
      </c>
      <c r="AN225" s="34">
        <v>1</v>
      </c>
      <c r="AX225"/>
      <c r="AY225"/>
    </row>
    <row r="226" spans="1:51" x14ac:dyDescent="0.25">
      <c r="A226" t="s">
        <v>929</v>
      </c>
      <c r="B226" t="s">
        <v>626</v>
      </c>
      <c r="C226" t="s">
        <v>762</v>
      </c>
      <c r="D226" t="s">
        <v>897</v>
      </c>
      <c r="E226" s="32">
        <v>117.06666666666666</v>
      </c>
      <c r="F226" s="32">
        <v>480.49633333333321</v>
      </c>
      <c r="G226" s="32">
        <v>40.461111111111109</v>
      </c>
      <c r="H226" s="37">
        <v>8.4206909198289659E-2</v>
      </c>
      <c r="I226" s="32">
        <v>455.17611111111103</v>
      </c>
      <c r="J226" s="32">
        <v>40.461111111111109</v>
      </c>
      <c r="K226" s="37">
        <v>8.8891112963602623E-2</v>
      </c>
      <c r="L226" s="32">
        <v>67.438111111111112</v>
      </c>
      <c r="M226" s="32">
        <v>10.033333333333333</v>
      </c>
      <c r="N226" s="37">
        <v>0.14877838610874497</v>
      </c>
      <c r="O226" s="32">
        <v>47.451222222222228</v>
      </c>
      <c r="P226" s="32">
        <v>10.033333333333333</v>
      </c>
      <c r="Q226" s="37">
        <v>0.21144520337844006</v>
      </c>
      <c r="R226" s="32">
        <v>14.298</v>
      </c>
      <c r="S226" s="32">
        <v>0</v>
      </c>
      <c r="T226" s="37">
        <v>0</v>
      </c>
      <c r="U226" s="32">
        <v>5.6888888888888891</v>
      </c>
      <c r="V226" s="32">
        <v>0</v>
      </c>
      <c r="W226" s="37">
        <v>0</v>
      </c>
      <c r="X226" s="32">
        <v>101.73088888888887</v>
      </c>
      <c r="Y226" s="32">
        <v>12.277777777777779</v>
      </c>
      <c r="Z226" s="37">
        <v>0.12068878893988282</v>
      </c>
      <c r="AA226" s="32">
        <v>5.333333333333333</v>
      </c>
      <c r="AB226" s="32">
        <v>0</v>
      </c>
      <c r="AC226" s="37">
        <v>0</v>
      </c>
      <c r="AD226" s="32">
        <v>302.23288888888879</v>
      </c>
      <c r="AE226" s="32">
        <v>18.149999999999999</v>
      </c>
      <c r="AF226" s="37">
        <v>6.005302754020448E-2</v>
      </c>
      <c r="AG226" s="32">
        <v>3.7611111111111111</v>
      </c>
      <c r="AH226" s="32">
        <v>0</v>
      </c>
      <c r="AI226" s="37">
        <v>0</v>
      </c>
      <c r="AJ226" s="32">
        <v>0</v>
      </c>
      <c r="AK226" s="32">
        <v>0</v>
      </c>
      <c r="AL226" s="37" t="s">
        <v>1045</v>
      </c>
      <c r="AM226" t="s">
        <v>268</v>
      </c>
      <c r="AN226" s="34">
        <v>1</v>
      </c>
      <c r="AX226"/>
      <c r="AY226"/>
    </row>
    <row r="227" spans="1:51" x14ac:dyDescent="0.25">
      <c r="A227" t="s">
        <v>929</v>
      </c>
      <c r="B227" t="s">
        <v>664</v>
      </c>
      <c r="C227" t="s">
        <v>774</v>
      </c>
      <c r="D227" t="s">
        <v>895</v>
      </c>
      <c r="E227" s="32">
        <v>99.4</v>
      </c>
      <c r="F227" s="32">
        <v>379.26933333333329</v>
      </c>
      <c r="G227" s="32">
        <v>125.21111111111111</v>
      </c>
      <c r="H227" s="37">
        <v>0.3301377150919429</v>
      </c>
      <c r="I227" s="32">
        <v>325.13066666666668</v>
      </c>
      <c r="J227" s="32">
        <v>119.15277777777777</v>
      </c>
      <c r="K227" s="37">
        <v>0.36647658924138532</v>
      </c>
      <c r="L227" s="32">
        <v>51.19166666666667</v>
      </c>
      <c r="M227" s="32">
        <v>17.313888888888886</v>
      </c>
      <c r="N227" s="37">
        <v>0.3382169406913017</v>
      </c>
      <c r="O227" s="32">
        <v>23.836111111111112</v>
      </c>
      <c r="P227" s="32">
        <v>17.047222222222221</v>
      </c>
      <c r="Q227" s="37">
        <v>0.71518471040671239</v>
      </c>
      <c r="R227" s="32">
        <v>21.755555555555556</v>
      </c>
      <c r="S227" s="32">
        <v>0.26666666666666666</v>
      </c>
      <c r="T227" s="37">
        <v>1.2257405515832482E-2</v>
      </c>
      <c r="U227" s="32">
        <v>5.6</v>
      </c>
      <c r="V227" s="32">
        <v>0</v>
      </c>
      <c r="W227" s="37">
        <v>0</v>
      </c>
      <c r="X227" s="32">
        <v>104.15533333333329</v>
      </c>
      <c r="Y227" s="32">
        <v>52.12222222222222</v>
      </c>
      <c r="Z227" s="37">
        <v>0.50042777987578402</v>
      </c>
      <c r="AA227" s="32">
        <v>26.783111111111111</v>
      </c>
      <c r="AB227" s="32">
        <v>5.791666666666667</v>
      </c>
      <c r="AC227" s="37">
        <v>0.21624323786133884</v>
      </c>
      <c r="AD227" s="32">
        <v>197.13922222222226</v>
      </c>
      <c r="AE227" s="32">
        <v>49.983333333333334</v>
      </c>
      <c r="AF227" s="37">
        <v>0.25354332217558595</v>
      </c>
      <c r="AG227" s="32">
        <v>0</v>
      </c>
      <c r="AH227" s="32">
        <v>0</v>
      </c>
      <c r="AI227" s="37" t="s">
        <v>1045</v>
      </c>
      <c r="AJ227" s="32">
        <v>0</v>
      </c>
      <c r="AK227" s="32">
        <v>0</v>
      </c>
      <c r="AL227" s="37" t="s">
        <v>1045</v>
      </c>
      <c r="AM227" t="s">
        <v>306</v>
      </c>
      <c r="AN227" s="34">
        <v>1</v>
      </c>
      <c r="AX227"/>
      <c r="AY227"/>
    </row>
    <row r="228" spans="1:51" x14ac:dyDescent="0.25">
      <c r="A228" t="s">
        <v>929</v>
      </c>
      <c r="B228" t="s">
        <v>475</v>
      </c>
      <c r="C228" t="s">
        <v>816</v>
      </c>
      <c r="D228" t="s">
        <v>897</v>
      </c>
      <c r="E228" s="32">
        <v>76.488888888888894</v>
      </c>
      <c r="F228" s="32">
        <v>286.68266666666671</v>
      </c>
      <c r="G228" s="32">
        <v>28.652888888888885</v>
      </c>
      <c r="H228" s="37">
        <v>9.9946359583030997E-2</v>
      </c>
      <c r="I228" s="32">
        <v>267.74833333333333</v>
      </c>
      <c r="J228" s="32">
        <v>28.652888888888885</v>
      </c>
      <c r="K228" s="37">
        <v>0.10701425675437339</v>
      </c>
      <c r="L228" s="32">
        <v>39.088999999999999</v>
      </c>
      <c r="M228" s="32">
        <v>1.2172222222222222</v>
      </c>
      <c r="N228" s="37">
        <v>3.1139763673212983E-2</v>
      </c>
      <c r="O228" s="32">
        <v>20.154666666666667</v>
      </c>
      <c r="P228" s="32">
        <v>1.2172222222222222</v>
      </c>
      <c r="Q228" s="37">
        <v>6.039406368527829E-2</v>
      </c>
      <c r="R228" s="32">
        <v>13.867666666666667</v>
      </c>
      <c r="S228" s="32">
        <v>0</v>
      </c>
      <c r="T228" s="37">
        <v>0</v>
      </c>
      <c r="U228" s="32">
        <v>5.0666666666666664</v>
      </c>
      <c r="V228" s="32">
        <v>0</v>
      </c>
      <c r="W228" s="37">
        <v>0</v>
      </c>
      <c r="X228" s="32">
        <v>80.442555555555572</v>
      </c>
      <c r="Y228" s="32">
        <v>10.857111111111109</v>
      </c>
      <c r="Z228" s="37">
        <v>0.1349672575184776</v>
      </c>
      <c r="AA228" s="32">
        <v>0</v>
      </c>
      <c r="AB228" s="32">
        <v>0</v>
      </c>
      <c r="AC228" s="37" t="s">
        <v>1045</v>
      </c>
      <c r="AD228" s="32">
        <v>167.15111111111111</v>
      </c>
      <c r="AE228" s="32">
        <v>16.578555555555553</v>
      </c>
      <c r="AF228" s="37">
        <v>9.9183041293307447E-2</v>
      </c>
      <c r="AG228" s="32">
        <v>0</v>
      </c>
      <c r="AH228" s="32">
        <v>0</v>
      </c>
      <c r="AI228" s="37" t="s">
        <v>1045</v>
      </c>
      <c r="AJ228" s="32">
        <v>0</v>
      </c>
      <c r="AK228" s="32">
        <v>0</v>
      </c>
      <c r="AL228" s="37" t="s">
        <v>1045</v>
      </c>
      <c r="AM228" t="s">
        <v>113</v>
      </c>
      <c r="AN228" s="34">
        <v>1</v>
      </c>
      <c r="AX228"/>
      <c r="AY228"/>
    </row>
    <row r="229" spans="1:51" x14ac:dyDescent="0.25">
      <c r="A229" t="s">
        <v>929</v>
      </c>
      <c r="B229" t="s">
        <v>379</v>
      </c>
      <c r="C229" t="s">
        <v>771</v>
      </c>
      <c r="D229" t="s">
        <v>896</v>
      </c>
      <c r="E229" s="32">
        <v>70.233333333333334</v>
      </c>
      <c r="F229" s="32">
        <v>214.34222222222223</v>
      </c>
      <c r="G229" s="32">
        <v>85.633333333333326</v>
      </c>
      <c r="H229" s="37">
        <v>0.39951686814440041</v>
      </c>
      <c r="I229" s="32">
        <v>195.26000000000002</v>
      </c>
      <c r="J229" s="32">
        <v>85.633333333333326</v>
      </c>
      <c r="K229" s="37">
        <v>0.43856055174297509</v>
      </c>
      <c r="L229" s="32">
        <v>25.313333333333333</v>
      </c>
      <c r="M229" s="32">
        <v>15.209999999999994</v>
      </c>
      <c r="N229" s="37">
        <v>0.60086910718988651</v>
      </c>
      <c r="O229" s="32">
        <v>18.36888888888889</v>
      </c>
      <c r="P229" s="32">
        <v>15.209999999999994</v>
      </c>
      <c r="Q229" s="37">
        <v>0.82803048632954235</v>
      </c>
      <c r="R229" s="32">
        <v>1.5222222222222221</v>
      </c>
      <c r="S229" s="32">
        <v>0</v>
      </c>
      <c r="T229" s="37">
        <v>0</v>
      </c>
      <c r="U229" s="32">
        <v>5.4222222222222225</v>
      </c>
      <c r="V229" s="32">
        <v>0</v>
      </c>
      <c r="W229" s="37">
        <v>0</v>
      </c>
      <c r="X229" s="32">
        <v>63.922222222222231</v>
      </c>
      <c r="Y229" s="32">
        <v>40.63111111111111</v>
      </c>
      <c r="Z229" s="37">
        <v>0.6356335824787066</v>
      </c>
      <c r="AA229" s="32">
        <v>12.137777777777771</v>
      </c>
      <c r="AB229" s="32">
        <v>0</v>
      </c>
      <c r="AC229" s="37">
        <v>0</v>
      </c>
      <c r="AD229" s="32">
        <v>112.9688888888889</v>
      </c>
      <c r="AE229" s="32">
        <v>29.792222222222218</v>
      </c>
      <c r="AF229" s="37">
        <v>0.26372059170666451</v>
      </c>
      <c r="AG229" s="32">
        <v>0</v>
      </c>
      <c r="AH229" s="32">
        <v>0</v>
      </c>
      <c r="AI229" s="37" t="s">
        <v>1045</v>
      </c>
      <c r="AJ229" s="32">
        <v>0</v>
      </c>
      <c r="AK229" s="32">
        <v>0</v>
      </c>
      <c r="AL229" s="37" t="s">
        <v>1045</v>
      </c>
      <c r="AM229" t="s">
        <v>17</v>
      </c>
      <c r="AN229" s="34">
        <v>1</v>
      </c>
      <c r="AX229"/>
      <c r="AY229"/>
    </row>
    <row r="230" spans="1:51" x14ac:dyDescent="0.25">
      <c r="A230" t="s">
        <v>929</v>
      </c>
      <c r="B230" t="s">
        <v>469</v>
      </c>
      <c r="C230" t="s">
        <v>794</v>
      </c>
      <c r="D230" t="s">
        <v>902</v>
      </c>
      <c r="E230" s="32">
        <v>93.111111111111114</v>
      </c>
      <c r="F230" s="32">
        <v>324.93433333333331</v>
      </c>
      <c r="G230" s="32">
        <v>0</v>
      </c>
      <c r="H230" s="37">
        <v>0</v>
      </c>
      <c r="I230" s="32">
        <v>298.43422222222222</v>
      </c>
      <c r="J230" s="32">
        <v>0</v>
      </c>
      <c r="K230" s="37">
        <v>0</v>
      </c>
      <c r="L230" s="32">
        <v>59.338777777777764</v>
      </c>
      <c r="M230" s="32">
        <v>0</v>
      </c>
      <c r="N230" s="37">
        <v>0</v>
      </c>
      <c r="O230" s="32">
        <v>42.221444444444437</v>
      </c>
      <c r="P230" s="32">
        <v>0</v>
      </c>
      <c r="Q230" s="37">
        <v>0</v>
      </c>
      <c r="R230" s="32">
        <v>12.228444444444438</v>
      </c>
      <c r="S230" s="32">
        <v>0</v>
      </c>
      <c r="T230" s="37">
        <v>0</v>
      </c>
      <c r="U230" s="32">
        <v>4.8888888888888893</v>
      </c>
      <c r="V230" s="32">
        <v>0</v>
      </c>
      <c r="W230" s="37">
        <v>0</v>
      </c>
      <c r="X230" s="32">
        <v>79.254666666666679</v>
      </c>
      <c r="Y230" s="32">
        <v>0</v>
      </c>
      <c r="Z230" s="37">
        <v>0</v>
      </c>
      <c r="AA230" s="32">
        <v>9.382777777777779</v>
      </c>
      <c r="AB230" s="32">
        <v>0</v>
      </c>
      <c r="AC230" s="37">
        <v>0</v>
      </c>
      <c r="AD230" s="32">
        <v>175.86411111111107</v>
      </c>
      <c r="AE230" s="32">
        <v>0</v>
      </c>
      <c r="AF230" s="37">
        <v>0</v>
      </c>
      <c r="AG230" s="32">
        <v>1.0939999999999999</v>
      </c>
      <c r="AH230" s="32">
        <v>0</v>
      </c>
      <c r="AI230" s="37">
        <v>0</v>
      </c>
      <c r="AJ230" s="32">
        <v>0</v>
      </c>
      <c r="AK230" s="32">
        <v>0</v>
      </c>
      <c r="AL230" s="37" t="s">
        <v>1045</v>
      </c>
      <c r="AM230" t="s">
        <v>107</v>
      </c>
      <c r="AN230" s="34">
        <v>1</v>
      </c>
      <c r="AX230"/>
      <c r="AY230"/>
    </row>
    <row r="231" spans="1:51" x14ac:dyDescent="0.25">
      <c r="A231" t="s">
        <v>929</v>
      </c>
      <c r="B231" t="s">
        <v>553</v>
      </c>
      <c r="C231" t="s">
        <v>745</v>
      </c>
      <c r="D231" t="s">
        <v>900</v>
      </c>
      <c r="E231" s="32">
        <v>45.455555555555556</v>
      </c>
      <c r="F231" s="32">
        <v>121.68055555555556</v>
      </c>
      <c r="G231" s="32">
        <v>16.258333333333333</v>
      </c>
      <c r="H231" s="37">
        <v>0.13361488414564546</v>
      </c>
      <c r="I231" s="32">
        <v>109.83611111111111</v>
      </c>
      <c r="J231" s="32">
        <v>16.258333333333333</v>
      </c>
      <c r="K231" s="37">
        <v>0.14802357047115652</v>
      </c>
      <c r="L231" s="32">
        <v>25.322222222222219</v>
      </c>
      <c r="M231" s="32">
        <v>4.1888888888888891</v>
      </c>
      <c r="N231" s="37">
        <v>0.16542343132953052</v>
      </c>
      <c r="O231" s="32">
        <v>19.31111111111111</v>
      </c>
      <c r="P231" s="32">
        <v>4.1888888888888891</v>
      </c>
      <c r="Q231" s="37">
        <v>0.21691599539700807</v>
      </c>
      <c r="R231" s="32">
        <v>2.8611111111111112</v>
      </c>
      <c r="S231" s="32">
        <v>0</v>
      </c>
      <c r="T231" s="37">
        <v>0</v>
      </c>
      <c r="U231" s="32">
        <v>3.15</v>
      </c>
      <c r="V231" s="32">
        <v>0</v>
      </c>
      <c r="W231" s="37">
        <v>0</v>
      </c>
      <c r="X231" s="32">
        <v>20.883333333333333</v>
      </c>
      <c r="Y231" s="32">
        <v>6.1333333333333337</v>
      </c>
      <c r="Z231" s="37">
        <v>0.2936951316839585</v>
      </c>
      <c r="AA231" s="32">
        <v>5.833333333333333</v>
      </c>
      <c r="AB231" s="32">
        <v>0</v>
      </c>
      <c r="AC231" s="37">
        <v>0</v>
      </c>
      <c r="AD231" s="32">
        <v>51.427777777777777</v>
      </c>
      <c r="AE231" s="32">
        <v>5.9361111111111109</v>
      </c>
      <c r="AF231" s="37">
        <v>0.11542616398401209</v>
      </c>
      <c r="AG231" s="32">
        <v>18.213888888888889</v>
      </c>
      <c r="AH231" s="32">
        <v>0</v>
      </c>
      <c r="AI231" s="37">
        <v>0</v>
      </c>
      <c r="AJ231" s="32">
        <v>0</v>
      </c>
      <c r="AK231" s="32">
        <v>0</v>
      </c>
      <c r="AL231" s="37" t="s">
        <v>1045</v>
      </c>
      <c r="AM231" t="s">
        <v>192</v>
      </c>
      <c r="AN231" s="34">
        <v>1</v>
      </c>
      <c r="AX231"/>
      <c r="AY231"/>
    </row>
    <row r="232" spans="1:51" x14ac:dyDescent="0.25">
      <c r="A232" t="s">
        <v>929</v>
      </c>
      <c r="B232" t="s">
        <v>543</v>
      </c>
      <c r="C232" t="s">
        <v>762</v>
      </c>
      <c r="D232" t="s">
        <v>897</v>
      </c>
      <c r="E232" s="32">
        <v>87.077777777777783</v>
      </c>
      <c r="F232" s="32">
        <v>278.33933333333334</v>
      </c>
      <c r="G232" s="32">
        <v>25.423111111111112</v>
      </c>
      <c r="H232" s="37">
        <v>9.1338549987345585E-2</v>
      </c>
      <c r="I232" s="32">
        <v>252.24799999999999</v>
      </c>
      <c r="J232" s="32">
        <v>24.478666666666669</v>
      </c>
      <c r="K232" s="37">
        <v>9.7042064423371724E-2</v>
      </c>
      <c r="L232" s="32">
        <v>37.226999999999997</v>
      </c>
      <c r="M232" s="32">
        <v>6.2316666666666665</v>
      </c>
      <c r="N232" s="37">
        <v>0.16739642374262409</v>
      </c>
      <c r="O232" s="32">
        <v>24.370777777777775</v>
      </c>
      <c r="P232" s="32">
        <v>5.2872222222222218</v>
      </c>
      <c r="Q232" s="37">
        <v>0.21694926072664439</v>
      </c>
      <c r="R232" s="32">
        <v>6.8728888888888884</v>
      </c>
      <c r="S232" s="32">
        <v>0.94444444444444442</v>
      </c>
      <c r="T232" s="37">
        <v>0.13741593378168651</v>
      </c>
      <c r="U232" s="32">
        <v>5.9833333333333334</v>
      </c>
      <c r="V232" s="32">
        <v>0</v>
      </c>
      <c r="W232" s="37">
        <v>0</v>
      </c>
      <c r="X232" s="32">
        <v>59.352444444444444</v>
      </c>
      <c r="Y232" s="32">
        <v>9.6038888888888891</v>
      </c>
      <c r="Z232" s="37">
        <v>0.16181117692428656</v>
      </c>
      <c r="AA232" s="32">
        <v>13.235111111111115</v>
      </c>
      <c r="AB232" s="32">
        <v>0</v>
      </c>
      <c r="AC232" s="37">
        <v>0</v>
      </c>
      <c r="AD232" s="32">
        <v>168.52477777777776</v>
      </c>
      <c r="AE232" s="32">
        <v>9.5875555555555554</v>
      </c>
      <c r="AF232" s="37">
        <v>5.6891073716163074E-2</v>
      </c>
      <c r="AG232" s="32">
        <v>0</v>
      </c>
      <c r="AH232" s="32">
        <v>0</v>
      </c>
      <c r="AI232" s="37" t="s">
        <v>1045</v>
      </c>
      <c r="AJ232" s="32">
        <v>0</v>
      </c>
      <c r="AK232" s="32">
        <v>0</v>
      </c>
      <c r="AL232" s="37" t="s">
        <v>1045</v>
      </c>
      <c r="AM232" t="s">
        <v>181</v>
      </c>
      <c r="AN232" s="34">
        <v>1</v>
      </c>
      <c r="AX232"/>
      <c r="AY232"/>
    </row>
    <row r="233" spans="1:51" x14ac:dyDescent="0.25">
      <c r="A233" t="s">
        <v>929</v>
      </c>
      <c r="B233" t="s">
        <v>704</v>
      </c>
      <c r="C233" t="s">
        <v>891</v>
      </c>
      <c r="D233" t="s">
        <v>907</v>
      </c>
      <c r="E233" s="32">
        <v>28.077777777777779</v>
      </c>
      <c r="F233" s="32">
        <v>145.49111111111105</v>
      </c>
      <c r="G233" s="32">
        <v>0</v>
      </c>
      <c r="H233" s="37">
        <v>0</v>
      </c>
      <c r="I233" s="32">
        <v>134.1633333333333</v>
      </c>
      <c r="J233" s="32">
        <v>0</v>
      </c>
      <c r="K233" s="37">
        <v>0</v>
      </c>
      <c r="L233" s="32">
        <v>16.842222222222222</v>
      </c>
      <c r="M233" s="32">
        <v>0</v>
      </c>
      <c r="N233" s="37">
        <v>0</v>
      </c>
      <c r="O233" s="32">
        <v>10.509999999999998</v>
      </c>
      <c r="P233" s="32">
        <v>0</v>
      </c>
      <c r="Q233" s="37">
        <v>0</v>
      </c>
      <c r="R233" s="32">
        <v>0</v>
      </c>
      <c r="S233" s="32">
        <v>0</v>
      </c>
      <c r="T233" s="37" t="s">
        <v>1045</v>
      </c>
      <c r="U233" s="32">
        <v>6.3322222222222244</v>
      </c>
      <c r="V233" s="32">
        <v>0</v>
      </c>
      <c r="W233" s="37">
        <v>0</v>
      </c>
      <c r="X233" s="32">
        <v>21.569444444444418</v>
      </c>
      <c r="Y233" s="32">
        <v>0</v>
      </c>
      <c r="Z233" s="37">
        <v>0</v>
      </c>
      <c r="AA233" s="32">
        <v>4.9955555555555566</v>
      </c>
      <c r="AB233" s="32">
        <v>0</v>
      </c>
      <c r="AC233" s="37">
        <v>0</v>
      </c>
      <c r="AD233" s="32">
        <v>102.08388888888886</v>
      </c>
      <c r="AE233" s="32">
        <v>0</v>
      </c>
      <c r="AF233" s="37">
        <v>0</v>
      </c>
      <c r="AG233" s="32">
        <v>0</v>
      </c>
      <c r="AH233" s="32">
        <v>0</v>
      </c>
      <c r="AI233" s="37" t="s">
        <v>1045</v>
      </c>
      <c r="AJ233" s="32">
        <v>0</v>
      </c>
      <c r="AK233" s="32">
        <v>0</v>
      </c>
      <c r="AL233" s="37" t="s">
        <v>1045</v>
      </c>
      <c r="AM233" t="s">
        <v>347</v>
      </c>
      <c r="AN233" s="34">
        <v>1</v>
      </c>
      <c r="AX233"/>
      <c r="AY233"/>
    </row>
    <row r="234" spans="1:51" x14ac:dyDescent="0.25">
      <c r="A234" t="s">
        <v>929</v>
      </c>
      <c r="B234" t="s">
        <v>573</v>
      </c>
      <c r="C234" t="s">
        <v>361</v>
      </c>
      <c r="D234" t="s">
        <v>902</v>
      </c>
      <c r="E234" s="32">
        <v>69.544444444444451</v>
      </c>
      <c r="F234" s="32">
        <v>259.95666666666659</v>
      </c>
      <c r="G234" s="32">
        <v>26.358333333333331</v>
      </c>
      <c r="H234" s="37">
        <v>0.10139510431225719</v>
      </c>
      <c r="I234" s="32">
        <v>223.50688888888885</v>
      </c>
      <c r="J234" s="32">
        <v>26.358333333333331</v>
      </c>
      <c r="K234" s="37">
        <v>0.117930742378311</v>
      </c>
      <c r="L234" s="32">
        <v>55.601222222222226</v>
      </c>
      <c r="M234" s="32">
        <v>3.3</v>
      </c>
      <c r="N234" s="37">
        <v>5.9351213302665198E-2</v>
      </c>
      <c r="O234" s="32">
        <v>24.562555555555555</v>
      </c>
      <c r="P234" s="32">
        <v>3.3</v>
      </c>
      <c r="Q234" s="37">
        <v>0.13435084116292639</v>
      </c>
      <c r="R234" s="32">
        <v>26.494222222222227</v>
      </c>
      <c r="S234" s="32">
        <v>0</v>
      </c>
      <c r="T234" s="37">
        <v>0</v>
      </c>
      <c r="U234" s="32">
        <v>4.5444444444444443</v>
      </c>
      <c r="V234" s="32">
        <v>0</v>
      </c>
      <c r="W234" s="37">
        <v>0</v>
      </c>
      <c r="X234" s="32">
        <v>45.040555555555549</v>
      </c>
      <c r="Y234" s="32">
        <v>6.6861111111111109</v>
      </c>
      <c r="Z234" s="37">
        <v>0.14844646183069582</v>
      </c>
      <c r="AA234" s="32">
        <v>5.4111111111111114</v>
      </c>
      <c r="AB234" s="32">
        <v>0</v>
      </c>
      <c r="AC234" s="37">
        <v>0</v>
      </c>
      <c r="AD234" s="32">
        <v>153.81211111111108</v>
      </c>
      <c r="AE234" s="32">
        <v>16.280555555555555</v>
      </c>
      <c r="AF234" s="37">
        <v>0.10584703270729297</v>
      </c>
      <c r="AG234" s="32">
        <v>9.166666666666666E-2</v>
      </c>
      <c r="AH234" s="32">
        <v>9.166666666666666E-2</v>
      </c>
      <c r="AI234" s="37">
        <v>1</v>
      </c>
      <c r="AJ234" s="32">
        <v>0</v>
      </c>
      <c r="AK234" s="32">
        <v>0</v>
      </c>
      <c r="AL234" s="37" t="s">
        <v>1045</v>
      </c>
      <c r="AM234" t="s">
        <v>212</v>
      </c>
      <c r="AN234" s="34">
        <v>1</v>
      </c>
      <c r="AX234"/>
      <c r="AY234"/>
    </row>
    <row r="235" spans="1:51" x14ac:dyDescent="0.25">
      <c r="A235" t="s">
        <v>929</v>
      </c>
      <c r="B235" t="s">
        <v>644</v>
      </c>
      <c r="C235" t="s">
        <v>873</v>
      </c>
      <c r="D235" t="s">
        <v>897</v>
      </c>
      <c r="E235" s="32">
        <v>118.62222222222222</v>
      </c>
      <c r="F235" s="32">
        <v>546.83288888888887</v>
      </c>
      <c r="G235" s="32">
        <v>19.750666666666664</v>
      </c>
      <c r="H235" s="37">
        <v>3.6118285984586794E-2</v>
      </c>
      <c r="I235" s="32">
        <v>501.14055555555558</v>
      </c>
      <c r="J235" s="32">
        <v>19.750666666666664</v>
      </c>
      <c r="K235" s="37">
        <v>3.9411431479081598E-2</v>
      </c>
      <c r="L235" s="32">
        <v>74.809666666666644</v>
      </c>
      <c r="M235" s="32">
        <v>2.4496666666666664</v>
      </c>
      <c r="N235" s="37">
        <v>3.2745322574177144E-2</v>
      </c>
      <c r="O235" s="32">
        <v>53.676333333333311</v>
      </c>
      <c r="P235" s="32">
        <v>2.4496666666666664</v>
      </c>
      <c r="Q235" s="37">
        <v>4.5637742270025913E-2</v>
      </c>
      <c r="R235" s="32">
        <v>15.977777777777778</v>
      </c>
      <c r="S235" s="32">
        <v>0</v>
      </c>
      <c r="T235" s="37">
        <v>0</v>
      </c>
      <c r="U235" s="32">
        <v>5.1555555555555559</v>
      </c>
      <c r="V235" s="32">
        <v>0</v>
      </c>
      <c r="W235" s="37">
        <v>0</v>
      </c>
      <c r="X235" s="32">
        <v>136.61055555555549</v>
      </c>
      <c r="Y235" s="32">
        <v>9.1676666666666655</v>
      </c>
      <c r="Z235" s="37">
        <v>6.710804029296584E-2</v>
      </c>
      <c r="AA235" s="32">
        <v>24.559000000000001</v>
      </c>
      <c r="AB235" s="32">
        <v>0</v>
      </c>
      <c r="AC235" s="37">
        <v>0</v>
      </c>
      <c r="AD235" s="32">
        <v>310.85366666666675</v>
      </c>
      <c r="AE235" s="32">
        <v>8.1333333333333329</v>
      </c>
      <c r="AF235" s="37">
        <v>2.6164508273453416E-2</v>
      </c>
      <c r="AG235" s="32">
        <v>0</v>
      </c>
      <c r="AH235" s="32">
        <v>0</v>
      </c>
      <c r="AI235" s="37" t="s">
        <v>1045</v>
      </c>
      <c r="AJ235" s="32">
        <v>0</v>
      </c>
      <c r="AK235" s="32">
        <v>0</v>
      </c>
      <c r="AL235" s="37" t="s">
        <v>1045</v>
      </c>
      <c r="AM235" t="s">
        <v>286</v>
      </c>
      <c r="AN235" s="34">
        <v>1</v>
      </c>
      <c r="AX235"/>
      <c r="AY235"/>
    </row>
    <row r="236" spans="1:51" x14ac:dyDescent="0.25">
      <c r="A236" t="s">
        <v>929</v>
      </c>
      <c r="B236" t="s">
        <v>399</v>
      </c>
      <c r="C236" t="s">
        <v>780</v>
      </c>
      <c r="D236" t="s">
        <v>900</v>
      </c>
      <c r="E236" s="32">
        <v>109.03333333333333</v>
      </c>
      <c r="F236" s="32">
        <v>303.06388888888887</v>
      </c>
      <c r="G236" s="32">
        <v>0</v>
      </c>
      <c r="H236" s="37">
        <v>0</v>
      </c>
      <c r="I236" s="32">
        <v>265.70833333333331</v>
      </c>
      <c r="J236" s="32">
        <v>0</v>
      </c>
      <c r="K236" s="37">
        <v>0</v>
      </c>
      <c r="L236" s="32">
        <v>50.013888888888886</v>
      </c>
      <c r="M236" s="32">
        <v>0</v>
      </c>
      <c r="N236" s="37">
        <v>0</v>
      </c>
      <c r="O236" s="32">
        <v>21.388888888888889</v>
      </c>
      <c r="P236" s="32">
        <v>0</v>
      </c>
      <c r="Q236" s="37">
        <v>0</v>
      </c>
      <c r="R236" s="32">
        <v>23.141666666666666</v>
      </c>
      <c r="S236" s="32">
        <v>0</v>
      </c>
      <c r="T236" s="37">
        <v>0</v>
      </c>
      <c r="U236" s="32">
        <v>5.4833333333333334</v>
      </c>
      <c r="V236" s="32">
        <v>0</v>
      </c>
      <c r="W236" s="37">
        <v>0</v>
      </c>
      <c r="X236" s="32">
        <v>66.988888888888894</v>
      </c>
      <c r="Y236" s="32">
        <v>0</v>
      </c>
      <c r="Z236" s="37">
        <v>0</v>
      </c>
      <c r="AA236" s="32">
        <v>8.7305555555555561</v>
      </c>
      <c r="AB236" s="32">
        <v>0</v>
      </c>
      <c r="AC236" s="37">
        <v>0</v>
      </c>
      <c r="AD236" s="32">
        <v>177.33055555555555</v>
      </c>
      <c r="AE236" s="32">
        <v>0</v>
      </c>
      <c r="AF236" s="37">
        <v>0</v>
      </c>
      <c r="AG236" s="32">
        <v>0</v>
      </c>
      <c r="AH236" s="32">
        <v>0</v>
      </c>
      <c r="AI236" s="37" t="s">
        <v>1045</v>
      </c>
      <c r="AJ236" s="32">
        <v>0</v>
      </c>
      <c r="AK236" s="32">
        <v>0</v>
      </c>
      <c r="AL236" s="37" t="s">
        <v>1045</v>
      </c>
      <c r="AM236" t="s">
        <v>37</v>
      </c>
      <c r="AN236" s="34">
        <v>1</v>
      </c>
      <c r="AX236"/>
      <c r="AY236"/>
    </row>
    <row r="237" spans="1:51" x14ac:dyDescent="0.25">
      <c r="A237" t="s">
        <v>929</v>
      </c>
      <c r="B237" t="s">
        <v>587</v>
      </c>
      <c r="C237" t="s">
        <v>851</v>
      </c>
      <c r="D237" t="s">
        <v>895</v>
      </c>
      <c r="E237" s="32">
        <v>107.81111111111112</v>
      </c>
      <c r="F237" s="32">
        <v>412.25644444444441</v>
      </c>
      <c r="G237" s="32">
        <v>1.6459999999999999</v>
      </c>
      <c r="H237" s="37">
        <v>3.9926604475962642E-3</v>
      </c>
      <c r="I237" s="32">
        <v>386.6534444444444</v>
      </c>
      <c r="J237" s="32">
        <v>1.6459999999999999</v>
      </c>
      <c r="K237" s="37">
        <v>4.2570421229921373E-3</v>
      </c>
      <c r="L237" s="32">
        <v>85.694666666666649</v>
      </c>
      <c r="M237" s="32">
        <v>0.35399999999999998</v>
      </c>
      <c r="N237" s="37">
        <v>4.1309455275318581E-3</v>
      </c>
      <c r="O237" s="32">
        <v>68.575333333333319</v>
      </c>
      <c r="P237" s="32">
        <v>0.35399999999999998</v>
      </c>
      <c r="Q237" s="37">
        <v>5.1622060410448862E-3</v>
      </c>
      <c r="R237" s="32">
        <v>11.519333333333334</v>
      </c>
      <c r="S237" s="32">
        <v>0</v>
      </c>
      <c r="T237" s="37">
        <v>0</v>
      </c>
      <c r="U237" s="32">
        <v>5.6</v>
      </c>
      <c r="V237" s="32">
        <v>0</v>
      </c>
      <c r="W237" s="37">
        <v>0</v>
      </c>
      <c r="X237" s="32">
        <v>92.540333333333322</v>
      </c>
      <c r="Y237" s="32">
        <v>1.2919999999999998</v>
      </c>
      <c r="Z237" s="37">
        <v>1.396147985923255E-2</v>
      </c>
      <c r="AA237" s="32">
        <v>8.4836666666666662</v>
      </c>
      <c r="AB237" s="32">
        <v>0</v>
      </c>
      <c r="AC237" s="37">
        <v>0</v>
      </c>
      <c r="AD237" s="32">
        <v>225.11555555555557</v>
      </c>
      <c r="AE237" s="32">
        <v>0</v>
      </c>
      <c r="AF237" s="37">
        <v>0</v>
      </c>
      <c r="AG237" s="32">
        <v>0.42222222222222222</v>
      </c>
      <c r="AH237" s="32">
        <v>0</v>
      </c>
      <c r="AI237" s="37">
        <v>0</v>
      </c>
      <c r="AJ237" s="32">
        <v>0</v>
      </c>
      <c r="AK237" s="32">
        <v>0</v>
      </c>
      <c r="AL237" s="37" t="s">
        <v>1045</v>
      </c>
      <c r="AM237" t="s">
        <v>227</v>
      </c>
      <c r="AN237" s="34">
        <v>1</v>
      </c>
      <c r="AX237"/>
      <c r="AY237"/>
    </row>
    <row r="238" spans="1:51" x14ac:dyDescent="0.25">
      <c r="A238" t="s">
        <v>929</v>
      </c>
      <c r="B238" t="s">
        <v>696</v>
      </c>
      <c r="C238" t="s">
        <v>716</v>
      </c>
      <c r="D238" t="s">
        <v>899</v>
      </c>
      <c r="E238" s="32">
        <v>53.322222222222223</v>
      </c>
      <c r="F238" s="32">
        <v>160.28966666666665</v>
      </c>
      <c r="G238" s="32">
        <v>46.12577777777777</v>
      </c>
      <c r="H238" s="37">
        <v>0.28776513631224582</v>
      </c>
      <c r="I238" s="32">
        <v>141.80355555555553</v>
      </c>
      <c r="J238" s="32">
        <v>44.795222222222222</v>
      </c>
      <c r="K238" s="37">
        <v>0.31589632605983869</v>
      </c>
      <c r="L238" s="32">
        <v>33.093333333333334</v>
      </c>
      <c r="M238" s="32">
        <v>10.582222222222219</v>
      </c>
      <c r="N238" s="37">
        <v>0.31976900349180759</v>
      </c>
      <c r="O238" s="32">
        <v>22.121111111111116</v>
      </c>
      <c r="P238" s="32">
        <v>9.2516666666666634</v>
      </c>
      <c r="Q238" s="37">
        <v>0.41822793711386785</v>
      </c>
      <c r="R238" s="32">
        <v>5.7583333333333337</v>
      </c>
      <c r="S238" s="32">
        <v>1.3305555555555555</v>
      </c>
      <c r="T238" s="37">
        <v>0.23106608779546547</v>
      </c>
      <c r="U238" s="32">
        <v>5.2138888888888886</v>
      </c>
      <c r="V238" s="32">
        <v>0</v>
      </c>
      <c r="W238" s="37">
        <v>0</v>
      </c>
      <c r="X238" s="32">
        <v>28.482222222222223</v>
      </c>
      <c r="Y238" s="32">
        <v>8.5350000000000001</v>
      </c>
      <c r="Z238" s="37">
        <v>0.29966060700631975</v>
      </c>
      <c r="AA238" s="32">
        <v>7.5138888888888893</v>
      </c>
      <c r="AB238" s="32">
        <v>0</v>
      </c>
      <c r="AC238" s="37">
        <v>0</v>
      </c>
      <c r="AD238" s="32">
        <v>90.369666666666646</v>
      </c>
      <c r="AE238" s="32">
        <v>27.008555555555557</v>
      </c>
      <c r="AF238" s="37">
        <v>0.29886749118128386</v>
      </c>
      <c r="AG238" s="32">
        <v>0.8305555555555556</v>
      </c>
      <c r="AH238" s="32">
        <v>0</v>
      </c>
      <c r="AI238" s="37">
        <v>0</v>
      </c>
      <c r="AJ238" s="32">
        <v>0</v>
      </c>
      <c r="AK238" s="32">
        <v>0</v>
      </c>
      <c r="AL238" s="37" t="s">
        <v>1045</v>
      </c>
      <c r="AM238" t="s">
        <v>339</v>
      </c>
      <c r="AN238" s="34">
        <v>1</v>
      </c>
      <c r="AX238"/>
      <c r="AY238"/>
    </row>
    <row r="239" spans="1:51" x14ac:dyDescent="0.25">
      <c r="A239" t="s">
        <v>929</v>
      </c>
      <c r="B239" t="s">
        <v>628</v>
      </c>
      <c r="C239" t="s">
        <v>865</v>
      </c>
      <c r="D239" t="s">
        <v>895</v>
      </c>
      <c r="E239" s="32">
        <v>79.5</v>
      </c>
      <c r="F239" s="32">
        <v>266.69688888888879</v>
      </c>
      <c r="G239" s="32">
        <v>1.8896666666666666</v>
      </c>
      <c r="H239" s="37">
        <v>7.0854469826752992E-3</v>
      </c>
      <c r="I239" s="32">
        <v>246.80777777777772</v>
      </c>
      <c r="J239" s="32">
        <v>1.8896666666666666</v>
      </c>
      <c r="K239" s="37">
        <v>7.6564307805894842E-3</v>
      </c>
      <c r="L239" s="32">
        <v>67.056888888888849</v>
      </c>
      <c r="M239" s="32">
        <v>8.4555555555555564E-2</v>
      </c>
      <c r="N239" s="37">
        <v>1.2609525576956224E-3</v>
      </c>
      <c r="O239" s="32">
        <v>47.167777777777744</v>
      </c>
      <c r="P239" s="32">
        <v>8.4555555555555564E-2</v>
      </c>
      <c r="Q239" s="37">
        <v>1.7926550611293034E-3</v>
      </c>
      <c r="R239" s="32">
        <v>15.055777777777777</v>
      </c>
      <c r="S239" s="32">
        <v>0</v>
      </c>
      <c r="T239" s="37">
        <v>0</v>
      </c>
      <c r="U239" s="32">
        <v>4.833333333333333</v>
      </c>
      <c r="V239" s="32">
        <v>0</v>
      </c>
      <c r="W239" s="37">
        <v>0</v>
      </c>
      <c r="X239" s="32">
        <v>36.124222222222222</v>
      </c>
      <c r="Y239" s="32">
        <v>1.8051111111111111</v>
      </c>
      <c r="Z239" s="37">
        <v>4.9969549517405988E-2</v>
      </c>
      <c r="AA239" s="32">
        <v>0</v>
      </c>
      <c r="AB239" s="32">
        <v>0</v>
      </c>
      <c r="AC239" s="37" t="s">
        <v>1045</v>
      </c>
      <c r="AD239" s="32">
        <v>163.51577777777774</v>
      </c>
      <c r="AE239" s="32">
        <v>0</v>
      </c>
      <c r="AF239" s="37">
        <v>0</v>
      </c>
      <c r="AG239" s="32">
        <v>0</v>
      </c>
      <c r="AH239" s="32">
        <v>0</v>
      </c>
      <c r="AI239" s="37" t="s">
        <v>1045</v>
      </c>
      <c r="AJ239" s="32">
        <v>0</v>
      </c>
      <c r="AK239" s="32">
        <v>0</v>
      </c>
      <c r="AL239" s="37" t="s">
        <v>1045</v>
      </c>
      <c r="AM239" t="s">
        <v>270</v>
      </c>
      <c r="AN239" s="34">
        <v>1</v>
      </c>
      <c r="AX239"/>
      <c r="AY239"/>
    </row>
    <row r="240" spans="1:51" x14ac:dyDescent="0.25">
      <c r="A240" t="s">
        <v>929</v>
      </c>
      <c r="B240" t="s">
        <v>498</v>
      </c>
      <c r="C240" t="s">
        <v>826</v>
      </c>
      <c r="D240" t="s">
        <v>898</v>
      </c>
      <c r="E240" s="32">
        <v>25.011111111111113</v>
      </c>
      <c r="F240" s="32">
        <v>83.336444444444453</v>
      </c>
      <c r="G240" s="32">
        <v>12.915000000000001</v>
      </c>
      <c r="H240" s="37">
        <v>0.15497421429599961</v>
      </c>
      <c r="I240" s="32">
        <v>70.495999999999995</v>
      </c>
      <c r="J240" s="32">
        <v>9.581666666666667</v>
      </c>
      <c r="K240" s="37">
        <v>0.1359178771372371</v>
      </c>
      <c r="L240" s="32">
        <v>32.463777777777786</v>
      </c>
      <c r="M240" s="32">
        <v>11.267333333333333</v>
      </c>
      <c r="N240" s="37">
        <v>0.34707400384702258</v>
      </c>
      <c r="O240" s="32">
        <v>22.962222222222227</v>
      </c>
      <c r="P240" s="32">
        <v>7.9339999999999993</v>
      </c>
      <c r="Q240" s="37">
        <v>0.3455240491628761</v>
      </c>
      <c r="R240" s="32">
        <v>6.1682222222222229</v>
      </c>
      <c r="S240" s="32">
        <v>0</v>
      </c>
      <c r="T240" s="37">
        <v>0</v>
      </c>
      <c r="U240" s="32">
        <v>3.3333333333333335</v>
      </c>
      <c r="V240" s="32">
        <v>3.3333333333333335</v>
      </c>
      <c r="W240" s="37">
        <v>1</v>
      </c>
      <c r="X240" s="32">
        <v>13.024666666666667</v>
      </c>
      <c r="Y240" s="32">
        <v>1.5613333333333335</v>
      </c>
      <c r="Z240" s="37">
        <v>0.11987510876797872</v>
      </c>
      <c r="AA240" s="32">
        <v>3.338888888888889</v>
      </c>
      <c r="AB240" s="32">
        <v>0</v>
      </c>
      <c r="AC240" s="37">
        <v>0</v>
      </c>
      <c r="AD240" s="32">
        <v>34.509111111111103</v>
      </c>
      <c r="AE240" s="32">
        <v>8.6333333333333331E-2</v>
      </c>
      <c r="AF240" s="37">
        <v>2.5017547700768241E-3</v>
      </c>
      <c r="AG240" s="32">
        <v>0</v>
      </c>
      <c r="AH240" s="32">
        <v>0</v>
      </c>
      <c r="AI240" s="37" t="s">
        <v>1045</v>
      </c>
      <c r="AJ240" s="32">
        <v>0</v>
      </c>
      <c r="AK240" s="32">
        <v>0</v>
      </c>
      <c r="AL240" s="37" t="s">
        <v>1045</v>
      </c>
      <c r="AM240" t="s">
        <v>136</v>
      </c>
      <c r="AN240" s="34">
        <v>1</v>
      </c>
      <c r="AX240"/>
      <c r="AY240"/>
    </row>
    <row r="241" spans="1:51" x14ac:dyDescent="0.25">
      <c r="A241" t="s">
        <v>929</v>
      </c>
      <c r="B241" t="s">
        <v>580</v>
      </c>
      <c r="C241" t="s">
        <v>763</v>
      </c>
      <c r="D241" t="s">
        <v>898</v>
      </c>
      <c r="E241" s="32">
        <v>118.07777777777778</v>
      </c>
      <c r="F241" s="32">
        <v>312.31944444444446</v>
      </c>
      <c r="G241" s="32">
        <v>0</v>
      </c>
      <c r="H241" s="37">
        <v>0</v>
      </c>
      <c r="I241" s="32">
        <v>285.3388888888889</v>
      </c>
      <c r="J241" s="32">
        <v>0</v>
      </c>
      <c r="K241" s="37">
        <v>0</v>
      </c>
      <c r="L241" s="32">
        <v>50.255555555555546</v>
      </c>
      <c r="M241" s="32">
        <v>0</v>
      </c>
      <c r="N241" s="37">
        <v>0</v>
      </c>
      <c r="O241" s="32">
        <v>23.274999999999999</v>
      </c>
      <c r="P241" s="32">
        <v>0</v>
      </c>
      <c r="Q241" s="37">
        <v>0</v>
      </c>
      <c r="R241" s="32">
        <v>21.091666666666665</v>
      </c>
      <c r="S241" s="32">
        <v>0</v>
      </c>
      <c r="T241" s="37">
        <v>0</v>
      </c>
      <c r="U241" s="32">
        <v>5.8888888888888893</v>
      </c>
      <c r="V241" s="32">
        <v>0</v>
      </c>
      <c r="W241" s="37">
        <v>0</v>
      </c>
      <c r="X241" s="32">
        <v>81.283333333333331</v>
      </c>
      <c r="Y241" s="32">
        <v>0</v>
      </c>
      <c r="Z241" s="37">
        <v>0</v>
      </c>
      <c r="AA241" s="32">
        <v>0</v>
      </c>
      <c r="AB241" s="32">
        <v>0</v>
      </c>
      <c r="AC241" s="37" t="s">
        <v>1045</v>
      </c>
      <c r="AD241" s="32">
        <v>180.78055555555557</v>
      </c>
      <c r="AE241" s="32">
        <v>0</v>
      </c>
      <c r="AF241" s="37">
        <v>0</v>
      </c>
      <c r="AG241" s="32">
        <v>0</v>
      </c>
      <c r="AH241" s="32">
        <v>0</v>
      </c>
      <c r="AI241" s="37" t="s">
        <v>1045</v>
      </c>
      <c r="AJ241" s="32">
        <v>0</v>
      </c>
      <c r="AK241" s="32">
        <v>0</v>
      </c>
      <c r="AL241" s="37" t="s">
        <v>1045</v>
      </c>
      <c r="AM241" t="s">
        <v>220</v>
      </c>
      <c r="AN241" s="34">
        <v>1</v>
      </c>
      <c r="AX241"/>
      <c r="AY241"/>
    </row>
    <row r="242" spans="1:51" x14ac:dyDescent="0.25">
      <c r="A242" t="s">
        <v>929</v>
      </c>
      <c r="B242" t="s">
        <v>510</v>
      </c>
      <c r="C242" t="s">
        <v>762</v>
      </c>
      <c r="D242" t="s">
        <v>897</v>
      </c>
      <c r="E242" s="32">
        <v>153.71111111111111</v>
      </c>
      <c r="F242" s="32">
        <v>425.54999999999995</v>
      </c>
      <c r="G242" s="32">
        <v>0</v>
      </c>
      <c r="H242" s="37">
        <v>0</v>
      </c>
      <c r="I242" s="32">
        <v>384.2</v>
      </c>
      <c r="J242" s="32">
        <v>0</v>
      </c>
      <c r="K242" s="37">
        <v>0</v>
      </c>
      <c r="L242" s="32">
        <v>42.661111111111111</v>
      </c>
      <c r="M242" s="32">
        <v>0</v>
      </c>
      <c r="N242" s="37">
        <v>0</v>
      </c>
      <c r="O242" s="32">
        <v>12.980555555555556</v>
      </c>
      <c r="P242" s="32">
        <v>0</v>
      </c>
      <c r="Q242" s="37">
        <v>0</v>
      </c>
      <c r="R242" s="32">
        <v>25.611111111111111</v>
      </c>
      <c r="S242" s="32">
        <v>0</v>
      </c>
      <c r="T242" s="37">
        <v>0</v>
      </c>
      <c r="U242" s="32">
        <v>4.0694444444444446</v>
      </c>
      <c r="V242" s="32">
        <v>0</v>
      </c>
      <c r="W242" s="37">
        <v>0</v>
      </c>
      <c r="X242" s="32">
        <v>112.23055555555555</v>
      </c>
      <c r="Y242" s="32">
        <v>0</v>
      </c>
      <c r="Z242" s="37">
        <v>0</v>
      </c>
      <c r="AA242" s="32">
        <v>11.669444444444444</v>
      </c>
      <c r="AB242" s="32">
        <v>0</v>
      </c>
      <c r="AC242" s="37">
        <v>0</v>
      </c>
      <c r="AD242" s="32">
        <v>258.98888888888888</v>
      </c>
      <c r="AE242" s="32">
        <v>0</v>
      </c>
      <c r="AF242" s="37">
        <v>0</v>
      </c>
      <c r="AG242" s="32">
        <v>0</v>
      </c>
      <c r="AH242" s="32">
        <v>0</v>
      </c>
      <c r="AI242" s="37" t="s">
        <v>1045</v>
      </c>
      <c r="AJ242" s="32">
        <v>0</v>
      </c>
      <c r="AK242" s="32">
        <v>0</v>
      </c>
      <c r="AL242" s="37" t="s">
        <v>1045</v>
      </c>
      <c r="AM242" t="s">
        <v>148</v>
      </c>
      <c r="AN242" s="34">
        <v>1</v>
      </c>
      <c r="AX242"/>
      <c r="AY242"/>
    </row>
    <row r="243" spans="1:51" x14ac:dyDescent="0.25">
      <c r="A243" t="s">
        <v>929</v>
      </c>
      <c r="B243" t="s">
        <v>583</v>
      </c>
      <c r="C243" t="s">
        <v>853</v>
      </c>
      <c r="D243" t="s">
        <v>905</v>
      </c>
      <c r="E243" s="32">
        <v>74.8</v>
      </c>
      <c r="F243" s="32">
        <v>281.00277777777774</v>
      </c>
      <c r="G243" s="32">
        <v>0</v>
      </c>
      <c r="H243" s="37">
        <v>0</v>
      </c>
      <c r="I243" s="32">
        <v>252.42499999999998</v>
      </c>
      <c r="J243" s="32">
        <v>0</v>
      </c>
      <c r="K243" s="37">
        <v>0</v>
      </c>
      <c r="L243" s="32">
        <v>74.702777777777769</v>
      </c>
      <c r="M243" s="32">
        <v>0</v>
      </c>
      <c r="N243" s="37">
        <v>0</v>
      </c>
      <c r="O243" s="32">
        <v>62.169444444444444</v>
      </c>
      <c r="P243" s="32">
        <v>0</v>
      </c>
      <c r="Q243" s="37">
        <v>0</v>
      </c>
      <c r="R243" s="32">
        <v>7.3777777777777782</v>
      </c>
      <c r="S243" s="32">
        <v>0</v>
      </c>
      <c r="T243" s="37">
        <v>0</v>
      </c>
      <c r="U243" s="32">
        <v>5.1555555555555559</v>
      </c>
      <c r="V243" s="32">
        <v>0</v>
      </c>
      <c r="W243" s="37">
        <v>0</v>
      </c>
      <c r="X243" s="32">
        <v>38.049999999999997</v>
      </c>
      <c r="Y243" s="32">
        <v>0</v>
      </c>
      <c r="Z243" s="37">
        <v>0</v>
      </c>
      <c r="AA243" s="32">
        <v>16.044444444444444</v>
      </c>
      <c r="AB243" s="32">
        <v>0</v>
      </c>
      <c r="AC243" s="37">
        <v>0</v>
      </c>
      <c r="AD243" s="32">
        <v>152.20555555555555</v>
      </c>
      <c r="AE243" s="32">
        <v>0</v>
      </c>
      <c r="AF243" s="37">
        <v>0</v>
      </c>
      <c r="AG243" s="32">
        <v>0</v>
      </c>
      <c r="AH243" s="32">
        <v>0</v>
      </c>
      <c r="AI243" s="37" t="s">
        <v>1045</v>
      </c>
      <c r="AJ243" s="32">
        <v>0</v>
      </c>
      <c r="AK243" s="32">
        <v>0</v>
      </c>
      <c r="AL243" s="37" t="s">
        <v>1045</v>
      </c>
      <c r="AM243" t="s">
        <v>223</v>
      </c>
      <c r="AN243" s="34">
        <v>1</v>
      </c>
      <c r="AX243"/>
      <c r="AY243"/>
    </row>
    <row r="244" spans="1:51" x14ac:dyDescent="0.25">
      <c r="A244" t="s">
        <v>929</v>
      </c>
      <c r="B244" t="s">
        <v>499</v>
      </c>
      <c r="C244" t="s">
        <v>780</v>
      </c>
      <c r="D244" t="s">
        <v>900</v>
      </c>
      <c r="E244" s="32">
        <v>124.92222222222222</v>
      </c>
      <c r="F244" s="32">
        <v>381.02777777777777</v>
      </c>
      <c r="G244" s="32">
        <v>93.730555555555554</v>
      </c>
      <c r="H244" s="37">
        <v>0.24599402201647591</v>
      </c>
      <c r="I244" s="32">
        <v>357.75833333333333</v>
      </c>
      <c r="J244" s="32">
        <v>93.730555555555554</v>
      </c>
      <c r="K244" s="37">
        <v>0.2619940524717958</v>
      </c>
      <c r="L244" s="32">
        <v>43.083333333333329</v>
      </c>
      <c r="M244" s="32">
        <v>12.455555555555556</v>
      </c>
      <c r="N244" s="37">
        <v>0.28910380399742103</v>
      </c>
      <c r="O244" s="32">
        <v>33.847222222222221</v>
      </c>
      <c r="P244" s="32">
        <v>12.455555555555556</v>
      </c>
      <c r="Q244" s="37">
        <v>0.36799343455067707</v>
      </c>
      <c r="R244" s="32">
        <v>4.3472222222222223</v>
      </c>
      <c r="S244" s="32">
        <v>0</v>
      </c>
      <c r="T244" s="37">
        <v>0</v>
      </c>
      <c r="U244" s="32">
        <v>4.8888888888888893</v>
      </c>
      <c r="V244" s="32">
        <v>0</v>
      </c>
      <c r="W244" s="37">
        <v>0</v>
      </c>
      <c r="X244" s="32">
        <v>90.219444444444449</v>
      </c>
      <c r="Y244" s="32">
        <v>40.791666666666664</v>
      </c>
      <c r="Z244" s="37">
        <v>0.452138304750762</v>
      </c>
      <c r="AA244" s="32">
        <v>14.033333333333333</v>
      </c>
      <c r="AB244" s="32">
        <v>0</v>
      </c>
      <c r="AC244" s="37">
        <v>0</v>
      </c>
      <c r="AD244" s="32">
        <v>233.69166666666666</v>
      </c>
      <c r="AE244" s="32">
        <v>40.483333333333334</v>
      </c>
      <c r="AF244" s="37">
        <v>0.17323396212958672</v>
      </c>
      <c r="AG244" s="32">
        <v>0</v>
      </c>
      <c r="AH244" s="32">
        <v>0</v>
      </c>
      <c r="AI244" s="37" t="s">
        <v>1045</v>
      </c>
      <c r="AJ244" s="32">
        <v>0</v>
      </c>
      <c r="AK244" s="32">
        <v>0</v>
      </c>
      <c r="AL244" s="37" t="s">
        <v>1045</v>
      </c>
      <c r="AM244" t="s">
        <v>137</v>
      </c>
      <c r="AN244" s="34">
        <v>1</v>
      </c>
      <c r="AX244"/>
      <c r="AY244"/>
    </row>
    <row r="245" spans="1:51" x14ac:dyDescent="0.25">
      <c r="A245" t="s">
        <v>929</v>
      </c>
      <c r="B245" t="s">
        <v>687</v>
      </c>
      <c r="C245" t="s">
        <v>819</v>
      </c>
      <c r="D245" t="s">
        <v>900</v>
      </c>
      <c r="E245" s="32">
        <v>17.555555555555557</v>
      </c>
      <c r="F245" s="32">
        <v>69.675555555555547</v>
      </c>
      <c r="G245" s="32">
        <v>0.67777777777777781</v>
      </c>
      <c r="H245" s="37">
        <v>9.7276264591439707E-3</v>
      </c>
      <c r="I245" s="32">
        <v>67.10888888888887</v>
      </c>
      <c r="J245" s="32">
        <v>0.67777777777777781</v>
      </c>
      <c r="K245" s="37">
        <v>1.009967217457532E-2</v>
      </c>
      <c r="L245" s="32">
        <v>22.534444444444421</v>
      </c>
      <c r="M245" s="32">
        <v>0</v>
      </c>
      <c r="N245" s="37">
        <v>0</v>
      </c>
      <c r="O245" s="32">
        <v>20.512222222222199</v>
      </c>
      <c r="P245" s="32">
        <v>0</v>
      </c>
      <c r="Q245" s="37">
        <v>0</v>
      </c>
      <c r="R245" s="32">
        <v>0</v>
      </c>
      <c r="S245" s="32">
        <v>0</v>
      </c>
      <c r="T245" s="37" t="s">
        <v>1045</v>
      </c>
      <c r="U245" s="32">
        <v>2.0222222222222221</v>
      </c>
      <c r="V245" s="32">
        <v>0</v>
      </c>
      <c r="W245" s="37">
        <v>0</v>
      </c>
      <c r="X245" s="32">
        <v>5.3911111111111119</v>
      </c>
      <c r="Y245" s="32">
        <v>0</v>
      </c>
      <c r="Z245" s="37">
        <v>0</v>
      </c>
      <c r="AA245" s="32">
        <v>0.5444444444444444</v>
      </c>
      <c r="AB245" s="32">
        <v>0</v>
      </c>
      <c r="AC245" s="37">
        <v>0</v>
      </c>
      <c r="AD245" s="32">
        <v>41.205555555555563</v>
      </c>
      <c r="AE245" s="32">
        <v>0.67777777777777781</v>
      </c>
      <c r="AF245" s="37">
        <v>1.6448698934879328E-2</v>
      </c>
      <c r="AG245" s="32">
        <v>0</v>
      </c>
      <c r="AH245" s="32">
        <v>0</v>
      </c>
      <c r="AI245" s="37" t="s">
        <v>1045</v>
      </c>
      <c r="AJ245" s="32">
        <v>0</v>
      </c>
      <c r="AK245" s="32">
        <v>0</v>
      </c>
      <c r="AL245" s="37" t="s">
        <v>1045</v>
      </c>
      <c r="AM245" t="s">
        <v>330</v>
      </c>
      <c r="AN245" s="34">
        <v>1</v>
      </c>
      <c r="AX245"/>
      <c r="AY245"/>
    </row>
    <row r="246" spans="1:51" x14ac:dyDescent="0.25">
      <c r="A246" t="s">
        <v>929</v>
      </c>
      <c r="B246" t="s">
        <v>368</v>
      </c>
      <c r="C246" t="s">
        <v>754</v>
      </c>
      <c r="D246" t="s">
        <v>900</v>
      </c>
      <c r="E246" s="32">
        <v>115.63333333333334</v>
      </c>
      <c r="F246" s="32">
        <v>427.07944444444439</v>
      </c>
      <c r="G246" s="32">
        <v>55.548888888888882</v>
      </c>
      <c r="H246" s="37">
        <v>0.13006687540569475</v>
      </c>
      <c r="I246" s="32">
        <v>388.97111111111104</v>
      </c>
      <c r="J246" s="32">
        <v>55.548888888888882</v>
      </c>
      <c r="K246" s="37">
        <v>0.14280980592674691</v>
      </c>
      <c r="L246" s="32">
        <v>87.51111111111112</v>
      </c>
      <c r="M246" s="32">
        <v>1.925</v>
      </c>
      <c r="N246" s="37">
        <v>2.1997206703910612E-2</v>
      </c>
      <c r="O246" s="32">
        <v>60.155555555555559</v>
      </c>
      <c r="P246" s="32">
        <v>1.925</v>
      </c>
      <c r="Q246" s="37">
        <v>3.2000369412633914E-2</v>
      </c>
      <c r="R246" s="32">
        <v>22.222222222222221</v>
      </c>
      <c r="S246" s="32">
        <v>0</v>
      </c>
      <c r="T246" s="37">
        <v>0</v>
      </c>
      <c r="U246" s="32">
        <v>5.1333333333333337</v>
      </c>
      <c r="V246" s="32">
        <v>0</v>
      </c>
      <c r="W246" s="37">
        <v>0</v>
      </c>
      <c r="X246" s="32">
        <v>84.5</v>
      </c>
      <c r="Y246" s="32">
        <v>6.4027777777777777</v>
      </c>
      <c r="Z246" s="37">
        <v>7.5772518080210391E-2</v>
      </c>
      <c r="AA246" s="32">
        <v>10.752777777777778</v>
      </c>
      <c r="AB246" s="32">
        <v>0</v>
      </c>
      <c r="AC246" s="37">
        <v>0</v>
      </c>
      <c r="AD246" s="32">
        <v>233.48222222222219</v>
      </c>
      <c r="AE246" s="32">
        <v>47.221111111111107</v>
      </c>
      <c r="AF246" s="37">
        <v>0.20224713754080731</v>
      </c>
      <c r="AG246" s="32">
        <v>10.833333333333334</v>
      </c>
      <c r="AH246" s="32">
        <v>0</v>
      </c>
      <c r="AI246" s="37">
        <v>0</v>
      </c>
      <c r="AJ246" s="32">
        <v>0</v>
      </c>
      <c r="AK246" s="32">
        <v>0</v>
      </c>
      <c r="AL246" s="37" t="s">
        <v>1045</v>
      </c>
      <c r="AM246" t="s">
        <v>6</v>
      </c>
      <c r="AN246" s="34">
        <v>1</v>
      </c>
      <c r="AX246"/>
      <c r="AY246"/>
    </row>
    <row r="247" spans="1:51" x14ac:dyDescent="0.25">
      <c r="A247" t="s">
        <v>929</v>
      </c>
      <c r="B247" t="s">
        <v>369</v>
      </c>
      <c r="C247" t="s">
        <v>755</v>
      </c>
      <c r="D247" t="s">
        <v>895</v>
      </c>
      <c r="E247" s="32">
        <v>61.422222222222224</v>
      </c>
      <c r="F247" s="32">
        <v>189.15166666666664</v>
      </c>
      <c r="G247" s="32">
        <v>3.1333333333333333</v>
      </c>
      <c r="H247" s="37">
        <v>1.6565190191292704E-2</v>
      </c>
      <c r="I247" s="32">
        <v>189.15166666666664</v>
      </c>
      <c r="J247" s="32">
        <v>3.1333333333333333</v>
      </c>
      <c r="K247" s="37">
        <v>1.6565190191292704E-2</v>
      </c>
      <c r="L247" s="32">
        <v>31.141888888888889</v>
      </c>
      <c r="M247" s="32">
        <v>1.7805555555555554</v>
      </c>
      <c r="N247" s="37">
        <v>5.7175579872768723E-2</v>
      </c>
      <c r="O247" s="32">
        <v>31.141888888888889</v>
      </c>
      <c r="P247" s="32">
        <v>1.7805555555555554</v>
      </c>
      <c r="Q247" s="37">
        <v>5.7175579872768723E-2</v>
      </c>
      <c r="R247" s="32">
        <v>0</v>
      </c>
      <c r="S247" s="32">
        <v>0</v>
      </c>
      <c r="T247" s="37" t="s">
        <v>1045</v>
      </c>
      <c r="U247" s="32">
        <v>0</v>
      </c>
      <c r="V247" s="32">
        <v>0</v>
      </c>
      <c r="W247" s="37" t="s">
        <v>1045</v>
      </c>
      <c r="X247" s="32">
        <v>41.541555555555547</v>
      </c>
      <c r="Y247" s="32">
        <v>1.0194444444444444</v>
      </c>
      <c r="Z247" s="37">
        <v>2.4540353167109778E-2</v>
      </c>
      <c r="AA247" s="32">
        <v>0</v>
      </c>
      <c r="AB247" s="32">
        <v>0</v>
      </c>
      <c r="AC247" s="37" t="s">
        <v>1045</v>
      </c>
      <c r="AD247" s="32">
        <v>116.4682222222222</v>
      </c>
      <c r="AE247" s="32">
        <v>0.33333333333333331</v>
      </c>
      <c r="AF247" s="37">
        <v>2.8620110015702906E-3</v>
      </c>
      <c r="AG247" s="32">
        <v>0</v>
      </c>
      <c r="AH247" s="32">
        <v>0</v>
      </c>
      <c r="AI247" s="37" t="s">
        <v>1045</v>
      </c>
      <c r="AJ247" s="32">
        <v>0</v>
      </c>
      <c r="AK247" s="32">
        <v>0</v>
      </c>
      <c r="AL247" s="37" t="s">
        <v>1045</v>
      </c>
      <c r="AM247" t="s">
        <v>7</v>
      </c>
      <c r="AN247" s="34">
        <v>1</v>
      </c>
      <c r="AX247"/>
      <c r="AY247"/>
    </row>
    <row r="248" spans="1:51" x14ac:dyDescent="0.25">
      <c r="A248" t="s">
        <v>929</v>
      </c>
      <c r="B248" t="s">
        <v>659</v>
      </c>
      <c r="C248" t="s">
        <v>877</v>
      </c>
      <c r="D248" t="s">
        <v>905</v>
      </c>
      <c r="E248" s="32">
        <v>103.1</v>
      </c>
      <c r="F248" s="32">
        <v>224.13522222222224</v>
      </c>
      <c r="G248" s="32">
        <v>25.91577777777777</v>
      </c>
      <c r="H248" s="37">
        <v>0.11562563670641279</v>
      </c>
      <c r="I248" s="32">
        <v>209.99911111111112</v>
      </c>
      <c r="J248" s="32">
        <v>25.91577777777777</v>
      </c>
      <c r="K248" s="37">
        <v>0.12340898797455223</v>
      </c>
      <c r="L248" s="32">
        <v>36.021444444444441</v>
      </c>
      <c r="M248" s="32">
        <v>2.9047777777777779</v>
      </c>
      <c r="N248" s="37">
        <v>8.0640235908856772E-2</v>
      </c>
      <c r="O248" s="32">
        <v>28.576999999999998</v>
      </c>
      <c r="P248" s="32">
        <v>2.9047777777777779</v>
      </c>
      <c r="Q248" s="37">
        <v>0.10164740097903133</v>
      </c>
      <c r="R248" s="32">
        <v>3.6222222222222222</v>
      </c>
      <c r="S248" s="32">
        <v>0</v>
      </c>
      <c r="T248" s="37">
        <v>0</v>
      </c>
      <c r="U248" s="32">
        <v>3.8222222222222224</v>
      </c>
      <c r="V248" s="32">
        <v>0</v>
      </c>
      <c r="W248" s="37">
        <v>0</v>
      </c>
      <c r="X248" s="32">
        <v>36.874888888888918</v>
      </c>
      <c r="Y248" s="32">
        <v>18.519333333333325</v>
      </c>
      <c r="Z248" s="37">
        <v>0.50222072232232651</v>
      </c>
      <c r="AA248" s="32">
        <v>6.6916666666666664</v>
      </c>
      <c r="AB248" s="32">
        <v>0</v>
      </c>
      <c r="AC248" s="37">
        <v>0</v>
      </c>
      <c r="AD248" s="32">
        <v>144.54722222222222</v>
      </c>
      <c r="AE248" s="32">
        <v>4.4916666666666663</v>
      </c>
      <c r="AF248" s="37">
        <v>3.1074043469070084E-2</v>
      </c>
      <c r="AG248" s="32">
        <v>0</v>
      </c>
      <c r="AH248" s="32">
        <v>0</v>
      </c>
      <c r="AI248" s="37" t="s">
        <v>1045</v>
      </c>
      <c r="AJ248" s="32">
        <v>0</v>
      </c>
      <c r="AK248" s="32">
        <v>0</v>
      </c>
      <c r="AL248" s="37" t="s">
        <v>1045</v>
      </c>
      <c r="AM248" t="s">
        <v>301</v>
      </c>
      <c r="AN248" s="34">
        <v>1</v>
      </c>
      <c r="AX248"/>
      <c r="AY248"/>
    </row>
    <row r="249" spans="1:51" x14ac:dyDescent="0.25">
      <c r="A249" t="s">
        <v>929</v>
      </c>
      <c r="B249" t="s">
        <v>440</v>
      </c>
      <c r="C249" t="s">
        <v>727</v>
      </c>
      <c r="D249" t="s">
        <v>896</v>
      </c>
      <c r="E249" s="32">
        <v>77.022222222222226</v>
      </c>
      <c r="F249" s="32">
        <v>212.62666666666661</v>
      </c>
      <c r="G249" s="32">
        <v>41.185555555555553</v>
      </c>
      <c r="H249" s="37">
        <v>0.19369891933697042</v>
      </c>
      <c r="I249" s="32">
        <v>200.9155555555555</v>
      </c>
      <c r="J249" s="32">
        <v>41.185555555555553</v>
      </c>
      <c r="K249" s="37">
        <v>0.20498938194045044</v>
      </c>
      <c r="L249" s="32">
        <v>45.280000000000008</v>
      </c>
      <c r="M249" s="32">
        <v>18.747777777777781</v>
      </c>
      <c r="N249" s="37">
        <v>0.41404102866116999</v>
      </c>
      <c r="O249" s="32">
        <v>34.346666666666671</v>
      </c>
      <c r="P249" s="32">
        <v>18.747777777777781</v>
      </c>
      <c r="Q249" s="37">
        <v>0.54583980331262938</v>
      </c>
      <c r="R249" s="32">
        <v>5.5111111111111111</v>
      </c>
      <c r="S249" s="32">
        <v>0</v>
      </c>
      <c r="T249" s="37">
        <v>0</v>
      </c>
      <c r="U249" s="32">
        <v>5.4222222222222225</v>
      </c>
      <c r="V249" s="32">
        <v>0</v>
      </c>
      <c r="W249" s="37">
        <v>0</v>
      </c>
      <c r="X249" s="32">
        <v>53.097777777777758</v>
      </c>
      <c r="Y249" s="32">
        <v>15.825555555555548</v>
      </c>
      <c r="Z249" s="37">
        <v>0.29804553444379339</v>
      </c>
      <c r="AA249" s="32">
        <v>0.77777777777777779</v>
      </c>
      <c r="AB249" s="32">
        <v>0</v>
      </c>
      <c r="AC249" s="37">
        <v>0</v>
      </c>
      <c r="AD249" s="32">
        <v>113.47111111111109</v>
      </c>
      <c r="AE249" s="32">
        <v>6.6122222222222229</v>
      </c>
      <c r="AF249" s="37">
        <v>5.8272296423955212E-2</v>
      </c>
      <c r="AG249" s="32">
        <v>0</v>
      </c>
      <c r="AH249" s="32">
        <v>0</v>
      </c>
      <c r="AI249" s="37" t="s">
        <v>1045</v>
      </c>
      <c r="AJ249" s="32">
        <v>0</v>
      </c>
      <c r="AK249" s="32">
        <v>0</v>
      </c>
      <c r="AL249" s="37" t="s">
        <v>1045</v>
      </c>
      <c r="AM249" t="s">
        <v>78</v>
      </c>
      <c r="AN249" s="34">
        <v>1</v>
      </c>
      <c r="AX249"/>
      <c r="AY249"/>
    </row>
    <row r="250" spans="1:51" x14ac:dyDescent="0.25">
      <c r="A250" t="s">
        <v>929</v>
      </c>
      <c r="B250" t="s">
        <v>393</v>
      </c>
      <c r="C250" t="s">
        <v>727</v>
      </c>
      <c r="D250" t="s">
        <v>896</v>
      </c>
      <c r="E250" s="32">
        <v>119.15555555555555</v>
      </c>
      <c r="F250" s="32">
        <v>361.69166666666666</v>
      </c>
      <c r="G250" s="32">
        <v>57.052777777777777</v>
      </c>
      <c r="H250" s="37">
        <v>0.15773871237779263</v>
      </c>
      <c r="I250" s="32">
        <v>325.82499999999999</v>
      </c>
      <c r="J250" s="32">
        <v>57.052777777777777</v>
      </c>
      <c r="K250" s="37">
        <v>0.17510251754094308</v>
      </c>
      <c r="L250" s="32">
        <v>35.727777777777781</v>
      </c>
      <c r="M250" s="32">
        <v>0.67222222222222228</v>
      </c>
      <c r="N250" s="37">
        <v>1.8815114290157052E-2</v>
      </c>
      <c r="O250" s="32">
        <v>15.905555555555555</v>
      </c>
      <c r="P250" s="32">
        <v>0.67222222222222228</v>
      </c>
      <c r="Q250" s="37">
        <v>4.2263360111770877E-2</v>
      </c>
      <c r="R250" s="32">
        <v>17.399999999999999</v>
      </c>
      <c r="S250" s="32">
        <v>0</v>
      </c>
      <c r="T250" s="37">
        <v>0</v>
      </c>
      <c r="U250" s="32">
        <v>2.4222222222222221</v>
      </c>
      <c r="V250" s="32">
        <v>0</v>
      </c>
      <c r="W250" s="37">
        <v>0</v>
      </c>
      <c r="X250" s="32">
        <v>106.84444444444445</v>
      </c>
      <c r="Y250" s="32">
        <v>12.8</v>
      </c>
      <c r="Z250" s="37">
        <v>0.11980033277870217</v>
      </c>
      <c r="AA250" s="32">
        <v>16.044444444444444</v>
      </c>
      <c r="AB250" s="32">
        <v>0</v>
      </c>
      <c r="AC250" s="37">
        <v>0</v>
      </c>
      <c r="AD250" s="32">
        <v>202.99166666666667</v>
      </c>
      <c r="AE250" s="32">
        <v>43.49722222222222</v>
      </c>
      <c r="AF250" s="37">
        <v>0.2142808270728136</v>
      </c>
      <c r="AG250" s="32">
        <v>8.3333333333333329E-2</v>
      </c>
      <c r="AH250" s="32">
        <v>8.3333333333333329E-2</v>
      </c>
      <c r="AI250" s="37">
        <v>1</v>
      </c>
      <c r="AJ250" s="32">
        <v>0</v>
      </c>
      <c r="AK250" s="32">
        <v>0</v>
      </c>
      <c r="AL250" s="37" t="s">
        <v>1045</v>
      </c>
      <c r="AM250" t="s">
        <v>31</v>
      </c>
      <c r="AN250" s="34">
        <v>1</v>
      </c>
      <c r="AX250"/>
      <c r="AY250"/>
    </row>
    <row r="251" spans="1:51" x14ac:dyDescent="0.25">
      <c r="A251" t="s">
        <v>929</v>
      </c>
      <c r="B251" t="s">
        <v>490</v>
      </c>
      <c r="C251" t="s">
        <v>743</v>
      </c>
      <c r="D251" t="s">
        <v>894</v>
      </c>
      <c r="E251" s="32">
        <v>51.766666666666666</v>
      </c>
      <c r="F251" s="32">
        <v>156.3138888888889</v>
      </c>
      <c r="G251" s="32">
        <v>14.055555555555555</v>
      </c>
      <c r="H251" s="37">
        <v>8.991878876192845E-2</v>
      </c>
      <c r="I251" s="32">
        <v>144.77777777777777</v>
      </c>
      <c r="J251" s="32">
        <v>14.055555555555555</v>
      </c>
      <c r="K251" s="37">
        <v>9.708365310821182E-2</v>
      </c>
      <c r="L251" s="32">
        <v>30.65</v>
      </c>
      <c r="M251" s="32">
        <v>1.0027777777777778</v>
      </c>
      <c r="N251" s="37">
        <v>3.271705637121624E-2</v>
      </c>
      <c r="O251" s="32">
        <v>21.522222222222222</v>
      </c>
      <c r="P251" s="32">
        <v>1.0027777777777778</v>
      </c>
      <c r="Q251" s="37">
        <v>4.6592669075890554E-2</v>
      </c>
      <c r="R251" s="32">
        <v>3.7055555555555557</v>
      </c>
      <c r="S251" s="32">
        <v>0</v>
      </c>
      <c r="T251" s="37">
        <v>0</v>
      </c>
      <c r="U251" s="32">
        <v>5.4222222222222225</v>
      </c>
      <c r="V251" s="32">
        <v>0</v>
      </c>
      <c r="W251" s="37">
        <v>0</v>
      </c>
      <c r="X251" s="32">
        <v>28.036111111111111</v>
      </c>
      <c r="Y251" s="32">
        <v>3.2555555555555555</v>
      </c>
      <c r="Z251" s="37">
        <v>0.11612008322599822</v>
      </c>
      <c r="AA251" s="32">
        <v>2.4083333333333332</v>
      </c>
      <c r="AB251" s="32">
        <v>0</v>
      </c>
      <c r="AC251" s="37">
        <v>0</v>
      </c>
      <c r="AD251" s="32">
        <v>95.219444444444449</v>
      </c>
      <c r="AE251" s="32">
        <v>9.7972222222222225</v>
      </c>
      <c r="AF251" s="37">
        <v>0.10289098281746842</v>
      </c>
      <c r="AG251" s="32">
        <v>0</v>
      </c>
      <c r="AH251" s="32">
        <v>0</v>
      </c>
      <c r="AI251" s="37" t="s">
        <v>1045</v>
      </c>
      <c r="AJ251" s="32">
        <v>0</v>
      </c>
      <c r="AK251" s="32">
        <v>0</v>
      </c>
      <c r="AL251" s="37" t="s">
        <v>1045</v>
      </c>
      <c r="AM251" t="s">
        <v>128</v>
      </c>
      <c r="AN251" s="34">
        <v>1</v>
      </c>
      <c r="AX251"/>
      <c r="AY251"/>
    </row>
    <row r="252" spans="1:51" x14ac:dyDescent="0.25">
      <c r="A252" t="s">
        <v>929</v>
      </c>
      <c r="B252" t="s">
        <v>636</v>
      </c>
      <c r="C252" t="s">
        <v>867</v>
      </c>
      <c r="D252" t="s">
        <v>901</v>
      </c>
      <c r="E252" s="32">
        <v>34.255555555555553</v>
      </c>
      <c r="F252" s="32">
        <v>134.84166666666667</v>
      </c>
      <c r="G252" s="32">
        <v>7.0944444444444441</v>
      </c>
      <c r="H252" s="37">
        <v>5.2613147106688914E-2</v>
      </c>
      <c r="I252" s="32">
        <v>130.0361111111111</v>
      </c>
      <c r="J252" s="32">
        <v>7.0944444444444441</v>
      </c>
      <c r="K252" s="37">
        <v>5.4557494713007075E-2</v>
      </c>
      <c r="L252" s="32">
        <v>20.180555555555557</v>
      </c>
      <c r="M252" s="32">
        <v>2.5444444444444443</v>
      </c>
      <c r="N252" s="37">
        <v>0.12608396421197521</v>
      </c>
      <c r="O252" s="32">
        <v>15.375</v>
      </c>
      <c r="P252" s="32">
        <v>2.5444444444444443</v>
      </c>
      <c r="Q252" s="37">
        <v>0.16549232158988256</v>
      </c>
      <c r="R252" s="32">
        <v>4.8055555555555554</v>
      </c>
      <c r="S252" s="32">
        <v>0</v>
      </c>
      <c r="T252" s="37">
        <v>0</v>
      </c>
      <c r="U252" s="32">
        <v>0</v>
      </c>
      <c r="V252" s="32">
        <v>0</v>
      </c>
      <c r="W252" s="37" t="s">
        <v>1045</v>
      </c>
      <c r="X252" s="32">
        <v>30.763888888888889</v>
      </c>
      <c r="Y252" s="32">
        <v>1.3722222222222222</v>
      </c>
      <c r="Z252" s="37">
        <v>4.4604966139954856E-2</v>
      </c>
      <c r="AA252" s="32">
        <v>0</v>
      </c>
      <c r="AB252" s="32">
        <v>0</v>
      </c>
      <c r="AC252" s="37" t="s">
        <v>1045</v>
      </c>
      <c r="AD252" s="32">
        <v>83.897222222222226</v>
      </c>
      <c r="AE252" s="32">
        <v>3.1777777777777776</v>
      </c>
      <c r="AF252" s="37">
        <v>3.7877032082905666E-2</v>
      </c>
      <c r="AG252" s="32">
        <v>0</v>
      </c>
      <c r="AH252" s="32">
        <v>0</v>
      </c>
      <c r="AI252" s="37" t="s">
        <v>1045</v>
      </c>
      <c r="AJ252" s="32">
        <v>0</v>
      </c>
      <c r="AK252" s="32">
        <v>0</v>
      </c>
      <c r="AL252" s="37" t="s">
        <v>1045</v>
      </c>
      <c r="AM252" t="s">
        <v>278</v>
      </c>
      <c r="AN252" s="34">
        <v>1</v>
      </c>
      <c r="AX252"/>
      <c r="AY252"/>
    </row>
    <row r="253" spans="1:51" x14ac:dyDescent="0.25">
      <c r="A253" t="s">
        <v>929</v>
      </c>
      <c r="B253" t="s">
        <v>431</v>
      </c>
      <c r="C253" t="s">
        <v>797</v>
      </c>
      <c r="D253" t="s">
        <v>900</v>
      </c>
      <c r="E253" s="32">
        <v>105.76666666666667</v>
      </c>
      <c r="F253" s="32">
        <v>395.89044444444448</v>
      </c>
      <c r="G253" s="32">
        <v>87.12777777777778</v>
      </c>
      <c r="H253" s="37">
        <v>0.22008052732882888</v>
      </c>
      <c r="I253" s="32">
        <v>341.31555555555553</v>
      </c>
      <c r="J253" s="32">
        <v>87.12777777777778</v>
      </c>
      <c r="K253" s="37">
        <v>0.25527045679462473</v>
      </c>
      <c r="L253" s="32">
        <v>63.06644444444445</v>
      </c>
      <c r="M253" s="32">
        <v>12.911111111111111</v>
      </c>
      <c r="N253" s="37">
        <v>0.20472235631556135</v>
      </c>
      <c r="O253" s="32">
        <v>30.947000000000006</v>
      </c>
      <c r="P253" s="32">
        <v>12.911111111111111</v>
      </c>
      <c r="Q253" s="37">
        <v>0.41720073387117035</v>
      </c>
      <c r="R253" s="32">
        <v>26.608333333333334</v>
      </c>
      <c r="S253" s="32">
        <v>0</v>
      </c>
      <c r="T253" s="37">
        <v>0</v>
      </c>
      <c r="U253" s="32">
        <v>5.5111111111111111</v>
      </c>
      <c r="V253" s="32">
        <v>0</v>
      </c>
      <c r="W253" s="37">
        <v>0</v>
      </c>
      <c r="X253" s="32">
        <v>90.899777777777786</v>
      </c>
      <c r="Y253" s="32">
        <v>30.536111111111111</v>
      </c>
      <c r="Z253" s="37">
        <v>0.33593163655210007</v>
      </c>
      <c r="AA253" s="32">
        <v>22.455444444444446</v>
      </c>
      <c r="AB253" s="32">
        <v>0</v>
      </c>
      <c r="AC253" s="37">
        <v>0</v>
      </c>
      <c r="AD253" s="32">
        <v>219.46877777777777</v>
      </c>
      <c r="AE253" s="32">
        <v>43.680555555555557</v>
      </c>
      <c r="AF253" s="37">
        <v>0.19902856341499348</v>
      </c>
      <c r="AG253" s="32">
        <v>0</v>
      </c>
      <c r="AH253" s="32">
        <v>0</v>
      </c>
      <c r="AI253" s="37" t="s">
        <v>1045</v>
      </c>
      <c r="AJ253" s="32">
        <v>0</v>
      </c>
      <c r="AK253" s="32">
        <v>0</v>
      </c>
      <c r="AL253" s="37" t="s">
        <v>1045</v>
      </c>
      <c r="AM253" t="s">
        <v>69</v>
      </c>
      <c r="AN253" s="34">
        <v>1</v>
      </c>
      <c r="AX253"/>
      <c r="AY253"/>
    </row>
    <row r="254" spans="1:51" x14ac:dyDescent="0.25">
      <c r="A254" t="s">
        <v>929</v>
      </c>
      <c r="B254" t="s">
        <v>589</v>
      </c>
      <c r="C254" t="s">
        <v>855</v>
      </c>
      <c r="D254" t="s">
        <v>900</v>
      </c>
      <c r="E254" s="32">
        <v>104.91111111111111</v>
      </c>
      <c r="F254" s="32">
        <v>324.34444444444443</v>
      </c>
      <c r="G254" s="32">
        <v>7.35</v>
      </c>
      <c r="H254" s="37">
        <v>2.2661094172861499E-2</v>
      </c>
      <c r="I254" s="32">
        <v>317.67777777777781</v>
      </c>
      <c r="J254" s="32">
        <v>7.35</v>
      </c>
      <c r="K254" s="37">
        <v>2.3136651393795248E-2</v>
      </c>
      <c r="L254" s="32">
        <v>75.138888888888886</v>
      </c>
      <c r="M254" s="32">
        <v>1.5833333333333333</v>
      </c>
      <c r="N254" s="37">
        <v>2.1072088724584104E-2</v>
      </c>
      <c r="O254" s="32">
        <v>69.62777777777778</v>
      </c>
      <c r="P254" s="32">
        <v>1.5833333333333333</v>
      </c>
      <c r="Q254" s="37">
        <v>2.2739966488470435E-2</v>
      </c>
      <c r="R254" s="32">
        <v>0</v>
      </c>
      <c r="S254" s="32">
        <v>0</v>
      </c>
      <c r="T254" s="37" t="s">
        <v>1045</v>
      </c>
      <c r="U254" s="32">
        <v>5.5111111111111111</v>
      </c>
      <c r="V254" s="32">
        <v>0</v>
      </c>
      <c r="W254" s="37">
        <v>0</v>
      </c>
      <c r="X254" s="32">
        <v>81.180555555555557</v>
      </c>
      <c r="Y254" s="32">
        <v>3.6666666666666665</v>
      </c>
      <c r="Z254" s="37">
        <v>4.516680923866552E-2</v>
      </c>
      <c r="AA254" s="32">
        <v>1.1555555555555554</v>
      </c>
      <c r="AB254" s="32">
        <v>0</v>
      </c>
      <c r="AC254" s="37">
        <v>0</v>
      </c>
      <c r="AD254" s="32">
        <v>166.86944444444444</v>
      </c>
      <c r="AE254" s="32">
        <v>2.1</v>
      </c>
      <c r="AF254" s="37">
        <v>1.2584688628834918E-2</v>
      </c>
      <c r="AG254" s="32">
        <v>0</v>
      </c>
      <c r="AH254" s="32">
        <v>0</v>
      </c>
      <c r="AI254" s="37" t="s">
        <v>1045</v>
      </c>
      <c r="AJ254" s="32">
        <v>0</v>
      </c>
      <c r="AK254" s="32">
        <v>0</v>
      </c>
      <c r="AL254" s="37" t="s">
        <v>1045</v>
      </c>
      <c r="AM254" t="s">
        <v>229</v>
      </c>
      <c r="AN254" s="34">
        <v>1</v>
      </c>
      <c r="AX254"/>
      <c r="AY254"/>
    </row>
    <row r="255" spans="1:51" x14ac:dyDescent="0.25">
      <c r="A255" t="s">
        <v>929</v>
      </c>
      <c r="B255" t="s">
        <v>574</v>
      </c>
      <c r="C255" t="s">
        <v>763</v>
      </c>
      <c r="D255" t="s">
        <v>898</v>
      </c>
      <c r="E255" s="32">
        <v>106.6</v>
      </c>
      <c r="F255" s="32">
        <v>423.00411111111111</v>
      </c>
      <c r="G255" s="32">
        <v>9.1722222222222225</v>
      </c>
      <c r="H255" s="37">
        <v>2.1683529737168302E-2</v>
      </c>
      <c r="I255" s="32">
        <v>394.06800000000004</v>
      </c>
      <c r="J255" s="32">
        <v>9.0833333333333339</v>
      </c>
      <c r="K255" s="37">
        <v>2.3050167314608985E-2</v>
      </c>
      <c r="L255" s="32">
        <v>64.500666666666646</v>
      </c>
      <c r="M255" s="32">
        <v>3.0583333333333336</v>
      </c>
      <c r="N255" s="37">
        <v>4.7415530588831141E-2</v>
      </c>
      <c r="O255" s="32">
        <v>42.620111111111093</v>
      </c>
      <c r="P255" s="32">
        <v>2.9694444444444446</v>
      </c>
      <c r="Q255" s="37">
        <v>6.9672376890409102E-2</v>
      </c>
      <c r="R255" s="32">
        <v>16.725000000000001</v>
      </c>
      <c r="S255" s="32">
        <v>8.8888888888888892E-2</v>
      </c>
      <c r="T255" s="37">
        <v>5.3147317721308754E-3</v>
      </c>
      <c r="U255" s="32">
        <v>5.1555555555555559</v>
      </c>
      <c r="V255" s="32">
        <v>0</v>
      </c>
      <c r="W255" s="37">
        <v>0</v>
      </c>
      <c r="X255" s="32">
        <v>121.99122222222223</v>
      </c>
      <c r="Y255" s="32">
        <v>6.1138888888888889</v>
      </c>
      <c r="Z255" s="37">
        <v>5.0117449251813197E-2</v>
      </c>
      <c r="AA255" s="32">
        <v>7.0555555555555554</v>
      </c>
      <c r="AB255" s="32">
        <v>0</v>
      </c>
      <c r="AC255" s="37">
        <v>0</v>
      </c>
      <c r="AD255" s="32">
        <v>218.53788888888892</v>
      </c>
      <c r="AE255" s="32">
        <v>0</v>
      </c>
      <c r="AF255" s="37">
        <v>0</v>
      </c>
      <c r="AG255" s="32">
        <v>10.918777777777777</v>
      </c>
      <c r="AH255" s="32">
        <v>0</v>
      </c>
      <c r="AI255" s="37">
        <v>0</v>
      </c>
      <c r="AJ255" s="32">
        <v>0</v>
      </c>
      <c r="AK255" s="32">
        <v>0</v>
      </c>
      <c r="AL255" s="37" t="s">
        <v>1045</v>
      </c>
      <c r="AM255" t="s">
        <v>213</v>
      </c>
      <c r="AN255" s="34">
        <v>1</v>
      </c>
      <c r="AX255"/>
      <c r="AY255"/>
    </row>
    <row r="256" spans="1:51" x14ac:dyDescent="0.25">
      <c r="A256" t="s">
        <v>929</v>
      </c>
      <c r="B256" t="s">
        <v>448</v>
      </c>
      <c r="C256" t="s">
        <v>805</v>
      </c>
      <c r="D256" t="s">
        <v>897</v>
      </c>
      <c r="E256" s="32">
        <v>127.55555555555556</v>
      </c>
      <c r="F256" s="32">
        <v>390.31111111111107</v>
      </c>
      <c r="G256" s="32">
        <v>0.66666666666666663</v>
      </c>
      <c r="H256" s="37">
        <v>1.7080391710316558E-3</v>
      </c>
      <c r="I256" s="32">
        <v>341.11111111111109</v>
      </c>
      <c r="J256" s="32">
        <v>0</v>
      </c>
      <c r="K256" s="37">
        <v>0</v>
      </c>
      <c r="L256" s="32">
        <v>69.724999999999994</v>
      </c>
      <c r="M256" s="32">
        <v>0.66666666666666663</v>
      </c>
      <c r="N256" s="37">
        <v>9.5613720568901647E-3</v>
      </c>
      <c r="O256" s="32">
        <v>32.972222222222221</v>
      </c>
      <c r="P256" s="32">
        <v>0</v>
      </c>
      <c r="Q256" s="37">
        <v>0</v>
      </c>
      <c r="R256" s="32">
        <v>31.152777777777779</v>
      </c>
      <c r="S256" s="32">
        <v>0.66666666666666663</v>
      </c>
      <c r="T256" s="37">
        <v>2.1399910833704856E-2</v>
      </c>
      <c r="U256" s="32">
        <v>5.6</v>
      </c>
      <c r="V256" s="32">
        <v>0</v>
      </c>
      <c r="W256" s="37">
        <v>0</v>
      </c>
      <c r="X256" s="32">
        <v>107.33611111111111</v>
      </c>
      <c r="Y256" s="32">
        <v>0</v>
      </c>
      <c r="Z256" s="37">
        <v>0</v>
      </c>
      <c r="AA256" s="32">
        <v>12.447222222222223</v>
      </c>
      <c r="AB256" s="32">
        <v>0</v>
      </c>
      <c r="AC256" s="37">
        <v>0</v>
      </c>
      <c r="AD256" s="32">
        <v>170.32499999999999</v>
      </c>
      <c r="AE256" s="32">
        <v>0</v>
      </c>
      <c r="AF256" s="37">
        <v>0</v>
      </c>
      <c r="AG256" s="32">
        <v>30.477777777777778</v>
      </c>
      <c r="AH256" s="32">
        <v>0</v>
      </c>
      <c r="AI256" s="37">
        <v>0</v>
      </c>
      <c r="AJ256" s="32">
        <v>0</v>
      </c>
      <c r="AK256" s="32">
        <v>0</v>
      </c>
      <c r="AL256" s="37" t="s">
        <v>1045</v>
      </c>
      <c r="AM256" t="s">
        <v>86</v>
      </c>
      <c r="AN256" s="34">
        <v>1</v>
      </c>
      <c r="AX256"/>
      <c r="AY256"/>
    </row>
    <row r="257" spans="1:51" x14ac:dyDescent="0.25">
      <c r="A257" t="s">
        <v>929</v>
      </c>
      <c r="B257" t="s">
        <v>491</v>
      </c>
      <c r="C257" t="s">
        <v>823</v>
      </c>
      <c r="D257" t="s">
        <v>897</v>
      </c>
      <c r="E257" s="32">
        <v>122.68888888888888</v>
      </c>
      <c r="F257" s="32">
        <v>472.14655555555561</v>
      </c>
      <c r="G257" s="32">
        <v>2.5916666666666668</v>
      </c>
      <c r="H257" s="37">
        <v>5.4891148440491281E-3</v>
      </c>
      <c r="I257" s="32">
        <v>433.65766666666673</v>
      </c>
      <c r="J257" s="32">
        <v>0.86111111111111116</v>
      </c>
      <c r="K257" s="37">
        <v>1.98569327213811E-3</v>
      </c>
      <c r="L257" s="32">
        <v>71.647888888888886</v>
      </c>
      <c r="M257" s="32">
        <v>2.5916666666666668</v>
      </c>
      <c r="N257" s="37">
        <v>3.61722683928037E-2</v>
      </c>
      <c r="O257" s="32">
        <v>33.159000000000006</v>
      </c>
      <c r="P257" s="32">
        <v>0.86111111111111116</v>
      </c>
      <c r="Q257" s="37">
        <v>2.5969151998284357E-2</v>
      </c>
      <c r="R257" s="32">
        <v>32.977777777777774</v>
      </c>
      <c r="S257" s="32">
        <v>1.7305555555555556</v>
      </c>
      <c r="T257" s="37">
        <v>5.2476415094339632E-2</v>
      </c>
      <c r="U257" s="32">
        <v>5.5111111111111111</v>
      </c>
      <c r="V257" s="32">
        <v>0</v>
      </c>
      <c r="W257" s="37">
        <v>0</v>
      </c>
      <c r="X257" s="32">
        <v>124.8817777777778</v>
      </c>
      <c r="Y257" s="32">
        <v>0</v>
      </c>
      <c r="Z257" s="37">
        <v>0</v>
      </c>
      <c r="AA257" s="32">
        <v>0</v>
      </c>
      <c r="AB257" s="32">
        <v>0</v>
      </c>
      <c r="AC257" s="37" t="s">
        <v>1045</v>
      </c>
      <c r="AD257" s="32">
        <v>269.73333333333335</v>
      </c>
      <c r="AE257" s="32">
        <v>0</v>
      </c>
      <c r="AF257" s="37">
        <v>0</v>
      </c>
      <c r="AG257" s="32">
        <v>5.8835555555555539</v>
      </c>
      <c r="AH257" s="32">
        <v>0</v>
      </c>
      <c r="AI257" s="37">
        <v>0</v>
      </c>
      <c r="AJ257" s="32">
        <v>0</v>
      </c>
      <c r="AK257" s="32">
        <v>0</v>
      </c>
      <c r="AL257" s="37" t="s">
        <v>1045</v>
      </c>
      <c r="AM257" t="s">
        <v>129</v>
      </c>
      <c r="AN257" s="34">
        <v>1</v>
      </c>
      <c r="AX257"/>
      <c r="AY257"/>
    </row>
    <row r="258" spans="1:51" x14ac:dyDescent="0.25">
      <c r="A258" t="s">
        <v>929</v>
      </c>
      <c r="B258" t="s">
        <v>417</v>
      </c>
      <c r="C258" t="s">
        <v>791</v>
      </c>
      <c r="D258" t="s">
        <v>896</v>
      </c>
      <c r="E258" s="32">
        <v>93.522222222222226</v>
      </c>
      <c r="F258" s="32">
        <v>318.8344444444445</v>
      </c>
      <c r="G258" s="32">
        <v>27.49733333333333</v>
      </c>
      <c r="H258" s="37">
        <v>8.6243295893723995E-2</v>
      </c>
      <c r="I258" s="32">
        <v>302.43255555555555</v>
      </c>
      <c r="J258" s="32">
        <v>27.49733333333333</v>
      </c>
      <c r="K258" s="37">
        <v>9.0920546840011704E-2</v>
      </c>
      <c r="L258" s="32">
        <v>59.576444444444469</v>
      </c>
      <c r="M258" s="32">
        <v>10.763555555555556</v>
      </c>
      <c r="N258" s="37">
        <v>0.18066797466560228</v>
      </c>
      <c r="O258" s="32">
        <v>43.174555555555578</v>
      </c>
      <c r="P258" s="32">
        <v>10.763555555555556</v>
      </c>
      <c r="Q258" s="37">
        <v>0.24930321614325296</v>
      </c>
      <c r="R258" s="32">
        <v>11.913</v>
      </c>
      <c r="S258" s="32">
        <v>0</v>
      </c>
      <c r="T258" s="37">
        <v>0</v>
      </c>
      <c r="U258" s="32">
        <v>4.4888888888888889</v>
      </c>
      <c r="V258" s="32">
        <v>0</v>
      </c>
      <c r="W258" s="37">
        <v>0</v>
      </c>
      <c r="X258" s="32">
        <v>80.656888888888901</v>
      </c>
      <c r="Y258" s="32">
        <v>7.7019999999999991</v>
      </c>
      <c r="Z258" s="37">
        <v>9.5490913499156893E-2</v>
      </c>
      <c r="AA258" s="32">
        <v>0</v>
      </c>
      <c r="AB258" s="32">
        <v>0</v>
      </c>
      <c r="AC258" s="37" t="s">
        <v>1045</v>
      </c>
      <c r="AD258" s="32">
        <v>140.11700000000002</v>
      </c>
      <c r="AE258" s="32">
        <v>9.0317777777777781</v>
      </c>
      <c r="AF258" s="37">
        <v>6.4458829248255217E-2</v>
      </c>
      <c r="AG258" s="32">
        <v>38.484111111111091</v>
      </c>
      <c r="AH258" s="32">
        <v>0</v>
      </c>
      <c r="AI258" s="37">
        <v>0</v>
      </c>
      <c r="AJ258" s="32">
        <v>0</v>
      </c>
      <c r="AK258" s="32">
        <v>0</v>
      </c>
      <c r="AL258" s="37" t="s">
        <v>1045</v>
      </c>
      <c r="AM258" t="s">
        <v>55</v>
      </c>
      <c r="AN258" s="34">
        <v>1</v>
      </c>
      <c r="AX258"/>
      <c r="AY258"/>
    </row>
    <row r="259" spans="1:51" x14ac:dyDescent="0.25">
      <c r="A259" t="s">
        <v>929</v>
      </c>
      <c r="B259" t="s">
        <v>423</v>
      </c>
      <c r="C259" t="s">
        <v>732</v>
      </c>
      <c r="D259" t="s">
        <v>901</v>
      </c>
      <c r="E259" s="32">
        <v>89.533333333333331</v>
      </c>
      <c r="F259" s="32">
        <v>294.55277777777781</v>
      </c>
      <c r="G259" s="32">
        <v>54.644444444444446</v>
      </c>
      <c r="H259" s="37">
        <v>0.18551664953460517</v>
      </c>
      <c r="I259" s="32">
        <v>262.73611111111114</v>
      </c>
      <c r="J259" s="32">
        <v>54.644444444444446</v>
      </c>
      <c r="K259" s="37">
        <v>0.20798223819844583</v>
      </c>
      <c r="L259" s="32">
        <v>32.305555555555557</v>
      </c>
      <c r="M259" s="32">
        <v>4.4444444444444446</v>
      </c>
      <c r="N259" s="37">
        <v>0.13757523645743766</v>
      </c>
      <c r="O259" s="32">
        <v>20.288888888888888</v>
      </c>
      <c r="P259" s="32">
        <v>4.4444444444444446</v>
      </c>
      <c r="Q259" s="37">
        <v>0.2190580503833516</v>
      </c>
      <c r="R259" s="32">
        <v>6.6833333333333336</v>
      </c>
      <c r="S259" s="32">
        <v>0</v>
      </c>
      <c r="T259" s="37">
        <v>0</v>
      </c>
      <c r="U259" s="32">
        <v>5.333333333333333</v>
      </c>
      <c r="V259" s="32">
        <v>0</v>
      </c>
      <c r="W259" s="37">
        <v>0</v>
      </c>
      <c r="X259" s="32">
        <v>74.561111111111117</v>
      </c>
      <c r="Y259" s="32">
        <v>25.5</v>
      </c>
      <c r="Z259" s="37">
        <v>0.34200134118173009</v>
      </c>
      <c r="AA259" s="32">
        <v>19.8</v>
      </c>
      <c r="AB259" s="32">
        <v>0</v>
      </c>
      <c r="AC259" s="37">
        <v>0</v>
      </c>
      <c r="AD259" s="32">
        <v>167.88611111111112</v>
      </c>
      <c r="AE259" s="32">
        <v>24.7</v>
      </c>
      <c r="AF259" s="37">
        <v>0.14712354605469977</v>
      </c>
      <c r="AG259" s="32">
        <v>0</v>
      </c>
      <c r="AH259" s="32">
        <v>0</v>
      </c>
      <c r="AI259" s="37" t="s">
        <v>1045</v>
      </c>
      <c r="AJ259" s="32">
        <v>0</v>
      </c>
      <c r="AK259" s="32">
        <v>0</v>
      </c>
      <c r="AL259" s="37" t="s">
        <v>1045</v>
      </c>
      <c r="AM259" t="s">
        <v>61</v>
      </c>
      <c r="AN259" s="34">
        <v>1</v>
      </c>
      <c r="AX259"/>
      <c r="AY259"/>
    </row>
    <row r="260" spans="1:51" x14ac:dyDescent="0.25">
      <c r="A260" t="s">
        <v>929</v>
      </c>
      <c r="B260" t="s">
        <v>693</v>
      </c>
      <c r="C260" t="s">
        <v>763</v>
      </c>
      <c r="D260" t="s">
        <v>898</v>
      </c>
      <c r="E260" s="32">
        <v>49.555555555555557</v>
      </c>
      <c r="F260" s="32">
        <v>199.09244444444448</v>
      </c>
      <c r="G260" s="32">
        <v>4.9611111111111104</v>
      </c>
      <c r="H260" s="37">
        <v>2.4918630764491304E-2</v>
      </c>
      <c r="I260" s="32">
        <v>194.02577777777782</v>
      </c>
      <c r="J260" s="32">
        <v>4.9611111111111104</v>
      </c>
      <c r="K260" s="37">
        <v>2.5569340156405326E-2</v>
      </c>
      <c r="L260" s="32">
        <v>54.905000000000001</v>
      </c>
      <c r="M260" s="32">
        <v>4.3388888888888886</v>
      </c>
      <c r="N260" s="37">
        <v>7.902538728510862E-2</v>
      </c>
      <c r="O260" s="32">
        <v>49.838333333333338</v>
      </c>
      <c r="P260" s="32">
        <v>4.3388888888888886</v>
      </c>
      <c r="Q260" s="37">
        <v>8.7059269415554724E-2</v>
      </c>
      <c r="R260" s="32">
        <v>0</v>
      </c>
      <c r="S260" s="32">
        <v>0</v>
      </c>
      <c r="T260" s="37" t="s">
        <v>1045</v>
      </c>
      <c r="U260" s="32">
        <v>5.0666666666666664</v>
      </c>
      <c r="V260" s="32">
        <v>0</v>
      </c>
      <c r="W260" s="37">
        <v>0</v>
      </c>
      <c r="X260" s="32">
        <v>32.617666666666686</v>
      </c>
      <c r="Y260" s="32">
        <v>0</v>
      </c>
      <c r="Z260" s="37">
        <v>0</v>
      </c>
      <c r="AA260" s="32">
        <v>0</v>
      </c>
      <c r="AB260" s="32">
        <v>0</v>
      </c>
      <c r="AC260" s="37" t="s">
        <v>1045</v>
      </c>
      <c r="AD260" s="32">
        <v>111.56977777777779</v>
      </c>
      <c r="AE260" s="32">
        <v>0.62222222222222223</v>
      </c>
      <c r="AF260" s="37">
        <v>5.5769782338506643E-3</v>
      </c>
      <c r="AG260" s="32">
        <v>0</v>
      </c>
      <c r="AH260" s="32">
        <v>0</v>
      </c>
      <c r="AI260" s="37" t="s">
        <v>1045</v>
      </c>
      <c r="AJ260" s="32">
        <v>0</v>
      </c>
      <c r="AK260" s="32">
        <v>0</v>
      </c>
      <c r="AL260" s="37" t="s">
        <v>1045</v>
      </c>
      <c r="AM260" t="s">
        <v>336</v>
      </c>
      <c r="AN260" s="34">
        <v>1</v>
      </c>
      <c r="AX260"/>
      <c r="AY260"/>
    </row>
    <row r="261" spans="1:51" x14ac:dyDescent="0.25">
      <c r="A261" t="s">
        <v>929</v>
      </c>
      <c r="B261" t="s">
        <v>598</v>
      </c>
      <c r="C261" t="s">
        <v>857</v>
      </c>
      <c r="D261" t="s">
        <v>905</v>
      </c>
      <c r="E261" s="32">
        <v>104.16666666666667</v>
      </c>
      <c r="F261" s="32">
        <v>270.19722222222219</v>
      </c>
      <c r="G261" s="32">
        <v>25.486111111111111</v>
      </c>
      <c r="H261" s="37">
        <v>9.4324104820552895E-2</v>
      </c>
      <c r="I261" s="32">
        <v>260.14444444444445</v>
      </c>
      <c r="J261" s="32">
        <v>25.486111111111111</v>
      </c>
      <c r="K261" s="37">
        <v>9.796907700849955E-2</v>
      </c>
      <c r="L261" s="32">
        <v>58.191666666666663</v>
      </c>
      <c r="M261" s="32">
        <v>8.3083333333333336</v>
      </c>
      <c r="N261" s="37">
        <v>0.14277531147071459</v>
      </c>
      <c r="O261" s="32">
        <v>52.533333333333331</v>
      </c>
      <c r="P261" s="32">
        <v>8.3083333333333336</v>
      </c>
      <c r="Q261" s="37">
        <v>0.15815355329949241</v>
      </c>
      <c r="R261" s="32">
        <v>1.125</v>
      </c>
      <c r="S261" s="32">
        <v>0</v>
      </c>
      <c r="T261" s="37">
        <v>0</v>
      </c>
      <c r="U261" s="32">
        <v>4.5333333333333332</v>
      </c>
      <c r="V261" s="32">
        <v>0</v>
      </c>
      <c r="W261" s="37">
        <v>0</v>
      </c>
      <c r="X261" s="32">
        <v>63.413888888888891</v>
      </c>
      <c r="Y261" s="32">
        <v>0</v>
      </c>
      <c r="Z261" s="37">
        <v>0</v>
      </c>
      <c r="AA261" s="32">
        <v>4.3944444444444448</v>
      </c>
      <c r="AB261" s="32">
        <v>0</v>
      </c>
      <c r="AC261" s="37">
        <v>0</v>
      </c>
      <c r="AD261" s="32">
        <v>144.19722222222222</v>
      </c>
      <c r="AE261" s="32">
        <v>17.177777777777777</v>
      </c>
      <c r="AF261" s="37">
        <v>0.11912696730943345</v>
      </c>
      <c r="AG261" s="32">
        <v>0</v>
      </c>
      <c r="AH261" s="32">
        <v>0</v>
      </c>
      <c r="AI261" s="37" t="s">
        <v>1045</v>
      </c>
      <c r="AJ261" s="32">
        <v>0</v>
      </c>
      <c r="AK261" s="32">
        <v>0</v>
      </c>
      <c r="AL261" s="37" t="s">
        <v>1045</v>
      </c>
      <c r="AM261" t="s">
        <v>239</v>
      </c>
      <c r="AN261" s="34">
        <v>1</v>
      </c>
      <c r="AX261"/>
      <c r="AY261"/>
    </row>
    <row r="262" spans="1:51" x14ac:dyDescent="0.25">
      <c r="A262" t="s">
        <v>929</v>
      </c>
      <c r="B262" t="s">
        <v>560</v>
      </c>
      <c r="C262" t="s">
        <v>762</v>
      </c>
      <c r="D262" t="s">
        <v>897</v>
      </c>
      <c r="E262" s="32">
        <v>132.01111111111112</v>
      </c>
      <c r="F262" s="32">
        <v>415.86955555555556</v>
      </c>
      <c r="G262" s="32">
        <v>14.408777777777775</v>
      </c>
      <c r="H262" s="37">
        <v>3.4647349355807613E-2</v>
      </c>
      <c r="I262" s="32">
        <v>393.68266666666665</v>
      </c>
      <c r="J262" s="32">
        <v>14.408777777777775</v>
      </c>
      <c r="K262" s="37">
        <v>3.659998013064103E-2</v>
      </c>
      <c r="L262" s="32">
        <v>47.906888888888894</v>
      </c>
      <c r="M262" s="32">
        <v>3.5375555555555556</v>
      </c>
      <c r="N262" s="37">
        <v>7.3842314489681371E-2</v>
      </c>
      <c r="O262" s="32">
        <v>29.592222222222226</v>
      </c>
      <c r="P262" s="32">
        <v>3.5375555555555556</v>
      </c>
      <c r="Q262" s="37">
        <v>0.11954342357225996</v>
      </c>
      <c r="R262" s="32">
        <v>12.621666666666668</v>
      </c>
      <c r="S262" s="32">
        <v>0</v>
      </c>
      <c r="T262" s="37">
        <v>0</v>
      </c>
      <c r="U262" s="32">
        <v>5.6929999999999996</v>
      </c>
      <c r="V262" s="32">
        <v>0</v>
      </c>
      <c r="W262" s="37">
        <v>0</v>
      </c>
      <c r="X262" s="32">
        <v>143.73388888888891</v>
      </c>
      <c r="Y262" s="32">
        <v>1.4946666666666668</v>
      </c>
      <c r="Z262" s="37">
        <v>1.0398846634018884E-2</v>
      </c>
      <c r="AA262" s="32">
        <v>3.8722222222222222</v>
      </c>
      <c r="AB262" s="32">
        <v>0</v>
      </c>
      <c r="AC262" s="37">
        <v>0</v>
      </c>
      <c r="AD262" s="32">
        <v>217.14155555555553</v>
      </c>
      <c r="AE262" s="32">
        <v>9.3765555555555533</v>
      </c>
      <c r="AF262" s="37">
        <v>4.3181764686016387E-2</v>
      </c>
      <c r="AG262" s="32">
        <v>3.2149999999999994</v>
      </c>
      <c r="AH262" s="32">
        <v>0</v>
      </c>
      <c r="AI262" s="37">
        <v>0</v>
      </c>
      <c r="AJ262" s="32">
        <v>0</v>
      </c>
      <c r="AK262" s="32">
        <v>0</v>
      </c>
      <c r="AL262" s="37" t="s">
        <v>1045</v>
      </c>
      <c r="AM262" t="s">
        <v>199</v>
      </c>
      <c r="AN262" s="34">
        <v>1</v>
      </c>
      <c r="AX262"/>
      <c r="AY262"/>
    </row>
    <row r="263" spans="1:51" x14ac:dyDescent="0.25">
      <c r="A263" t="s">
        <v>929</v>
      </c>
      <c r="B263" t="s">
        <v>451</v>
      </c>
      <c r="C263" t="s">
        <v>807</v>
      </c>
      <c r="D263" t="s">
        <v>895</v>
      </c>
      <c r="E263" s="32">
        <v>121.52222222222223</v>
      </c>
      <c r="F263" s="32">
        <v>346.92311111111115</v>
      </c>
      <c r="G263" s="32">
        <v>3.427777777777778</v>
      </c>
      <c r="H263" s="37">
        <v>9.8805114677988203E-3</v>
      </c>
      <c r="I263" s="32">
        <v>340.61755555555555</v>
      </c>
      <c r="J263" s="32">
        <v>3.427777777777778</v>
      </c>
      <c r="K263" s="37">
        <v>1.0063420754068264E-2</v>
      </c>
      <c r="L263" s="32">
        <v>68.225000000000009</v>
      </c>
      <c r="M263" s="32">
        <v>1.7944444444444445</v>
      </c>
      <c r="N263" s="37">
        <v>2.6301860673425347E-2</v>
      </c>
      <c r="O263" s="32">
        <v>61.919444444444444</v>
      </c>
      <c r="P263" s="32">
        <v>1.7944444444444445</v>
      </c>
      <c r="Q263" s="37">
        <v>2.8980305953075235E-2</v>
      </c>
      <c r="R263" s="32">
        <v>1.9222222222222223</v>
      </c>
      <c r="S263" s="32">
        <v>0</v>
      </c>
      <c r="T263" s="37">
        <v>0</v>
      </c>
      <c r="U263" s="32">
        <v>4.3833333333333337</v>
      </c>
      <c r="V263" s="32">
        <v>0</v>
      </c>
      <c r="W263" s="37">
        <v>0</v>
      </c>
      <c r="X263" s="32">
        <v>89.291666666666671</v>
      </c>
      <c r="Y263" s="32">
        <v>1.5472222222222223</v>
      </c>
      <c r="Z263" s="37">
        <v>1.7327733706641778E-2</v>
      </c>
      <c r="AA263" s="32">
        <v>0</v>
      </c>
      <c r="AB263" s="32">
        <v>0</v>
      </c>
      <c r="AC263" s="37" t="s">
        <v>1045</v>
      </c>
      <c r="AD263" s="32">
        <v>189.40644444444447</v>
      </c>
      <c r="AE263" s="32">
        <v>8.611111111111111E-2</v>
      </c>
      <c r="AF263" s="37">
        <v>4.5463664852422002E-4</v>
      </c>
      <c r="AG263" s="32">
        <v>0</v>
      </c>
      <c r="AH263" s="32">
        <v>0</v>
      </c>
      <c r="AI263" s="37" t="s">
        <v>1045</v>
      </c>
      <c r="AJ263" s="32">
        <v>0</v>
      </c>
      <c r="AK263" s="32">
        <v>0</v>
      </c>
      <c r="AL263" s="37" t="s">
        <v>1045</v>
      </c>
      <c r="AM263" t="s">
        <v>89</v>
      </c>
      <c r="AN263" s="34">
        <v>1</v>
      </c>
      <c r="AX263"/>
      <c r="AY263"/>
    </row>
    <row r="264" spans="1:51" x14ac:dyDescent="0.25">
      <c r="A264" t="s">
        <v>929</v>
      </c>
      <c r="B264" t="s">
        <v>486</v>
      </c>
      <c r="C264" t="s">
        <v>722</v>
      </c>
      <c r="D264" t="s">
        <v>899</v>
      </c>
      <c r="E264" s="32">
        <v>25.988888888888887</v>
      </c>
      <c r="F264" s="32">
        <v>100.41522222222221</v>
      </c>
      <c r="G264" s="32">
        <v>8.1936666666666689</v>
      </c>
      <c r="H264" s="37">
        <v>8.159785424299329E-2</v>
      </c>
      <c r="I264" s="32">
        <v>94.220777777777784</v>
      </c>
      <c r="J264" s="32">
        <v>8.1936666666666689</v>
      </c>
      <c r="K264" s="37">
        <v>8.6962418055937199E-2</v>
      </c>
      <c r="L264" s="32">
        <v>14.041444444444444</v>
      </c>
      <c r="M264" s="32">
        <v>0.35733333333333328</v>
      </c>
      <c r="N264" s="37">
        <v>2.5448473962001374E-2</v>
      </c>
      <c r="O264" s="32">
        <v>7.8470000000000013</v>
      </c>
      <c r="P264" s="32">
        <v>0.35733333333333328</v>
      </c>
      <c r="Q264" s="37">
        <v>4.5537572745422868E-2</v>
      </c>
      <c r="R264" s="32">
        <v>0.74444444444444446</v>
      </c>
      <c r="S264" s="32">
        <v>0</v>
      </c>
      <c r="T264" s="37">
        <v>0</v>
      </c>
      <c r="U264" s="32">
        <v>5.45</v>
      </c>
      <c r="V264" s="32">
        <v>0</v>
      </c>
      <c r="W264" s="37">
        <v>0</v>
      </c>
      <c r="X264" s="32">
        <v>30.821555555555555</v>
      </c>
      <c r="Y264" s="32">
        <v>1.1271111111111112</v>
      </c>
      <c r="Z264" s="37">
        <v>3.6568923624880137E-2</v>
      </c>
      <c r="AA264" s="32">
        <v>0</v>
      </c>
      <c r="AB264" s="32">
        <v>0</v>
      </c>
      <c r="AC264" s="37" t="s">
        <v>1045</v>
      </c>
      <c r="AD264" s="32">
        <v>55.55222222222222</v>
      </c>
      <c r="AE264" s="32">
        <v>6.7092222222222242</v>
      </c>
      <c r="AF264" s="37">
        <v>0.12077324639478373</v>
      </c>
      <c r="AG264" s="32">
        <v>0</v>
      </c>
      <c r="AH264" s="32">
        <v>0</v>
      </c>
      <c r="AI264" s="37" t="s">
        <v>1045</v>
      </c>
      <c r="AJ264" s="32">
        <v>0</v>
      </c>
      <c r="AK264" s="32">
        <v>0</v>
      </c>
      <c r="AL264" s="37" t="s">
        <v>1045</v>
      </c>
      <c r="AM264" t="s">
        <v>124</v>
      </c>
      <c r="AN264" s="34">
        <v>1</v>
      </c>
      <c r="AX264"/>
      <c r="AY264"/>
    </row>
    <row r="265" spans="1:51" x14ac:dyDescent="0.25">
      <c r="A265" t="s">
        <v>929</v>
      </c>
      <c r="B265" t="s">
        <v>468</v>
      </c>
      <c r="C265" t="s">
        <v>729</v>
      </c>
      <c r="D265" t="s">
        <v>895</v>
      </c>
      <c r="E265" s="32">
        <v>107.77777777777777</v>
      </c>
      <c r="F265" s="32">
        <v>397.34444444444443</v>
      </c>
      <c r="G265" s="32">
        <v>106.01388888888889</v>
      </c>
      <c r="H265" s="37">
        <v>0.26680601772881074</v>
      </c>
      <c r="I265" s="32">
        <v>369.39722222222224</v>
      </c>
      <c r="J265" s="32">
        <v>105.76388888888889</v>
      </c>
      <c r="K265" s="37">
        <v>0.28631479211628552</v>
      </c>
      <c r="L265" s="32">
        <v>50.202777777777776</v>
      </c>
      <c r="M265" s="32">
        <v>9.1138888888888889</v>
      </c>
      <c r="N265" s="37">
        <v>0.18154152603330936</v>
      </c>
      <c r="O265" s="32">
        <v>33.980555555555554</v>
      </c>
      <c r="P265" s="32">
        <v>8.8638888888888889</v>
      </c>
      <c r="Q265" s="37">
        <v>0.26085179432682093</v>
      </c>
      <c r="R265" s="32">
        <v>10.71111111111111</v>
      </c>
      <c r="S265" s="32">
        <v>0.25</v>
      </c>
      <c r="T265" s="37">
        <v>2.3340248962655602E-2</v>
      </c>
      <c r="U265" s="32">
        <v>5.5111111111111111</v>
      </c>
      <c r="V265" s="32">
        <v>0</v>
      </c>
      <c r="W265" s="37">
        <v>0</v>
      </c>
      <c r="X265" s="32">
        <v>125.57777777777778</v>
      </c>
      <c r="Y265" s="32">
        <v>43.233333333333334</v>
      </c>
      <c r="Z265" s="37">
        <v>0.34427534949566446</v>
      </c>
      <c r="AA265" s="32">
        <v>11.725</v>
      </c>
      <c r="AB265" s="32">
        <v>0</v>
      </c>
      <c r="AC265" s="37">
        <v>0</v>
      </c>
      <c r="AD265" s="32">
        <v>208.63611111111112</v>
      </c>
      <c r="AE265" s="32">
        <v>53.666666666666664</v>
      </c>
      <c r="AF265" s="37">
        <v>0.25722616464072212</v>
      </c>
      <c r="AG265" s="32">
        <v>1.2027777777777777</v>
      </c>
      <c r="AH265" s="32">
        <v>0</v>
      </c>
      <c r="AI265" s="37">
        <v>0</v>
      </c>
      <c r="AJ265" s="32">
        <v>0</v>
      </c>
      <c r="AK265" s="32">
        <v>0</v>
      </c>
      <c r="AL265" s="37" t="s">
        <v>1045</v>
      </c>
      <c r="AM265" t="s">
        <v>106</v>
      </c>
      <c r="AN265" s="34">
        <v>1</v>
      </c>
      <c r="AX265"/>
      <c r="AY265"/>
    </row>
    <row r="266" spans="1:51" x14ac:dyDescent="0.25">
      <c r="A266" t="s">
        <v>929</v>
      </c>
      <c r="B266" t="s">
        <v>503</v>
      </c>
      <c r="C266" t="s">
        <v>781</v>
      </c>
      <c r="D266" t="s">
        <v>896</v>
      </c>
      <c r="E266" s="32">
        <v>77.788888888888891</v>
      </c>
      <c r="F266" s="32">
        <v>361.77322222222222</v>
      </c>
      <c r="G266" s="32">
        <v>16.238888888888887</v>
      </c>
      <c r="H266" s="37">
        <v>4.4886928858747913E-2</v>
      </c>
      <c r="I266" s="32">
        <v>338.827</v>
      </c>
      <c r="J266" s="32">
        <v>16.238888888888887</v>
      </c>
      <c r="K266" s="37">
        <v>4.7926785317843286E-2</v>
      </c>
      <c r="L266" s="32">
        <v>74.714000000000027</v>
      </c>
      <c r="M266" s="32">
        <v>10.384333333333332</v>
      </c>
      <c r="N266" s="37">
        <v>0.13898778452945001</v>
      </c>
      <c r="O266" s="32">
        <v>56.025333333333364</v>
      </c>
      <c r="P266" s="32">
        <v>10.384333333333332</v>
      </c>
      <c r="Q266" s="37">
        <v>0.18535067469478081</v>
      </c>
      <c r="R266" s="32">
        <v>13.266444444444444</v>
      </c>
      <c r="S266" s="32">
        <v>0</v>
      </c>
      <c r="T266" s="37">
        <v>0</v>
      </c>
      <c r="U266" s="32">
        <v>5.4222222222222225</v>
      </c>
      <c r="V266" s="32">
        <v>0</v>
      </c>
      <c r="W266" s="37">
        <v>0</v>
      </c>
      <c r="X266" s="32">
        <v>73.045333333333332</v>
      </c>
      <c r="Y266" s="32">
        <v>5.5767777777777772</v>
      </c>
      <c r="Z266" s="37">
        <v>7.6346804419781922E-2</v>
      </c>
      <c r="AA266" s="32">
        <v>4.2575555555555553</v>
      </c>
      <c r="AB266" s="32">
        <v>0</v>
      </c>
      <c r="AC266" s="37">
        <v>0</v>
      </c>
      <c r="AD266" s="32">
        <v>209.75633333333332</v>
      </c>
      <c r="AE266" s="32">
        <v>0.27777777777777779</v>
      </c>
      <c r="AF266" s="37">
        <v>1.3242879171440727E-3</v>
      </c>
      <c r="AG266" s="32">
        <v>0</v>
      </c>
      <c r="AH266" s="32">
        <v>0</v>
      </c>
      <c r="AI266" s="37" t="s">
        <v>1045</v>
      </c>
      <c r="AJ266" s="32">
        <v>0</v>
      </c>
      <c r="AK266" s="32">
        <v>0</v>
      </c>
      <c r="AL266" s="37" t="s">
        <v>1045</v>
      </c>
      <c r="AM266" t="s">
        <v>141</v>
      </c>
      <c r="AN266" s="34">
        <v>1</v>
      </c>
      <c r="AX266"/>
      <c r="AY266"/>
    </row>
    <row r="267" spans="1:51" x14ac:dyDescent="0.25">
      <c r="A267" t="s">
        <v>929</v>
      </c>
      <c r="B267" t="s">
        <v>630</v>
      </c>
      <c r="C267" t="s">
        <v>776</v>
      </c>
      <c r="D267" t="s">
        <v>902</v>
      </c>
      <c r="E267" s="32">
        <v>110.47777777777777</v>
      </c>
      <c r="F267" s="32">
        <v>385.53355555555567</v>
      </c>
      <c r="G267" s="32">
        <v>3.7333333333333334</v>
      </c>
      <c r="H267" s="37">
        <v>9.683549666522755E-3</v>
      </c>
      <c r="I267" s="32">
        <v>351.62588888888905</v>
      </c>
      <c r="J267" s="32">
        <v>3.7333333333333334</v>
      </c>
      <c r="K267" s="37">
        <v>1.0617344886437063E-2</v>
      </c>
      <c r="L267" s="32">
        <v>47.056222222222218</v>
      </c>
      <c r="M267" s="32">
        <v>0</v>
      </c>
      <c r="N267" s="37">
        <v>0</v>
      </c>
      <c r="O267" s="32">
        <v>25.222333333333335</v>
      </c>
      <c r="P267" s="32">
        <v>0</v>
      </c>
      <c r="Q267" s="37">
        <v>0</v>
      </c>
      <c r="R267" s="32">
        <v>16.124999999999996</v>
      </c>
      <c r="S267" s="32">
        <v>0</v>
      </c>
      <c r="T267" s="37">
        <v>0</v>
      </c>
      <c r="U267" s="32">
        <v>5.7088888888888887</v>
      </c>
      <c r="V267" s="32">
        <v>0</v>
      </c>
      <c r="W267" s="37">
        <v>0</v>
      </c>
      <c r="X267" s="32">
        <v>81.872777777777827</v>
      </c>
      <c r="Y267" s="32">
        <v>3.4</v>
      </c>
      <c r="Z267" s="37">
        <v>4.1527844691289305E-2</v>
      </c>
      <c r="AA267" s="32">
        <v>12.073777777777774</v>
      </c>
      <c r="AB267" s="32">
        <v>0</v>
      </c>
      <c r="AC267" s="37">
        <v>0</v>
      </c>
      <c r="AD267" s="32">
        <v>244.53077777777787</v>
      </c>
      <c r="AE267" s="32">
        <v>0.33333333333333331</v>
      </c>
      <c r="AF267" s="37">
        <v>1.3631549221025114E-3</v>
      </c>
      <c r="AG267" s="32">
        <v>0</v>
      </c>
      <c r="AH267" s="32">
        <v>0</v>
      </c>
      <c r="AI267" s="37" t="s">
        <v>1045</v>
      </c>
      <c r="AJ267" s="32">
        <v>0</v>
      </c>
      <c r="AK267" s="32">
        <v>0</v>
      </c>
      <c r="AL267" s="37" t="s">
        <v>1045</v>
      </c>
      <c r="AM267" t="s">
        <v>272</v>
      </c>
      <c r="AN267" s="34">
        <v>1</v>
      </c>
      <c r="AX267"/>
      <c r="AY267"/>
    </row>
    <row r="268" spans="1:51" x14ac:dyDescent="0.25">
      <c r="A268" t="s">
        <v>929</v>
      </c>
      <c r="B268" t="s">
        <v>686</v>
      </c>
      <c r="C268" t="s">
        <v>756</v>
      </c>
      <c r="D268" t="s">
        <v>902</v>
      </c>
      <c r="E268" s="32">
        <v>99.455555555555549</v>
      </c>
      <c r="F268" s="32">
        <v>324.08499999999992</v>
      </c>
      <c r="G268" s="32">
        <v>23.716666666666669</v>
      </c>
      <c r="H268" s="37">
        <v>7.3180389918282782E-2</v>
      </c>
      <c r="I268" s="32">
        <v>298.70755555555547</v>
      </c>
      <c r="J268" s="32">
        <v>23.538888888888891</v>
      </c>
      <c r="K268" s="37">
        <v>7.8802455616195435E-2</v>
      </c>
      <c r="L268" s="32">
        <v>47.899000000000001</v>
      </c>
      <c r="M268" s="32">
        <v>6.5777777777777784</v>
      </c>
      <c r="N268" s="37">
        <v>0.13732599381569088</v>
      </c>
      <c r="O268" s="32">
        <v>37.964666666666666</v>
      </c>
      <c r="P268" s="32">
        <v>6.4</v>
      </c>
      <c r="Q268" s="37">
        <v>0.16857780041090839</v>
      </c>
      <c r="R268" s="32">
        <v>3.4454444444444454</v>
      </c>
      <c r="S268" s="32">
        <v>0</v>
      </c>
      <c r="T268" s="37">
        <v>0</v>
      </c>
      <c r="U268" s="32">
        <v>6.4888888888888889</v>
      </c>
      <c r="V268" s="32">
        <v>0.17777777777777778</v>
      </c>
      <c r="W268" s="37">
        <v>2.7397260273972605E-2</v>
      </c>
      <c r="X268" s="32">
        <v>69.149444444444427</v>
      </c>
      <c r="Y268" s="32">
        <v>16.711111111111112</v>
      </c>
      <c r="Z268" s="37">
        <v>0.2416665997155919</v>
      </c>
      <c r="AA268" s="32">
        <v>15.443111111111111</v>
      </c>
      <c r="AB268" s="32">
        <v>0</v>
      </c>
      <c r="AC268" s="37">
        <v>0</v>
      </c>
      <c r="AD268" s="32">
        <v>191.5934444444444</v>
      </c>
      <c r="AE268" s="32">
        <v>0.42777777777777776</v>
      </c>
      <c r="AF268" s="37">
        <v>2.2327370282328152E-3</v>
      </c>
      <c r="AG268" s="32">
        <v>0</v>
      </c>
      <c r="AH268" s="32">
        <v>0</v>
      </c>
      <c r="AI268" s="37" t="s">
        <v>1045</v>
      </c>
      <c r="AJ268" s="32">
        <v>0</v>
      </c>
      <c r="AK268" s="32">
        <v>0</v>
      </c>
      <c r="AL268" s="37" t="s">
        <v>1045</v>
      </c>
      <c r="AM268" t="s">
        <v>329</v>
      </c>
      <c r="AN268" s="34">
        <v>1</v>
      </c>
      <c r="AX268"/>
      <c r="AY268"/>
    </row>
    <row r="269" spans="1:51" x14ac:dyDescent="0.25">
      <c r="A269" t="s">
        <v>929</v>
      </c>
      <c r="B269" t="s">
        <v>394</v>
      </c>
      <c r="C269" t="s">
        <v>778</v>
      </c>
      <c r="D269" t="s">
        <v>901</v>
      </c>
      <c r="E269" s="32">
        <v>51.666666666666664</v>
      </c>
      <c r="F269" s="32">
        <v>210.56366666666662</v>
      </c>
      <c r="G269" s="32">
        <v>6.3555555555555552</v>
      </c>
      <c r="H269" s="37">
        <v>3.01835338269291E-2</v>
      </c>
      <c r="I269" s="32">
        <v>196.26477777777774</v>
      </c>
      <c r="J269" s="32">
        <v>6.3555555555555552</v>
      </c>
      <c r="K269" s="37">
        <v>3.2382558029600605E-2</v>
      </c>
      <c r="L269" s="32">
        <v>36.113999999999997</v>
      </c>
      <c r="M269" s="32">
        <v>1.0666666666666667</v>
      </c>
      <c r="N269" s="37">
        <v>2.9536098650569494E-2</v>
      </c>
      <c r="O269" s="32">
        <v>30.947555555555557</v>
      </c>
      <c r="P269" s="32">
        <v>1.0666666666666667</v>
      </c>
      <c r="Q269" s="37">
        <v>3.4466911764705878E-2</v>
      </c>
      <c r="R269" s="32">
        <v>1.2497777777777779</v>
      </c>
      <c r="S269" s="32">
        <v>0</v>
      </c>
      <c r="T269" s="37">
        <v>0</v>
      </c>
      <c r="U269" s="32">
        <v>3.9166666666666665</v>
      </c>
      <c r="V269" s="32">
        <v>0</v>
      </c>
      <c r="W269" s="37">
        <v>0</v>
      </c>
      <c r="X269" s="32">
        <v>31.870222222222214</v>
      </c>
      <c r="Y269" s="32">
        <v>5.2888888888888888</v>
      </c>
      <c r="Z269" s="37">
        <v>0.165950800468567</v>
      </c>
      <c r="AA269" s="32">
        <v>9.132444444444447</v>
      </c>
      <c r="AB269" s="32">
        <v>0</v>
      </c>
      <c r="AC269" s="37">
        <v>0</v>
      </c>
      <c r="AD269" s="32">
        <v>132.58899999999997</v>
      </c>
      <c r="AE269" s="32">
        <v>0</v>
      </c>
      <c r="AF269" s="37">
        <v>0</v>
      </c>
      <c r="AG269" s="32">
        <v>0.85799999999999998</v>
      </c>
      <c r="AH269" s="32">
        <v>0</v>
      </c>
      <c r="AI269" s="37">
        <v>0</v>
      </c>
      <c r="AJ269" s="32">
        <v>0</v>
      </c>
      <c r="AK269" s="32">
        <v>0</v>
      </c>
      <c r="AL269" s="37" t="s">
        <v>1045</v>
      </c>
      <c r="AM269" t="s">
        <v>32</v>
      </c>
      <c r="AN269" s="34">
        <v>1</v>
      </c>
      <c r="AX269"/>
      <c r="AY269"/>
    </row>
    <row r="270" spans="1:51" x14ac:dyDescent="0.25">
      <c r="A270" t="s">
        <v>929</v>
      </c>
      <c r="B270" t="s">
        <v>388</v>
      </c>
      <c r="C270" t="s">
        <v>776</v>
      </c>
      <c r="D270" t="s">
        <v>902</v>
      </c>
      <c r="E270" s="32">
        <v>85.055555555555557</v>
      </c>
      <c r="F270" s="32">
        <v>316.00344444444431</v>
      </c>
      <c r="G270" s="32">
        <v>14.108777777777776</v>
      </c>
      <c r="H270" s="37">
        <v>4.4647544277822582E-2</v>
      </c>
      <c r="I270" s="32">
        <v>289.03422222222213</v>
      </c>
      <c r="J270" s="32">
        <v>13.575444444444443</v>
      </c>
      <c r="K270" s="37">
        <v>4.6968294411888184E-2</v>
      </c>
      <c r="L270" s="32">
        <v>49.692888888888888</v>
      </c>
      <c r="M270" s="32">
        <v>6.806333333333332</v>
      </c>
      <c r="N270" s="37">
        <v>0.13696795427917249</v>
      </c>
      <c r="O270" s="32">
        <v>32.390111111111111</v>
      </c>
      <c r="P270" s="32">
        <v>6.472999999999999</v>
      </c>
      <c r="Q270" s="37">
        <v>0.1998449458167959</v>
      </c>
      <c r="R270" s="32">
        <v>11.658333333333333</v>
      </c>
      <c r="S270" s="32">
        <v>0.2388888888888889</v>
      </c>
      <c r="T270" s="37">
        <v>2.0490826781034074E-2</v>
      </c>
      <c r="U270" s="32">
        <v>5.6444444444444448</v>
      </c>
      <c r="V270" s="32">
        <v>9.4444444444444442E-2</v>
      </c>
      <c r="W270" s="37">
        <v>1.6732283464566927E-2</v>
      </c>
      <c r="X270" s="32">
        <v>67.714555555555535</v>
      </c>
      <c r="Y270" s="32">
        <v>7.102444444444445</v>
      </c>
      <c r="Z270" s="37">
        <v>0.10488800208719284</v>
      </c>
      <c r="AA270" s="32">
        <v>9.6664444444444442</v>
      </c>
      <c r="AB270" s="32">
        <v>0.2</v>
      </c>
      <c r="AC270" s="37">
        <v>2.0690130807604776E-2</v>
      </c>
      <c r="AD270" s="32">
        <v>188.92955555555548</v>
      </c>
      <c r="AE270" s="32">
        <v>0</v>
      </c>
      <c r="AF270" s="37">
        <v>0</v>
      </c>
      <c r="AG270" s="32">
        <v>0</v>
      </c>
      <c r="AH270" s="32">
        <v>0</v>
      </c>
      <c r="AI270" s="37" t="s">
        <v>1045</v>
      </c>
      <c r="AJ270" s="32">
        <v>0</v>
      </c>
      <c r="AK270" s="32">
        <v>0</v>
      </c>
      <c r="AL270" s="37" t="s">
        <v>1045</v>
      </c>
      <c r="AM270" t="s">
        <v>26</v>
      </c>
      <c r="AN270" s="34">
        <v>1</v>
      </c>
      <c r="AX270"/>
      <c r="AY270"/>
    </row>
    <row r="271" spans="1:51" x14ac:dyDescent="0.25">
      <c r="A271" t="s">
        <v>929</v>
      </c>
      <c r="B271" t="s">
        <v>395</v>
      </c>
      <c r="C271" t="s">
        <v>718</v>
      </c>
      <c r="D271" t="s">
        <v>897</v>
      </c>
      <c r="E271" s="32">
        <v>76.666666666666671</v>
      </c>
      <c r="F271" s="32">
        <v>260.22166666666664</v>
      </c>
      <c r="G271" s="32">
        <v>18.077222222222222</v>
      </c>
      <c r="H271" s="37">
        <v>6.9468551384610139E-2</v>
      </c>
      <c r="I271" s="32">
        <v>232.33833333333331</v>
      </c>
      <c r="J271" s="32">
        <v>12.74388888888889</v>
      </c>
      <c r="K271" s="37">
        <v>5.4850565148047994E-2</v>
      </c>
      <c r="L271" s="32">
        <v>57.011111111111113</v>
      </c>
      <c r="M271" s="32">
        <v>5.7638888888888884</v>
      </c>
      <c r="N271" s="37">
        <v>0.10110114987331903</v>
      </c>
      <c r="O271" s="32">
        <v>32.327777777777776</v>
      </c>
      <c r="P271" s="32">
        <v>0.43055555555555558</v>
      </c>
      <c r="Q271" s="37">
        <v>1.3318439594432034E-2</v>
      </c>
      <c r="R271" s="32">
        <v>18.638888888888889</v>
      </c>
      <c r="S271" s="32">
        <v>5.333333333333333</v>
      </c>
      <c r="T271" s="37">
        <v>0.28614008941877794</v>
      </c>
      <c r="U271" s="32">
        <v>6.0444444444444443</v>
      </c>
      <c r="V271" s="32">
        <v>0</v>
      </c>
      <c r="W271" s="37">
        <v>0</v>
      </c>
      <c r="X271" s="32">
        <v>60.36888888888889</v>
      </c>
      <c r="Y271" s="32">
        <v>8.0022222222222226</v>
      </c>
      <c r="Z271" s="37">
        <v>0.1325554001325186</v>
      </c>
      <c r="AA271" s="32">
        <v>3.2</v>
      </c>
      <c r="AB271" s="32">
        <v>0</v>
      </c>
      <c r="AC271" s="37">
        <v>0</v>
      </c>
      <c r="AD271" s="32">
        <v>106.93888888888888</v>
      </c>
      <c r="AE271" s="32">
        <v>4.3111111111111109</v>
      </c>
      <c r="AF271" s="37">
        <v>4.031378253415762E-2</v>
      </c>
      <c r="AG271" s="32">
        <v>32.702777777777776</v>
      </c>
      <c r="AH271" s="32">
        <v>0</v>
      </c>
      <c r="AI271" s="37">
        <v>0</v>
      </c>
      <c r="AJ271" s="32">
        <v>0</v>
      </c>
      <c r="AK271" s="32">
        <v>0</v>
      </c>
      <c r="AL271" s="37" t="s">
        <v>1045</v>
      </c>
      <c r="AM271" t="s">
        <v>33</v>
      </c>
      <c r="AN271" s="34">
        <v>1</v>
      </c>
      <c r="AX271"/>
      <c r="AY271"/>
    </row>
    <row r="272" spans="1:51" x14ac:dyDescent="0.25">
      <c r="A272" t="s">
        <v>929</v>
      </c>
      <c r="B272" t="s">
        <v>637</v>
      </c>
      <c r="C272" t="s">
        <v>868</v>
      </c>
      <c r="D272" t="s">
        <v>895</v>
      </c>
      <c r="E272" s="32">
        <v>32.700000000000003</v>
      </c>
      <c r="F272" s="32">
        <v>124.93333333333334</v>
      </c>
      <c r="G272" s="32">
        <v>0.86388888888888893</v>
      </c>
      <c r="H272" s="37">
        <v>6.914799003913198E-3</v>
      </c>
      <c r="I272" s="32">
        <v>116.68333333333334</v>
      </c>
      <c r="J272" s="32">
        <v>0.86388888888888893</v>
      </c>
      <c r="K272" s="37">
        <v>7.4037042327286581E-3</v>
      </c>
      <c r="L272" s="32">
        <v>12.4</v>
      </c>
      <c r="M272" s="32">
        <v>0</v>
      </c>
      <c r="N272" s="37">
        <v>0</v>
      </c>
      <c r="O272" s="32">
        <v>4.1500000000000004</v>
      </c>
      <c r="P272" s="32">
        <v>0</v>
      </c>
      <c r="Q272" s="37">
        <v>0</v>
      </c>
      <c r="R272" s="32">
        <v>2.25</v>
      </c>
      <c r="S272" s="32">
        <v>0</v>
      </c>
      <c r="T272" s="37">
        <v>0</v>
      </c>
      <c r="U272" s="32">
        <v>6</v>
      </c>
      <c r="V272" s="32">
        <v>0</v>
      </c>
      <c r="W272" s="37">
        <v>0</v>
      </c>
      <c r="X272" s="32">
        <v>31.411111111111111</v>
      </c>
      <c r="Y272" s="32">
        <v>0.78055555555555556</v>
      </c>
      <c r="Z272" s="37">
        <v>2.484966395472232E-2</v>
      </c>
      <c r="AA272" s="32">
        <v>0</v>
      </c>
      <c r="AB272" s="32">
        <v>0</v>
      </c>
      <c r="AC272" s="37" t="s">
        <v>1045</v>
      </c>
      <c r="AD272" s="32">
        <v>81.12222222222222</v>
      </c>
      <c r="AE272" s="32">
        <v>8.3333333333333329E-2</v>
      </c>
      <c r="AF272" s="37">
        <v>1.0272565401999725E-3</v>
      </c>
      <c r="AG272" s="32">
        <v>0</v>
      </c>
      <c r="AH272" s="32">
        <v>0</v>
      </c>
      <c r="AI272" s="37" t="s">
        <v>1045</v>
      </c>
      <c r="AJ272" s="32">
        <v>0</v>
      </c>
      <c r="AK272" s="32">
        <v>0</v>
      </c>
      <c r="AL272" s="37" t="s">
        <v>1045</v>
      </c>
      <c r="AM272" t="s">
        <v>279</v>
      </c>
      <c r="AN272" s="34">
        <v>1</v>
      </c>
      <c r="AX272"/>
      <c r="AY272"/>
    </row>
    <row r="273" spans="1:51" x14ac:dyDescent="0.25">
      <c r="A273" t="s">
        <v>929</v>
      </c>
      <c r="B273" t="s">
        <v>374</v>
      </c>
      <c r="C273" t="s">
        <v>768</v>
      </c>
      <c r="D273" t="s">
        <v>895</v>
      </c>
      <c r="E273" s="32">
        <v>31.655555555555555</v>
      </c>
      <c r="F273" s="32">
        <v>156.10555555555555</v>
      </c>
      <c r="G273" s="32">
        <v>21.363888888888887</v>
      </c>
      <c r="H273" s="37">
        <v>0.13685540410690772</v>
      </c>
      <c r="I273" s="32">
        <v>137.89444444444445</v>
      </c>
      <c r="J273" s="32">
        <v>21.363888888888887</v>
      </c>
      <c r="K273" s="37">
        <v>0.1549292937432013</v>
      </c>
      <c r="L273" s="32">
        <v>38.833333333333329</v>
      </c>
      <c r="M273" s="32">
        <v>3.0611111111111109</v>
      </c>
      <c r="N273" s="37">
        <v>7.8826895565092994E-2</v>
      </c>
      <c r="O273" s="32">
        <v>24.711111111111112</v>
      </c>
      <c r="P273" s="32">
        <v>3.0611111111111109</v>
      </c>
      <c r="Q273" s="37">
        <v>0.12387589928057552</v>
      </c>
      <c r="R273" s="32">
        <v>9.1444444444444439</v>
      </c>
      <c r="S273" s="32">
        <v>0</v>
      </c>
      <c r="T273" s="37">
        <v>0</v>
      </c>
      <c r="U273" s="32">
        <v>4.9777777777777779</v>
      </c>
      <c r="V273" s="32">
        <v>0</v>
      </c>
      <c r="W273" s="37">
        <v>0</v>
      </c>
      <c r="X273" s="32">
        <v>27.06388888888889</v>
      </c>
      <c r="Y273" s="32">
        <v>1.5972222222222223</v>
      </c>
      <c r="Z273" s="37">
        <v>5.9016729959971266E-2</v>
      </c>
      <c r="AA273" s="32">
        <v>4.0888888888888886</v>
      </c>
      <c r="AB273" s="32">
        <v>0</v>
      </c>
      <c r="AC273" s="37">
        <v>0</v>
      </c>
      <c r="AD273" s="32">
        <v>86.11944444444444</v>
      </c>
      <c r="AE273" s="32">
        <v>16.705555555555556</v>
      </c>
      <c r="AF273" s="37">
        <v>0.19398122762313325</v>
      </c>
      <c r="AG273" s="32">
        <v>0</v>
      </c>
      <c r="AH273" s="32">
        <v>0</v>
      </c>
      <c r="AI273" s="37" t="s">
        <v>1045</v>
      </c>
      <c r="AJ273" s="32">
        <v>0</v>
      </c>
      <c r="AK273" s="32">
        <v>0</v>
      </c>
      <c r="AL273" s="37" t="s">
        <v>1045</v>
      </c>
      <c r="AM273" t="s">
        <v>12</v>
      </c>
      <c r="AN273" s="34">
        <v>1</v>
      </c>
      <c r="AX273"/>
      <c r="AY273"/>
    </row>
    <row r="274" spans="1:51" x14ac:dyDescent="0.25">
      <c r="A274" t="s">
        <v>929</v>
      </c>
      <c r="B274" t="s">
        <v>631</v>
      </c>
      <c r="C274" t="s">
        <v>749</v>
      </c>
      <c r="D274" t="s">
        <v>895</v>
      </c>
      <c r="E274" s="32">
        <v>30.766666666666666</v>
      </c>
      <c r="F274" s="32">
        <v>117.55844444444446</v>
      </c>
      <c r="G274" s="32">
        <v>0</v>
      </c>
      <c r="H274" s="37">
        <v>0</v>
      </c>
      <c r="I274" s="32">
        <v>95.943666666666672</v>
      </c>
      <c r="J274" s="32">
        <v>0</v>
      </c>
      <c r="K274" s="37">
        <v>0</v>
      </c>
      <c r="L274" s="32">
        <v>18.175222222222224</v>
      </c>
      <c r="M274" s="32">
        <v>0</v>
      </c>
      <c r="N274" s="37">
        <v>0</v>
      </c>
      <c r="O274" s="32">
        <v>9.8437777777777811</v>
      </c>
      <c r="P274" s="32">
        <v>0</v>
      </c>
      <c r="Q274" s="37">
        <v>0</v>
      </c>
      <c r="R274" s="32">
        <v>2.6425555555555555</v>
      </c>
      <c r="S274" s="32">
        <v>0</v>
      </c>
      <c r="T274" s="37">
        <v>0</v>
      </c>
      <c r="U274" s="32">
        <v>5.6888888888888891</v>
      </c>
      <c r="V274" s="32">
        <v>0</v>
      </c>
      <c r="W274" s="37">
        <v>0</v>
      </c>
      <c r="X274" s="32">
        <v>23.41577777777778</v>
      </c>
      <c r="Y274" s="32">
        <v>0</v>
      </c>
      <c r="Z274" s="37">
        <v>0</v>
      </c>
      <c r="AA274" s="32">
        <v>13.283333333333331</v>
      </c>
      <c r="AB274" s="32">
        <v>0</v>
      </c>
      <c r="AC274" s="37">
        <v>0</v>
      </c>
      <c r="AD274" s="32">
        <v>60.843666666666671</v>
      </c>
      <c r="AE274" s="32">
        <v>0</v>
      </c>
      <c r="AF274" s="37">
        <v>0</v>
      </c>
      <c r="AG274" s="32">
        <v>1.8404444444444445</v>
      </c>
      <c r="AH274" s="32">
        <v>0</v>
      </c>
      <c r="AI274" s="37">
        <v>0</v>
      </c>
      <c r="AJ274" s="32">
        <v>0</v>
      </c>
      <c r="AK274" s="32">
        <v>0</v>
      </c>
      <c r="AL274" s="37" t="s">
        <v>1045</v>
      </c>
      <c r="AM274" t="s">
        <v>273</v>
      </c>
      <c r="AN274" s="34">
        <v>1</v>
      </c>
      <c r="AX274"/>
      <c r="AY274"/>
    </row>
    <row r="275" spans="1:51" x14ac:dyDescent="0.25">
      <c r="A275" t="s">
        <v>929</v>
      </c>
      <c r="B275" t="s">
        <v>371</v>
      </c>
      <c r="C275" t="s">
        <v>766</v>
      </c>
      <c r="D275" t="s">
        <v>901</v>
      </c>
      <c r="E275" s="32">
        <v>138.07777777777778</v>
      </c>
      <c r="F275" s="32">
        <v>503.86655555555564</v>
      </c>
      <c r="G275" s="32">
        <v>18.920222222222222</v>
      </c>
      <c r="H275" s="37">
        <v>3.7550065614815553E-2</v>
      </c>
      <c r="I275" s="32">
        <v>454.7744444444445</v>
      </c>
      <c r="J275" s="32">
        <v>18.920222222222222</v>
      </c>
      <c r="K275" s="37">
        <v>4.1603529955020431E-2</v>
      </c>
      <c r="L275" s="32">
        <v>113.84055555555554</v>
      </c>
      <c r="M275" s="32">
        <v>9.6584444444444451</v>
      </c>
      <c r="N275" s="37">
        <v>8.484185971607465E-2</v>
      </c>
      <c r="O275" s="32">
        <v>82.75022222222222</v>
      </c>
      <c r="P275" s="32">
        <v>9.6584444444444451</v>
      </c>
      <c r="Q275" s="37">
        <v>0.11671804842417342</v>
      </c>
      <c r="R275" s="32">
        <v>25.490333333333329</v>
      </c>
      <c r="S275" s="32">
        <v>0</v>
      </c>
      <c r="T275" s="37">
        <v>0</v>
      </c>
      <c r="U275" s="32">
        <v>5.6</v>
      </c>
      <c r="V275" s="32">
        <v>0</v>
      </c>
      <c r="W275" s="37">
        <v>0</v>
      </c>
      <c r="X275" s="32">
        <v>75.306222222222232</v>
      </c>
      <c r="Y275" s="32">
        <v>8.8756666666666657</v>
      </c>
      <c r="Z275" s="37">
        <v>0.11786100012393838</v>
      </c>
      <c r="AA275" s="32">
        <v>18.001777777777782</v>
      </c>
      <c r="AB275" s="32">
        <v>0</v>
      </c>
      <c r="AC275" s="37">
        <v>0</v>
      </c>
      <c r="AD275" s="32">
        <v>250.19444444444449</v>
      </c>
      <c r="AE275" s="32">
        <v>0.38611111111111113</v>
      </c>
      <c r="AF275" s="37">
        <v>1.5432441434439878E-3</v>
      </c>
      <c r="AG275" s="32">
        <v>46.523555555555554</v>
      </c>
      <c r="AH275" s="32">
        <v>0</v>
      </c>
      <c r="AI275" s="37">
        <v>0</v>
      </c>
      <c r="AJ275" s="32">
        <v>0</v>
      </c>
      <c r="AK275" s="32">
        <v>0</v>
      </c>
      <c r="AL275" s="37" t="s">
        <v>1045</v>
      </c>
      <c r="AM275" t="s">
        <v>9</v>
      </c>
      <c r="AN275" s="34">
        <v>1</v>
      </c>
      <c r="AX275"/>
      <c r="AY275"/>
    </row>
    <row r="276" spans="1:51" x14ac:dyDescent="0.25">
      <c r="A276" t="s">
        <v>929</v>
      </c>
      <c r="B276" t="s">
        <v>606</v>
      </c>
      <c r="C276" t="s">
        <v>861</v>
      </c>
      <c r="D276" t="s">
        <v>905</v>
      </c>
      <c r="E276" s="32">
        <v>67.099999999999994</v>
      </c>
      <c r="F276" s="32">
        <v>227.45622222222227</v>
      </c>
      <c r="G276" s="32">
        <v>5.4685555555555556</v>
      </c>
      <c r="H276" s="37">
        <v>2.404223327956637E-2</v>
      </c>
      <c r="I276" s="32">
        <v>200.17822222222225</v>
      </c>
      <c r="J276" s="32">
        <v>5.4685555555555556</v>
      </c>
      <c r="K276" s="37">
        <v>2.7318434017686459E-2</v>
      </c>
      <c r="L276" s="32">
        <v>33.247444444444454</v>
      </c>
      <c r="M276" s="32">
        <v>0.59166666666666667</v>
      </c>
      <c r="N276" s="37">
        <v>1.779585398376483E-2</v>
      </c>
      <c r="O276" s="32">
        <v>21.681555555555562</v>
      </c>
      <c r="P276" s="32">
        <v>0.59166666666666667</v>
      </c>
      <c r="Q276" s="37">
        <v>2.7288939907960677E-2</v>
      </c>
      <c r="R276" s="32">
        <v>6.8547777777777794</v>
      </c>
      <c r="S276" s="32">
        <v>0</v>
      </c>
      <c r="T276" s="37">
        <v>0</v>
      </c>
      <c r="U276" s="32">
        <v>4.7111111111111112</v>
      </c>
      <c r="V276" s="32">
        <v>0</v>
      </c>
      <c r="W276" s="37">
        <v>0</v>
      </c>
      <c r="X276" s="32">
        <v>62.071888888888914</v>
      </c>
      <c r="Y276" s="32">
        <v>0.27966666666666667</v>
      </c>
      <c r="Z276" s="37">
        <v>4.5055285359090784E-3</v>
      </c>
      <c r="AA276" s="32">
        <v>15.712111111111113</v>
      </c>
      <c r="AB276" s="32">
        <v>0</v>
      </c>
      <c r="AC276" s="37">
        <v>0</v>
      </c>
      <c r="AD276" s="32">
        <v>109.71366666666667</v>
      </c>
      <c r="AE276" s="32">
        <v>4.5972222222222223</v>
      </c>
      <c r="AF276" s="37">
        <v>4.1902001472519886E-2</v>
      </c>
      <c r="AG276" s="32">
        <v>6.624888888888889</v>
      </c>
      <c r="AH276" s="32">
        <v>0</v>
      </c>
      <c r="AI276" s="37">
        <v>0</v>
      </c>
      <c r="AJ276" s="32">
        <v>8.6222222222222214E-2</v>
      </c>
      <c r="AK276" s="32">
        <v>0</v>
      </c>
      <c r="AL276" s="37">
        <v>0</v>
      </c>
      <c r="AM276" t="s">
        <v>247</v>
      </c>
      <c r="AN276" s="34">
        <v>1</v>
      </c>
      <c r="AX276"/>
      <c r="AY276"/>
    </row>
    <row r="277" spans="1:51" x14ac:dyDescent="0.25">
      <c r="A277" t="s">
        <v>929</v>
      </c>
      <c r="B277" t="s">
        <v>568</v>
      </c>
      <c r="C277" t="s">
        <v>847</v>
      </c>
      <c r="D277" t="s">
        <v>895</v>
      </c>
      <c r="E277" s="32">
        <v>81.666666666666671</v>
      </c>
      <c r="F277" s="32">
        <v>285.20822222222216</v>
      </c>
      <c r="G277" s="32">
        <v>36.24655555555556</v>
      </c>
      <c r="H277" s="37">
        <v>0.1270880456150166</v>
      </c>
      <c r="I277" s="32">
        <v>259.6753333333333</v>
      </c>
      <c r="J277" s="32">
        <v>36.24655555555556</v>
      </c>
      <c r="K277" s="37">
        <v>0.13958413026865174</v>
      </c>
      <c r="L277" s="32">
        <v>48.559666666666665</v>
      </c>
      <c r="M277" s="32">
        <v>15.412222222222224</v>
      </c>
      <c r="N277" s="37">
        <v>0.31738731503282336</v>
      </c>
      <c r="O277" s="32">
        <v>41.358111111111114</v>
      </c>
      <c r="P277" s="32">
        <v>15.412222222222224</v>
      </c>
      <c r="Q277" s="37">
        <v>0.37265295266547205</v>
      </c>
      <c r="R277" s="32">
        <v>1.7126666666666661</v>
      </c>
      <c r="S277" s="32">
        <v>0</v>
      </c>
      <c r="T277" s="37">
        <v>0</v>
      </c>
      <c r="U277" s="32">
        <v>5.4888888888888889</v>
      </c>
      <c r="V277" s="32">
        <v>0</v>
      </c>
      <c r="W277" s="37">
        <v>0</v>
      </c>
      <c r="X277" s="32">
        <v>66.412555555555613</v>
      </c>
      <c r="Y277" s="32">
        <v>11.323999999999998</v>
      </c>
      <c r="Z277" s="37">
        <v>0.17050992700510093</v>
      </c>
      <c r="AA277" s="32">
        <v>18.331333333333333</v>
      </c>
      <c r="AB277" s="32">
        <v>0</v>
      </c>
      <c r="AC277" s="37">
        <v>0</v>
      </c>
      <c r="AD277" s="32">
        <v>132.59244444444437</v>
      </c>
      <c r="AE277" s="32">
        <v>9.4270000000000014</v>
      </c>
      <c r="AF277" s="37">
        <v>7.1097565472140245E-2</v>
      </c>
      <c r="AG277" s="32">
        <v>19.312222222222221</v>
      </c>
      <c r="AH277" s="32">
        <v>8.3333333333333329E-2</v>
      </c>
      <c r="AI277" s="37">
        <v>4.315056671077613E-3</v>
      </c>
      <c r="AJ277" s="32">
        <v>0</v>
      </c>
      <c r="AK277" s="32">
        <v>0</v>
      </c>
      <c r="AL277" s="37" t="s">
        <v>1045</v>
      </c>
      <c r="AM277" t="s">
        <v>207</v>
      </c>
      <c r="AN277" s="34">
        <v>1</v>
      </c>
      <c r="AX277"/>
      <c r="AY277"/>
    </row>
    <row r="278" spans="1:51" x14ac:dyDescent="0.25">
      <c r="A278" t="s">
        <v>929</v>
      </c>
      <c r="B278" t="s">
        <v>662</v>
      </c>
      <c r="C278" t="s">
        <v>879</v>
      </c>
      <c r="D278" t="s">
        <v>905</v>
      </c>
      <c r="E278" s="32">
        <v>67.288888888888891</v>
      </c>
      <c r="F278" s="32">
        <v>215.24933333333331</v>
      </c>
      <c r="G278" s="32">
        <v>13.491666666666667</v>
      </c>
      <c r="H278" s="37">
        <v>6.2679249490513331E-2</v>
      </c>
      <c r="I278" s="32">
        <v>181.48555555555555</v>
      </c>
      <c r="J278" s="32">
        <v>13.491666666666667</v>
      </c>
      <c r="K278" s="37">
        <v>7.4340167873782434E-2</v>
      </c>
      <c r="L278" s="32">
        <v>51.137888888888874</v>
      </c>
      <c r="M278" s="32">
        <v>6.5277777777777777</v>
      </c>
      <c r="N278" s="37">
        <v>0.12765051353530002</v>
      </c>
      <c r="O278" s="32">
        <v>33.617555555555541</v>
      </c>
      <c r="P278" s="32">
        <v>6.5277777777777777</v>
      </c>
      <c r="Q278" s="37">
        <v>0.19417764527793027</v>
      </c>
      <c r="R278" s="32">
        <v>11.875888888888888</v>
      </c>
      <c r="S278" s="32">
        <v>0</v>
      </c>
      <c r="T278" s="37">
        <v>0</v>
      </c>
      <c r="U278" s="32">
        <v>5.6444444444444448</v>
      </c>
      <c r="V278" s="32">
        <v>0</v>
      </c>
      <c r="W278" s="37">
        <v>0</v>
      </c>
      <c r="X278" s="32">
        <v>52.549555555555557</v>
      </c>
      <c r="Y278" s="32">
        <v>0.87222222222222223</v>
      </c>
      <c r="Z278" s="37">
        <v>1.6598089422471065E-2</v>
      </c>
      <c r="AA278" s="32">
        <v>16.243444444444442</v>
      </c>
      <c r="AB278" s="32">
        <v>0</v>
      </c>
      <c r="AC278" s="37">
        <v>0</v>
      </c>
      <c r="AD278" s="32">
        <v>82.968222222222224</v>
      </c>
      <c r="AE278" s="32">
        <v>6.0916666666666668</v>
      </c>
      <c r="AF278" s="37">
        <v>7.3421684875333793E-2</v>
      </c>
      <c r="AG278" s="32">
        <v>12.350222222222222</v>
      </c>
      <c r="AH278" s="32">
        <v>0</v>
      </c>
      <c r="AI278" s="37">
        <v>0</v>
      </c>
      <c r="AJ278" s="32">
        <v>0</v>
      </c>
      <c r="AK278" s="32">
        <v>0</v>
      </c>
      <c r="AL278" s="37" t="s">
        <v>1045</v>
      </c>
      <c r="AM278" t="s">
        <v>304</v>
      </c>
      <c r="AN278" s="34">
        <v>1</v>
      </c>
      <c r="AX278"/>
      <c r="AY278"/>
    </row>
    <row r="279" spans="1:51" x14ac:dyDescent="0.25">
      <c r="A279" t="s">
        <v>929</v>
      </c>
      <c r="B279" t="s">
        <v>571</v>
      </c>
      <c r="C279" t="s">
        <v>848</v>
      </c>
      <c r="D279" t="s">
        <v>896</v>
      </c>
      <c r="E279" s="32">
        <v>67.088888888888889</v>
      </c>
      <c r="F279" s="32">
        <v>258.23644444444437</v>
      </c>
      <c r="G279" s="32">
        <v>37.818222222222218</v>
      </c>
      <c r="H279" s="37">
        <v>0.14644804416968432</v>
      </c>
      <c r="I279" s="32">
        <v>219.99955555555547</v>
      </c>
      <c r="J279" s="32">
        <v>37.818222222222218</v>
      </c>
      <c r="K279" s="37">
        <v>0.1719013573764796</v>
      </c>
      <c r="L279" s="32">
        <v>65.031777777777776</v>
      </c>
      <c r="M279" s="32">
        <v>16.476999999999997</v>
      </c>
      <c r="N279" s="37">
        <v>0.25336843867784292</v>
      </c>
      <c r="O279" s="32">
        <v>48.631999999999991</v>
      </c>
      <c r="P279" s="32">
        <v>16.476999999999997</v>
      </c>
      <c r="Q279" s="37">
        <v>0.33880983714426716</v>
      </c>
      <c r="R279" s="32">
        <v>11.510888888888894</v>
      </c>
      <c r="S279" s="32">
        <v>0</v>
      </c>
      <c r="T279" s="37">
        <v>0</v>
      </c>
      <c r="U279" s="32">
        <v>4.8888888888888893</v>
      </c>
      <c r="V279" s="32">
        <v>0</v>
      </c>
      <c r="W279" s="37">
        <v>0</v>
      </c>
      <c r="X279" s="32">
        <v>52.217666666666666</v>
      </c>
      <c r="Y279" s="32">
        <v>8.2903333333333329</v>
      </c>
      <c r="Z279" s="37">
        <v>0.15876491353501049</v>
      </c>
      <c r="AA279" s="32">
        <v>21.837111111111106</v>
      </c>
      <c r="AB279" s="32">
        <v>0</v>
      </c>
      <c r="AC279" s="37">
        <v>0</v>
      </c>
      <c r="AD279" s="32">
        <v>104.10188888888882</v>
      </c>
      <c r="AE279" s="32">
        <v>13.050888888888888</v>
      </c>
      <c r="AF279" s="37">
        <v>0.12536649457742796</v>
      </c>
      <c r="AG279" s="32">
        <v>15.047999999999996</v>
      </c>
      <c r="AH279" s="32">
        <v>0</v>
      </c>
      <c r="AI279" s="37">
        <v>0</v>
      </c>
      <c r="AJ279" s="32">
        <v>0</v>
      </c>
      <c r="AK279" s="32">
        <v>0</v>
      </c>
      <c r="AL279" s="37" t="s">
        <v>1045</v>
      </c>
      <c r="AM279" t="s">
        <v>210</v>
      </c>
      <c r="AN279" s="34">
        <v>1</v>
      </c>
      <c r="AX279"/>
      <c r="AY279"/>
    </row>
    <row r="280" spans="1:51" x14ac:dyDescent="0.25">
      <c r="A280" t="s">
        <v>929</v>
      </c>
      <c r="B280" t="s">
        <v>555</v>
      </c>
      <c r="C280" t="s">
        <v>758</v>
      </c>
      <c r="D280" t="s">
        <v>905</v>
      </c>
      <c r="E280" s="32">
        <v>87.344444444444449</v>
      </c>
      <c r="F280" s="32">
        <v>277.54822222222225</v>
      </c>
      <c r="G280" s="32">
        <v>27.68922222222222</v>
      </c>
      <c r="H280" s="37">
        <v>9.9763644675960189E-2</v>
      </c>
      <c r="I280" s="32">
        <v>245.96044444444448</v>
      </c>
      <c r="J280" s="32">
        <v>27.68922222222222</v>
      </c>
      <c r="K280" s="37">
        <v>0.11257591554920302</v>
      </c>
      <c r="L280" s="32">
        <v>70.808111111111117</v>
      </c>
      <c r="M280" s="32">
        <v>18.194444444444443</v>
      </c>
      <c r="N280" s="37">
        <v>0.25695424096109515</v>
      </c>
      <c r="O280" s="32">
        <v>54.766000000000005</v>
      </c>
      <c r="P280" s="32">
        <v>18.194444444444443</v>
      </c>
      <c r="Q280" s="37">
        <v>0.33222153241873498</v>
      </c>
      <c r="R280" s="32">
        <v>10.975444444444443</v>
      </c>
      <c r="S280" s="32">
        <v>0</v>
      </c>
      <c r="T280" s="37">
        <v>0</v>
      </c>
      <c r="U280" s="32">
        <v>5.0666666666666664</v>
      </c>
      <c r="V280" s="32">
        <v>0</v>
      </c>
      <c r="W280" s="37">
        <v>0</v>
      </c>
      <c r="X280" s="32">
        <v>75.071888888888893</v>
      </c>
      <c r="Y280" s="32">
        <v>6.208333333333333</v>
      </c>
      <c r="Z280" s="37">
        <v>8.2698509724752706E-2</v>
      </c>
      <c r="AA280" s="32">
        <v>15.545666666666667</v>
      </c>
      <c r="AB280" s="32">
        <v>0</v>
      </c>
      <c r="AC280" s="37">
        <v>0</v>
      </c>
      <c r="AD280" s="32">
        <v>93.830444444444439</v>
      </c>
      <c r="AE280" s="32">
        <v>3.2864444444444443</v>
      </c>
      <c r="AF280" s="37">
        <v>3.5025353060011324E-2</v>
      </c>
      <c r="AG280" s="32">
        <v>22.292111111111119</v>
      </c>
      <c r="AH280" s="32">
        <v>0</v>
      </c>
      <c r="AI280" s="37">
        <v>0</v>
      </c>
      <c r="AJ280" s="32">
        <v>0</v>
      </c>
      <c r="AK280" s="32">
        <v>0</v>
      </c>
      <c r="AL280" s="37" t="s">
        <v>1045</v>
      </c>
      <c r="AM280" t="s">
        <v>194</v>
      </c>
      <c r="AN280" s="34">
        <v>1</v>
      </c>
      <c r="AX280"/>
      <c r="AY280"/>
    </row>
    <row r="281" spans="1:51" x14ac:dyDescent="0.25">
      <c r="A281" t="s">
        <v>929</v>
      </c>
      <c r="B281" t="s">
        <v>667</v>
      </c>
      <c r="C281" t="s">
        <v>881</v>
      </c>
      <c r="D281" t="s">
        <v>905</v>
      </c>
      <c r="E281" s="32">
        <v>68.8</v>
      </c>
      <c r="F281" s="32">
        <v>194.10122222222228</v>
      </c>
      <c r="G281" s="32">
        <v>0</v>
      </c>
      <c r="H281" s="37">
        <v>0</v>
      </c>
      <c r="I281" s="32">
        <v>171.92200000000005</v>
      </c>
      <c r="J281" s="32">
        <v>0</v>
      </c>
      <c r="K281" s="37">
        <v>0</v>
      </c>
      <c r="L281" s="32">
        <v>53.008333333333333</v>
      </c>
      <c r="M281" s="32">
        <v>0</v>
      </c>
      <c r="N281" s="37">
        <v>0</v>
      </c>
      <c r="O281" s="32">
        <v>40.035777777777781</v>
      </c>
      <c r="P281" s="32">
        <v>0</v>
      </c>
      <c r="Q281" s="37">
        <v>0</v>
      </c>
      <c r="R281" s="32">
        <v>7.4614444444444414</v>
      </c>
      <c r="S281" s="32">
        <v>0</v>
      </c>
      <c r="T281" s="37">
        <v>0</v>
      </c>
      <c r="U281" s="32">
        <v>5.5111111111111111</v>
      </c>
      <c r="V281" s="32">
        <v>0</v>
      </c>
      <c r="W281" s="37">
        <v>0</v>
      </c>
      <c r="X281" s="32">
        <v>50.230222222222253</v>
      </c>
      <c r="Y281" s="32">
        <v>0</v>
      </c>
      <c r="Z281" s="37">
        <v>0</v>
      </c>
      <c r="AA281" s="32">
        <v>9.2066666666666688</v>
      </c>
      <c r="AB281" s="32">
        <v>0</v>
      </c>
      <c r="AC281" s="37">
        <v>0</v>
      </c>
      <c r="AD281" s="32">
        <v>69.933111111111117</v>
      </c>
      <c r="AE281" s="32">
        <v>0</v>
      </c>
      <c r="AF281" s="37">
        <v>0</v>
      </c>
      <c r="AG281" s="32">
        <v>11.722888888888889</v>
      </c>
      <c r="AH281" s="32">
        <v>0</v>
      </c>
      <c r="AI281" s="37">
        <v>0</v>
      </c>
      <c r="AJ281" s="32">
        <v>0</v>
      </c>
      <c r="AK281" s="32">
        <v>0</v>
      </c>
      <c r="AL281" s="37" t="s">
        <v>1045</v>
      </c>
      <c r="AM281" t="s">
        <v>309</v>
      </c>
      <c r="AN281" s="34">
        <v>1</v>
      </c>
      <c r="AX281"/>
      <c r="AY281"/>
    </row>
    <row r="282" spans="1:51" x14ac:dyDescent="0.25">
      <c r="A282" t="s">
        <v>929</v>
      </c>
      <c r="B282" t="s">
        <v>375</v>
      </c>
      <c r="C282" t="s">
        <v>361</v>
      </c>
      <c r="D282" t="s">
        <v>902</v>
      </c>
      <c r="E282" s="32">
        <v>71.3</v>
      </c>
      <c r="F282" s="32">
        <v>253.85955555555552</v>
      </c>
      <c r="G282" s="32">
        <v>2.5555555555555554</v>
      </c>
      <c r="H282" s="37">
        <v>1.0066808594078266E-2</v>
      </c>
      <c r="I282" s="32">
        <v>223.06977777777774</v>
      </c>
      <c r="J282" s="32">
        <v>2.5555555555555554</v>
      </c>
      <c r="K282" s="37">
        <v>1.1456305650249948E-2</v>
      </c>
      <c r="L282" s="32">
        <v>33.091111111111118</v>
      </c>
      <c r="M282" s="32">
        <v>1.0472222222222223</v>
      </c>
      <c r="N282" s="37">
        <v>3.1646632193942648E-2</v>
      </c>
      <c r="O282" s="32">
        <v>18.253666666666668</v>
      </c>
      <c r="P282" s="32">
        <v>1.0472222222222223</v>
      </c>
      <c r="Q282" s="37">
        <v>5.7370513078042161E-2</v>
      </c>
      <c r="R282" s="32">
        <v>9.6818888888888921</v>
      </c>
      <c r="S282" s="32">
        <v>0</v>
      </c>
      <c r="T282" s="37">
        <v>0</v>
      </c>
      <c r="U282" s="32">
        <v>5.1555555555555559</v>
      </c>
      <c r="V282" s="32">
        <v>0</v>
      </c>
      <c r="W282" s="37">
        <v>0</v>
      </c>
      <c r="X282" s="32">
        <v>67.655777777777757</v>
      </c>
      <c r="Y282" s="32">
        <v>0</v>
      </c>
      <c r="Z282" s="37">
        <v>0</v>
      </c>
      <c r="AA282" s="32">
        <v>15.952333333333328</v>
      </c>
      <c r="AB282" s="32">
        <v>0</v>
      </c>
      <c r="AC282" s="37">
        <v>0</v>
      </c>
      <c r="AD282" s="32">
        <v>122.34455555555554</v>
      </c>
      <c r="AE282" s="32">
        <v>1.5083333333333333</v>
      </c>
      <c r="AF282" s="37">
        <v>1.2328569313805002E-2</v>
      </c>
      <c r="AG282" s="32">
        <v>14.815777777777775</v>
      </c>
      <c r="AH282" s="32">
        <v>0</v>
      </c>
      <c r="AI282" s="37">
        <v>0</v>
      </c>
      <c r="AJ282" s="32">
        <v>0</v>
      </c>
      <c r="AK282" s="32">
        <v>0</v>
      </c>
      <c r="AL282" s="37" t="s">
        <v>1045</v>
      </c>
      <c r="AM282" t="s">
        <v>13</v>
      </c>
      <c r="AN282" s="34">
        <v>1</v>
      </c>
      <c r="AX282"/>
      <c r="AY282"/>
    </row>
    <row r="283" spans="1:51" x14ac:dyDescent="0.25">
      <c r="A283" t="s">
        <v>929</v>
      </c>
      <c r="B283" t="s">
        <v>585</v>
      </c>
      <c r="C283" t="s">
        <v>751</v>
      </c>
      <c r="D283" t="s">
        <v>900</v>
      </c>
      <c r="E283" s="32">
        <v>71.011111111111106</v>
      </c>
      <c r="F283" s="32">
        <v>225.22022222222216</v>
      </c>
      <c r="G283" s="32">
        <v>10.594444444444445</v>
      </c>
      <c r="H283" s="37">
        <v>4.7040378256935696E-2</v>
      </c>
      <c r="I283" s="32">
        <v>207.77511111111104</v>
      </c>
      <c r="J283" s="32">
        <v>10.594444444444445</v>
      </c>
      <c r="K283" s="37">
        <v>5.0989959229423287E-2</v>
      </c>
      <c r="L283" s="32">
        <v>37.793444444444447</v>
      </c>
      <c r="M283" s="32">
        <v>1.6888888888888889</v>
      </c>
      <c r="N283" s="37">
        <v>4.4687350245927425E-2</v>
      </c>
      <c r="O283" s="32">
        <v>30.992666666666672</v>
      </c>
      <c r="P283" s="32">
        <v>1.6888888888888889</v>
      </c>
      <c r="Q283" s="37">
        <v>5.4493177597567874E-2</v>
      </c>
      <c r="R283" s="32">
        <v>2.1785555555555556</v>
      </c>
      <c r="S283" s="32">
        <v>0</v>
      </c>
      <c r="T283" s="37">
        <v>0</v>
      </c>
      <c r="U283" s="32">
        <v>4.6222222222222218</v>
      </c>
      <c r="V283" s="32">
        <v>0</v>
      </c>
      <c r="W283" s="37">
        <v>0</v>
      </c>
      <c r="X283" s="32">
        <v>50.854444444444439</v>
      </c>
      <c r="Y283" s="32">
        <v>5.6888888888888891</v>
      </c>
      <c r="Z283" s="37">
        <v>0.11186611024929539</v>
      </c>
      <c r="AA283" s="32">
        <v>10.64433333333333</v>
      </c>
      <c r="AB283" s="32">
        <v>0</v>
      </c>
      <c r="AC283" s="37">
        <v>0</v>
      </c>
      <c r="AD283" s="32">
        <v>120.63433333333327</v>
      </c>
      <c r="AE283" s="32">
        <v>3.2166666666666668</v>
      </c>
      <c r="AF283" s="37">
        <v>2.6664603498727575E-2</v>
      </c>
      <c r="AG283" s="32">
        <v>5.2936666666666676</v>
      </c>
      <c r="AH283" s="32">
        <v>0</v>
      </c>
      <c r="AI283" s="37">
        <v>0</v>
      </c>
      <c r="AJ283" s="32">
        <v>0</v>
      </c>
      <c r="AK283" s="32">
        <v>0</v>
      </c>
      <c r="AL283" s="37" t="s">
        <v>1045</v>
      </c>
      <c r="AM283" t="s">
        <v>225</v>
      </c>
      <c r="AN283" s="34">
        <v>1</v>
      </c>
      <c r="AX283"/>
      <c r="AY283"/>
    </row>
    <row r="284" spans="1:51" x14ac:dyDescent="0.25">
      <c r="A284" t="s">
        <v>929</v>
      </c>
      <c r="B284" t="s">
        <v>465</v>
      </c>
      <c r="C284" t="s">
        <v>812</v>
      </c>
      <c r="D284" t="s">
        <v>896</v>
      </c>
      <c r="E284" s="32">
        <v>86.555555555555557</v>
      </c>
      <c r="F284" s="32">
        <v>325.97222222222223</v>
      </c>
      <c r="G284" s="32">
        <v>71.780555555555551</v>
      </c>
      <c r="H284" s="37">
        <v>0.22020451640391989</v>
      </c>
      <c r="I284" s="32">
        <v>309.64444444444445</v>
      </c>
      <c r="J284" s="32">
        <v>70.530555555555551</v>
      </c>
      <c r="K284" s="37">
        <v>0.22777917324529925</v>
      </c>
      <c r="L284" s="32">
        <v>71.455555555555549</v>
      </c>
      <c r="M284" s="32">
        <v>13.824999999999999</v>
      </c>
      <c r="N284" s="37">
        <v>0.19347690872337117</v>
      </c>
      <c r="O284" s="32">
        <v>58.05</v>
      </c>
      <c r="P284" s="32">
        <v>12.574999999999999</v>
      </c>
      <c r="Q284" s="37">
        <v>0.21662360034453057</v>
      </c>
      <c r="R284" s="32">
        <v>7.8944444444444448</v>
      </c>
      <c r="S284" s="32">
        <v>1.25</v>
      </c>
      <c r="T284" s="37">
        <v>0.15833919774806474</v>
      </c>
      <c r="U284" s="32">
        <v>5.5111111111111111</v>
      </c>
      <c r="V284" s="32">
        <v>0</v>
      </c>
      <c r="W284" s="37">
        <v>0</v>
      </c>
      <c r="X284" s="32">
        <v>71.177777777777777</v>
      </c>
      <c r="Y284" s="32">
        <v>27.56388888888889</v>
      </c>
      <c r="Z284" s="37">
        <v>0.38725413674679987</v>
      </c>
      <c r="AA284" s="32">
        <v>2.9222222222222221</v>
      </c>
      <c r="AB284" s="32">
        <v>0</v>
      </c>
      <c r="AC284" s="37">
        <v>0</v>
      </c>
      <c r="AD284" s="32">
        <v>179.63611111111112</v>
      </c>
      <c r="AE284" s="32">
        <v>30.391666666666666</v>
      </c>
      <c r="AF284" s="37">
        <v>0.16918461704990026</v>
      </c>
      <c r="AG284" s="32">
        <v>0.78055555555555556</v>
      </c>
      <c r="AH284" s="32">
        <v>0</v>
      </c>
      <c r="AI284" s="37">
        <v>0</v>
      </c>
      <c r="AJ284" s="32">
        <v>0</v>
      </c>
      <c r="AK284" s="32">
        <v>0</v>
      </c>
      <c r="AL284" s="37" t="s">
        <v>1045</v>
      </c>
      <c r="AM284" t="s">
        <v>103</v>
      </c>
      <c r="AN284" s="34">
        <v>1</v>
      </c>
      <c r="AX284"/>
      <c r="AY284"/>
    </row>
    <row r="285" spans="1:51" x14ac:dyDescent="0.25">
      <c r="A285" t="s">
        <v>929</v>
      </c>
      <c r="B285" t="s">
        <v>509</v>
      </c>
      <c r="C285" t="s">
        <v>794</v>
      </c>
      <c r="D285" t="s">
        <v>902</v>
      </c>
      <c r="E285" s="32">
        <v>115.16666666666667</v>
      </c>
      <c r="F285" s="32">
        <v>469.31755555555566</v>
      </c>
      <c r="G285" s="32">
        <v>50.093888888888884</v>
      </c>
      <c r="H285" s="37">
        <v>0.10673772650501032</v>
      </c>
      <c r="I285" s="32">
        <v>410.67355555555559</v>
      </c>
      <c r="J285" s="32">
        <v>49.385555555555555</v>
      </c>
      <c r="K285" s="37">
        <v>0.1202550173671329</v>
      </c>
      <c r="L285" s="32">
        <v>83.012111111111139</v>
      </c>
      <c r="M285" s="32">
        <v>3.4694444444444441</v>
      </c>
      <c r="N285" s="37">
        <v>4.179443695632095E-2</v>
      </c>
      <c r="O285" s="32">
        <v>24.543111111111113</v>
      </c>
      <c r="P285" s="32">
        <v>2.9361111111111109</v>
      </c>
      <c r="Q285" s="37">
        <v>0.11963076310166236</v>
      </c>
      <c r="R285" s="32">
        <v>54.199555555555577</v>
      </c>
      <c r="S285" s="32">
        <v>0.53333333333333333</v>
      </c>
      <c r="T285" s="37">
        <v>9.8401790912594576E-3</v>
      </c>
      <c r="U285" s="32">
        <v>4.2694444444444448</v>
      </c>
      <c r="V285" s="32">
        <v>0</v>
      </c>
      <c r="W285" s="37">
        <v>0</v>
      </c>
      <c r="X285" s="32">
        <v>106.6636666666667</v>
      </c>
      <c r="Y285" s="32">
        <v>19.858999999999998</v>
      </c>
      <c r="Z285" s="37">
        <v>0.1861833614070395</v>
      </c>
      <c r="AA285" s="32">
        <v>0.17499999999999999</v>
      </c>
      <c r="AB285" s="32">
        <v>0.17499999999999999</v>
      </c>
      <c r="AC285" s="37">
        <v>1</v>
      </c>
      <c r="AD285" s="32">
        <v>279.46677777777779</v>
      </c>
      <c r="AE285" s="32">
        <v>26.590444444444444</v>
      </c>
      <c r="AF285" s="37">
        <v>9.5147067769136534E-2</v>
      </c>
      <c r="AG285" s="32">
        <v>0</v>
      </c>
      <c r="AH285" s="32">
        <v>0</v>
      </c>
      <c r="AI285" s="37" t="s">
        <v>1045</v>
      </c>
      <c r="AJ285" s="32">
        <v>0</v>
      </c>
      <c r="AK285" s="32">
        <v>0</v>
      </c>
      <c r="AL285" s="37" t="s">
        <v>1045</v>
      </c>
      <c r="AM285" t="s">
        <v>147</v>
      </c>
      <c r="AN285" s="34">
        <v>1</v>
      </c>
      <c r="AX285"/>
      <c r="AY285"/>
    </row>
    <row r="286" spans="1:51" x14ac:dyDescent="0.25">
      <c r="A286" t="s">
        <v>929</v>
      </c>
      <c r="B286" t="s">
        <v>645</v>
      </c>
      <c r="C286" t="s">
        <v>717</v>
      </c>
      <c r="D286" t="s">
        <v>900</v>
      </c>
      <c r="E286" s="32">
        <v>73.344444444444449</v>
      </c>
      <c r="F286" s="32">
        <v>238.8978888888889</v>
      </c>
      <c r="G286" s="32">
        <v>26.94233333333333</v>
      </c>
      <c r="H286" s="37">
        <v>0.11277761163416632</v>
      </c>
      <c r="I286" s="32">
        <v>238.8978888888889</v>
      </c>
      <c r="J286" s="32">
        <v>26.94233333333333</v>
      </c>
      <c r="K286" s="37">
        <v>0.11277761163416632</v>
      </c>
      <c r="L286" s="32">
        <v>36.199222222222218</v>
      </c>
      <c r="M286" s="32">
        <v>10.702</v>
      </c>
      <c r="N286" s="37">
        <v>0.29564171114787613</v>
      </c>
      <c r="O286" s="32">
        <v>36.199222222222218</v>
      </c>
      <c r="P286" s="32">
        <v>10.702</v>
      </c>
      <c r="Q286" s="37">
        <v>0.29564171114787613</v>
      </c>
      <c r="R286" s="32">
        <v>0</v>
      </c>
      <c r="S286" s="32">
        <v>0</v>
      </c>
      <c r="T286" s="37" t="s">
        <v>1045</v>
      </c>
      <c r="U286" s="32">
        <v>0</v>
      </c>
      <c r="V286" s="32">
        <v>0</v>
      </c>
      <c r="W286" s="37" t="s">
        <v>1045</v>
      </c>
      <c r="X286" s="32">
        <v>57.545888888888911</v>
      </c>
      <c r="Y286" s="32">
        <v>16.240333333333329</v>
      </c>
      <c r="Z286" s="37">
        <v>0.28221535277160431</v>
      </c>
      <c r="AA286" s="32">
        <v>0</v>
      </c>
      <c r="AB286" s="32">
        <v>0</v>
      </c>
      <c r="AC286" s="37" t="s">
        <v>1045</v>
      </c>
      <c r="AD286" s="32">
        <v>145.15277777777777</v>
      </c>
      <c r="AE286" s="32">
        <v>0</v>
      </c>
      <c r="AF286" s="37">
        <v>0</v>
      </c>
      <c r="AG286" s="32">
        <v>0</v>
      </c>
      <c r="AH286" s="32">
        <v>0</v>
      </c>
      <c r="AI286" s="37" t="s">
        <v>1045</v>
      </c>
      <c r="AJ286" s="32">
        <v>0</v>
      </c>
      <c r="AK286" s="32">
        <v>0</v>
      </c>
      <c r="AL286" s="37" t="s">
        <v>1045</v>
      </c>
      <c r="AM286" t="s">
        <v>287</v>
      </c>
      <c r="AN286" s="34">
        <v>1</v>
      </c>
      <c r="AX286"/>
      <c r="AY286"/>
    </row>
    <row r="287" spans="1:51" x14ac:dyDescent="0.25">
      <c r="A287" t="s">
        <v>929</v>
      </c>
      <c r="B287" t="s">
        <v>625</v>
      </c>
      <c r="C287" t="s">
        <v>760</v>
      </c>
      <c r="D287" t="s">
        <v>895</v>
      </c>
      <c r="E287" s="32">
        <v>127.47777777777777</v>
      </c>
      <c r="F287" s="32">
        <v>517.61855555555553</v>
      </c>
      <c r="G287" s="32">
        <v>21.690777777777779</v>
      </c>
      <c r="H287" s="37">
        <v>4.1904946306450037E-2</v>
      </c>
      <c r="I287" s="32">
        <v>474.03244444444442</v>
      </c>
      <c r="J287" s="32">
        <v>21.690777777777779</v>
      </c>
      <c r="K287" s="37">
        <v>4.5758002499594497E-2</v>
      </c>
      <c r="L287" s="32">
        <v>106.46688888888889</v>
      </c>
      <c r="M287" s="32">
        <v>4.855777777777778</v>
      </c>
      <c r="N287" s="37">
        <v>4.5608337281700523E-2</v>
      </c>
      <c r="O287" s="32">
        <v>75.972444444444449</v>
      </c>
      <c r="P287" s="32">
        <v>4.855777777777778</v>
      </c>
      <c r="Q287" s="37">
        <v>6.3914986720331343E-2</v>
      </c>
      <c r="R287" s="32">
        <v>25.605555555555554</v>
      </c>
      <c r="S287" s="32">
        <v>0</v>
      </c>
      <c r="T287" s="37">
        <v>0</v>
      </c>
      <c r="U287" s="32">
        <v>4.8888888888888893</v>
      </c>
      <c r="V287" s="32">
        <v>0</v>
      </c>
      <c r="W287" s="37">
        <v>0</v>
      </c>
      <c r="X287" s="32">
        <v>89.673888888888882</v>
      </c>
      <c r="Y287" s="32">
        <v>16.835000000000001</v>
      </c>
      <c r="Z287" s="37">
        <v>0.18773580814432544</v>
      </c>
      <c r="AA287" s="32">
        <v>13.091666666666667</v>
      </c>
      <c r="AB287" s="32">
        <v>0</v>
      </c>
      <c r="AC287" s="37">
        <v>0</v>
      </c>
      <c r="AD287" s="32">
        <v>302.6611111111111</v>
      </c>
      <c r="AE287" s="32">
        <v>0</v>
      </c>
      <c r="AF287" s="37">
        <v>0</v>
      </c>
      <c r="AG287" s="32">
        <v>5.7249999999999996</v>
      </c>
      <c r="AH287" s="32">
        <v>0</v>
      </c>
      <c r="AI287" s="37">
        <v>0</v>
      </c>
      <c r="AJ287" s="32">
        <v>0</v>
      </c>
      <c r="AK287" s="32">
        <v>0</v>
      </c>
      <c r="AL287" s="37" t="s">
        <v>1045</v>
      </c>
      <c r="AM287" t="s">
        <v>267</v>
      </c>
      <c r="AN287" s="34">
        <v>1</v>
      </c>
      <c r="AX287"/>
      <c r="AY287"/>
    </row>
    <row r="288" spans="1:51" x14ac:dyDescent="0.25">
      <c r="A288" t="s">
        <v>929</v>
      </c>
      <c r="B288" t="s">
        <v>380</v>
      </c>
      <c r="C288" t="s">
        <v>772</v>
      </c>
      <c r="D288" t="s">
        <v>900</v>
      </c>
      <c r="E288" s="32">
        <v>61.044444444444444</v>
      </c>
      <c r="F288" s="32">
        <v>173.78888888888889</v>
      </c>
      <c r="G288" s="32">
        <v>18.419444444444444</v>
      </c>
      <c r="H288" s="37">
        <v>0.10598746883191612</v>
      </c>
      <c r="I288" s="32">
        <v>163.37222222222221</v>
      </c>
      <c r="J288" s="32">
        <v>16.552777777777777</v>
      </c>
      <c r="K288" s="37">
        <v>0.1013194137450267</v>
      </c>
      <c r="L288" s="32">
        <v>38.375</v>
      </c>
      <c r="M288" s="32">
        <v>9.0638888888888882</v>
      </c>
      <c r="N288" s="37">
        <v>0.23619254433586678</v>
      </c>
      <c r="O288" s="32">
        <v>31.125</v>
      </c>
      <c r="P288" s="32">
        <v>7.197222222222222</v>
      </c>
      <c r="Q288" s="37">
        <v>0.23123605533244088</v>
      </c>
      <c r="R288" s="32">
        <v>1.8666666666666667</v>
      </c>
      <c r="S288" s="32">
        <v>1.8666666666666667</v>
      </c>
      <c r="T288" s="37">
        <v>1</v>
      </c>
      <c r="U288" s="32">
        <v>5.3833333333333337</v>
      </c>
      <c r="V288" s="32">
        <v>0</v>
      </c>
      <c r="W288" s="37">
        <v>0</v>
      </c>
      <c r="X288" s="32">
        <v>29.288888888888888</v>
      </c>
      <c r="Y288" s="32">
        <v>9.0166666666666675</v>
      </c>
      <c r="Z288" s="37">
        <v>0.3078528072837633</v>
      </c>
      <c r="AA288" s="32">
        <v>3.1666666666666665</v>
      </c>
      <c r="AB288" s="32">
        <v>0</v>
      </c>
      <c r="AC288" s="37">
        <v>0</v>
      </c>
      <c r="AD288" s="32">
        <v>102.95833333333333</v>
      </c>
      <c r="AE288" s="32">
        <v>0.33888888888888891</v>
      </c>
      <c r="AF288" s="37">
        <v>3.2915149062457847E-3</v>
      </c>
      <c r="AG288" s="32">
        <v>0</v>
      </c>
      <c r="AH288" s="32">
        <v>0</v>
      </c>
      <c r="AI288" s="37" t="s">
        <v>1045</v>
      </c>
      <c r="AJ288" s="32">
        <v>0</v>
      </c>
      <c r="AK288" s="32">
        <v>0</v>
      </c>
      <c r="AL288" s="37" t="s">
        <v>1045</v>
      </c>
      <c r="AM288" t="s">
        <v>18</v>
      </c>
      <c r="AN288" s="34">
        <v>1</v>
      </c>
      <c r="AX288"/>
      <c r="AY288"/>
    </row>
    <row r="289" spans="1:51" x14ac:dyDescent="0.25">
      <c r="A289" t="s">
        <v>929</v>
      </c>
      <c r="B289" t="s">
        <v>532</v>
      </c>
      <c r="C289" t="s">
        <v>794</v>
      </c>
      <c r="D289" t="s">
        <v>902</v>
      </c>
      <c r="E289" s="32">
        <v>27.088888888888889</v>
      </c>
      <c r="F289" s="32">
        <v>109.78611111111111</v>
      </c>
      <c r="G289" s="32">
        <v>4.1055555555555552</v>
      </c>
      <c r="H289" s="37">
        <v>3.7395946663967811E-2</v>
      </c>
      <c r="I289" s="32">
        <v>102.23055555555555</v>
      </c>
      <c r="J289" s="32">
        <v>2.6833333333333336</v>
      </c>
      <c r="K289" s="37">
        <v>2.62478602287857E-2</v>
      </c>
      <c r="L289" s="32">
        <v>13.758333333333333</v>
      </c>
      <c r="M289" s="32">
        <v>0</v>
      </c>
      <c r="N289" s="37">
        <v>0</v>
      </c>
      <c r="O289" s="32">
        <v>7.625</v>
      </c>
      <c r="P289" s="32">
        <v>0</v>
      </c>
      <c r="Q289" s="37">
        <v>0</v>
      </c>
      <c r="R289" s="32">
        <v>0</v>
      </c>
      <c r="S289" s="32">
        <v>0</v>
      </c>
      <c r="T289" s="37" t="s">
        <v>1045</v>
      </c>
      <c r="U289" s="32">
        <v>6.1333333333333337</v>
      </c>
      <c r="V289" s="32">
        <v>0</v>
      </c>
      <c r="W289" s="37">
        <v>0</v>
      </c>
      <c r="X289" s="32">
        <v>29.963888888888889</v>
      </c>
      <c r="Y289" s="32">
        <v>1.1222222222222222</v>
      </c>
      <c r="Z289" s="37">
        <v>3.7452489107258735E-2</v>
      </c>
      <c r="AA289" s="32">
        <v>1.4222222222222223</v>
      </c>
      <c r="AB289" s="32">
        <v>1.4222222222222223</v>
      </c>
      <c r="AC289" s="37">
        <v>1</v>
      </c>
      <c r="AD289" s="32">
        <v>64.641666666666666</v>
      </c>
      <c r="AE289" s="32">
        <v>1.5611111111111111</v>
      </c>
      <c r="AF289" s="37">
        <v>2.4150229899875381E-2</v>
      </c>
      <c r="AG289" s="32">
        <v>0</v>
      </c>
      <c r="AH289" s="32">
        <v>0</v>
      </c>
      <c r="AI289" s="37" t="s">
        <v>1045</v>
      </c>
      <c r="AJ289" s="32">
        <v>0</v>
      </c>
      <c r="AK289" s="32">
        <v>0</v>
      </c>
      <c r="AL289" s="37" t="s">
        <v>1045</v>
      </c>
      <c r="AM289" t="s">
        <v>170</v>
      </c>
      <c r="AN289" s="34">
        <v>1</v>
      </c>
      <c r="AX289"/>
      <c r="AY289"/>
    </row>
    <row r="290" spans="1:51" x14ac:dyDescent="0.25">
      <c r="A290" t="s">
        <v>929</v>
      </c>
      <c r="B290" t="s">
        <v>622</v>
      </c>
      <c r="C290" t="s">
        <v>843</v>
      </c>
      <c r="D290" t="s">
        <v>900</v>
      </c>
      <c r="E290" s="32">
        <v>84.511111111111106</v>
      </c>
      <c r="F290" s="32">
        <v>298.59722222222223</v>
      </c>
      <c r="G290" s="32">
        <v>28.798444444444442</v>
      </c>
      <c r="H290" s="37">
        <v>9.644578817619423E-2</v>
      </c>
      <c r="I290" s="32">
        <v>258.98177777777772</v>
      </c>
      <c r="J290" s="32">
        <v>28.798444444444442</v>
      </c>
      <c r="K290" s="37">
        <v>0.11119872869648488</v>
      </c>
      <c r="L290" s="32">
        <v>46.455000000000005</v>
      </c>
      <c r="M290" s="32">
        <v>2.6679999999999997</v>
      </c>
      <c r="N290" s="37">
        <v>5.7431923366698945E-2</v>
      </c>
      <c r="O290" s="32">
        <v>27.994777777777781</v>
      </c>
      <c r="P290" s="32">
        <v>2.6679999999999997</v>
      </c>
      <c r="Q290" s="37">
        <v>9.5303489142816292E-2</v>
      </c>
      <c r="R290" s="32">
        <v>13.126888888888889</v>
      </c>
      <c r="S290" s="32">
        <v>0</v>
      </c>
      <c r="T290" s="37">
        <v>0</v>
      </c>
      <c r="U290" s="32">
        <v>5.333333333333333</v>
      </c>
      <c r="V290" s="32">
        <v>0</v>
      </c>
      <c r="W290" s="37">
        <v>0</v>
      </c>
      <c r="X290" s="32">
        <v>77.720333333333343</v>
      </c>
      <c r="Y290" s="32">
        <v>1.8359999999999999</v>
      </c>
      <c r="Z290" s="37">
        <v>2.3623161677982164E-2</v>
      </c>
      <c r="AA290" s="32">
        <v>21.155222222222221</v>
      </c>
      <c r="AB290" s="32">
        <v>0</v>
      </c>
      <c r="AC290" s="37">
        <v>0</v>
      </c>
      <c r="AD290" s="32">
        <v>152.55499999999998</v>
      </c>
      <c r="AE290" s="32">
        <v>24.294444444444444</v>
      </c>
      <c r="AF290" s="37">
        <v>0.15925039785286912</v>
      </c>
      <c r="AG290" s="32">
        <v>0.71166666666666678</v>
      </c>
      <c r="AH290" s="32">
        <v>0</v>
      </c>
      <c r="AI290" s="37">
        <v>0</v>
      </c>
      <c r="AJ290" s="32">
        <v>0</v>
      </c>
      <c r="AK290" s="32">
        <v>0</v>
      </c>
      <c r="AL290" s="37" t="s">
        <v>1045</v>
      </c>
      <c r="AM290" t="s">
        <v>264</v>
      </c>
      <c r="AN290" s="34">
        <v>1</v>
      </c>
      <c r="AX290"/>
      <c r="AY290"/>
    </row>
    <row r="291" spans="1:51" x14ac:dyDescent="0.25">
      <c r="A291" t="s">
        <v>929</v>
      </c>
      <c r="B291" t="s">
        <v>690</v>
      </c>
      <c r="C291" t="s">
        <v>846</v>
      </c>
      <c r="D291" t="s">
        <v>901</v>
      </c>
      <c r="E291" s="32">
        <v>32.200000000000003</v>
      </c>
      <c r="F291" s="32">
        <v>105.84144444444445</v>
      </c>
      <c r="G291" s="32">
        <v>1.7833333333333332</v>
      </c>
      <c r="H291" s="37">
        <v>1.6849102378505374E-2</v>
      </c>
      <c r="I291" s="32">
        <v>101.09144444444445</v>
      </c>
      <c r="J291" s="32">
        <v>1.7833333333333332</v>
      </c>
      <c r="K291" s="37">
        <v>1.7640793868697536E-2</v>
      </c>
      <c r="L291" s="32">
        <v>25.781222222222215</v>
      </c>
      <c r="M291" s="32">
        <v>0</v>
      </c>
      <c r="N291" s="37">
        <v>0</v>
      </c>
      <c r="O291" s="32">
        <v>21.031222222222215</v>
      </c>
      <c r="P291" s="32">
        <v>0</v>
      </c>
      <c r="Q291" s="37">
        <v>0</v>
      </c>
      <c r="R291" s="32">
        <v>0</v>
      </c>
      <c r="S291" s="32">
        <v>0</v>
      </c>
      <c r="T291" s="37" t="s">
        <v>1045</v>
      </c>
      <c r="U291" s="32">
        <v>4.75</v>
      </c>
      <c r="V291" s="32">
        <v>0</v>
      </c>
      <c r="W291" s="37">
        <v>0</v>
      </c>
      <c r="X291" s="32">
        <v>22.294777777777778</v>
      </c>
      <c r="Y291" s="32">
        <v>1.0111111111111111</v>
      </c>
      <c r="Z291" s="37">
        <v>4.5351925961734936E-2</v>
      </c>
      <c r="AA291" s="32">
        <v>0</v>
      </c>
      <c r="AB291" s="32">
        <v>0</v>
      </c>
      <c r="AC291" s="37" t="s">
        <v>1045</v>
      </c>
      <c r="AD291" s="32">
        <v>57.765444444444448</v>
      </c>
      <c r="AE291" s="32">
        <v>0.77222222222222225</v>
      </c>
      <c r="AF291" s="37">
        <v>1.3368238220081595E-2</v>
      </c>
      <c r="AG291" s="32">
        <v>0</v>
      </c>
      <c r="AH291" s="32">
        <v>0</v>
      </c>
      <c r="AI291" s="37" t="s">
        <v>1045</v>
      </c>
      <c r="AJ291" s="32">
        <v>0</v>
      </c>
      <c r="AK291" s="32">
        <v>0</v>
      </c>
      <c r="AL291" s="37" t="s">
        <v>1045</v>
      </c>
      <c r="AM291" t="s">
        <v>333</v>
      </c>
      <c r="AN291" s="34">
        <v>1</v>
      </c>
      <c r="AX291"/>
      <c r="AY291"/>
    </row>
    <row r="292" spans="1:51" x14ac:dyDescent="0.25">
      <c r="A292" t="s">
        <v>929</v>
      </c>
      <c r="B292" t="s">
        <v>708</v>
      </c>
      <c r="C292" t="s">
        <v>726</v>
      </c>
      <c r="D292" t="s">
        <v>895</v>
      </c>
      <c r="E292" s="32">
        <v>77.311111111111117</v>
      </c>
      <c r="F292" s="32">
        <v>431.18333333333322</v>
      </c>
      <c r="G292" s="32">
        <v>0</v>
      </c>
      <c r="H292" s="37">
        <v>0</v>
      </c>
      <c r="I292" s="32">
        <v>400.92922222222217</v>
      </c>
      <c r="J292" s="32">
        <v>0</v>
      </c>
      <c r="K292" s="37">
        <v>0</v>
      </c>
      <c r="L292" s="32">
        <v>92.371333333333311</v>
      </c>
      <c r="M292" s="32">
        <v>0</v>
      </c>
      <c r="N292" s="37">
        <v>0</v>
      </c>
      <c r="O292" s="32">
        <v>68.028333333333308</v>
      </c>
      <c r="P292" s="32">
        <v>0</v>
      </c>
      <c r="Q292" s="37">
        <v>0</v>
      </c>
      <c r="R292" s="32">
        <v>19.009666666666668</v>
      </c>
      <c r="S292" s="32">
        <v>0</v>
      </c>
      <c r="T292" s="37">
        <v>0</v>
      </c>
      <c r="U292" s="32">
        <v>5.333333333333333</v>
      </c>
      <c r="V292" s="32">
        <v>0</v>
      </c>
      <c r="W292" s="37">
        <v>0</v>
      </c>
      <c r="X292" s="32">
        <v>115.22833333333332</v>
      </c>
      <c r="Y292" s="32">
        <v>0</v>
      </c>
      <c r="Z292" s="37">
        <v>0</v>
      </c>
      <c r="AA292" s="32">
        <v>5.9111111111111114</v>
      </c>
      <c r="AB292" s="32">
        <v>0</v>
      </c>
      <c r="AC292" s="37">
        <v>0</v>
      </c>
      <c r="AD292" s="32">
        <v>217.6725555555555</v>
      </c>
      <c r="AE292" s="32">
        <v>0</v>
      </c>
      <c r="AF292" s="37">
        <v>0</v>
      </c>
      <c r="AG292" s="32">
        <v>0</v>
      </c>
      <c r="AH292" s="32">
        <v>0</v>
      </c>
      <c r="AI292" s="37" t="s">
        <v>1045</v>
      </c>
      <c r="AJ292" s="32">
        <v>0</v>
      </c>
      <c r="AK292" s="32">
        <v>0</v>
      </c>
      <c r="AL292" s="37" t="s">
        <v>1045</v>
      </c>
      <c r="AM292" t="s">
        <v>351</v>
      </c>
      <c r="AN292" s="34">
        <v>1</v>
      </c>
      <c r="AX292"/>
      <c r="AY292"/>
    </row>
    <row r="293" spans="1:51" x14ac:dyDescent="0.25">
      <c r="A293" t="s">
        <v>929</v>
      </c>
      <c r="B293" t="s">
        <v>392</v>
      </c>
      <c r="C293" t="s">
        <v>763</v>
      </c>
      <c r="D293" t="s">
        <v>898</v>
      </c>
      <c r="E293" s="32">
        <v>152.12222222222223</v>
      </c>
      <c r="F293" s="32">
        <v>601.32622222222221</v>
      </c>
      <c r="G293" s="32">
        <v>2.2224444444444442</v>
      </c>
      <c r="H293" s="37">
        <v>3.6959047557103405E-3</v>
      </c>
      <c r="I293" s="32">
        <v>551.80399999999997</v>
      </c>
      <c r="J293" s="32">
        <v>2.2224444444444442</v>
      </c>
      <c r="K293" s="37">
        <v>4.0275975608086287E-3</v>
      </c>
      <c r="L293" s="32">
        <v>187.94977777777777</v>
      </c>
      <c r="M293" s="32">
        <v>0.62377777777777776</v>
      </c>
      <c r="N293" s="37">
        <v>3.3188534998711242E-3</v>
      </c>
      <c r="O293" s="32">
        <v>138.42755555555556</v>
      </c>
      <c r="P293" s="32">
        <v>0.62377777777777776</v>
      </c>
      <c r="Q293" s="37">
        <v>4.5061676865877694E-3</v>
      </c>
      <c r="R293" s="32">
        <v>43.227777777777774</v>
      </c>
      <c r="S293" s="32">
        <v>0</v>
      </c>
      <c r="T293" s="37">
        <v>0</v>
      </c>
      <c r="U293" s="32">
        <v>6.2944444444444443</v>
      </c>
      <c r="V293" s="32">
        <v>0</v>
      </c>
      <c r="W293" s="37">
        <v>0</v>
      </c>
      <c r="X293" s="32">
        <v>64.551444444444442</v>
      </c>
      <c r="Y293" s="32">
        <v>0.26533333333333331</v>
      </c>
      <c r="Z293" s="37">
        <v>4.1104166702526663E-3</v>
      </c>
      <c r="AA293" s="32">
        <v>0</v>
      </c>
      <c r="AB293" s="32">
        <v>0</v>
      </c>
      <c r="AC293" s="37" t="s">
        <v>1045</v>
      </c>
      <c r="AD293" s="32">
        <v>348.82499999999999</v>
      </c>
      <c r="AE293" s="32">
        <v>1.3333333333333333</v>
      </c>
      <c r="AF293" s="37">
        <v>3.8223560046823858E-3</v>
      </c>
      <c r="AG293" s="32">
        <v>0</v>
      </c>
      <c r="AH293" s="32">
        <v>0</v>
      </c>
      <c r="AI293" s="37" t="s">
        <v>1045</v>
      </c>
      <c r="AJ293" s="32">
        <v>0</v>
      </c>
      <c r="AK293" s="32">
        <v>0</v>
      </c>
      <c r="AL293" s="37" t="s">
        <v>1045</v>
      </c>
      <c r="AM293" t="s">
        <v>30</v>
      </c>
      <c r="AN293" s="34">
        <v>1</v>
      </c>
      <c r="AX293"/>
      <c r="AY293"/>
    </row>
    <row r="294" spans="1:51" x14ac:dyDescent="0.25">
      <c r="A294" t="s">
        <v>929</v>
      </c>
      <c r="B294" t="s">
        <v>577</v>
      </c>
      <c r="C294" t="s">
        <v>850</v>
      </c>
      <c r="D294" t="s">
        <v>897</v>
      </c>
      <c r="E294" s="32">
        <v>71.733333333333334</v>
      </c>
      <c r="F294" s="32">
        <v>322.09388888888884</v>
      </c>
      <c r="G294" s="32">
        <v>27.376666666666658</v>
      </c>
      <c r="H294" s="37">
        <v>8.4995920789141866E-2</v>
      </c>
      <c r="I294" s="32">
        <v>295.62722222222214</v>
      </c>
      <c r="J294" s="32">
        <v>27.376666666666658</v>
      </c>
      <c r="K294" s="37">
        <v>9.2605364488686004E-2</v>
      </c>
      <c r="L294" s="32">
        <v>42.455555555555556</v>
      </c>
      <c r="M294" s="32">
        <v>2.7611111111111111</v>
      </c>
      <c r="N294" s="37">
        <v>6.503533106516618E-2</v>
      </c>
      <c r="O294" s="32">
        <v>27.277777777777779</v>
      </c>
      <c r="P294" s="32">
        <v>2.7611111111111111</v>
      </c>
      <c r="Q294" s="37">
        <v>0.10122199592668024</v>
      </c>
      <c r="R294" s="32">
        <v>9.5777777777777775</v>
      </c>
      <c r="S294" s="32">
        <v>0</v>
      </c>
      <c r="T294" s="37">
        <v>0</v>
      </c>
      <c r="U294" s="32">
        <v>5.6</v>
      </c>
      <c r="V294" s="32">
        <v>0</v>
      </c>
      <c r="W294" s="37">
        <v>0</v>
      </c>
      <c r="X294" s="32">
        <v>92.276444444444451</v>
      </c>
      <c r="Y294" s="32">
        <v>4.7178888888888881</v>
      </c>
      <c r="Z294" s="37">
        <v>5.1127770660141979E-2</v>
      </c>
      <c r="AA294" s="32">
        <v>11.28888888888889</v>
      </c>
      <c r="AB294" s="32">
        <v>0</v>
      </c>
      <c r="AC294" s="37">
        <v>0</v>
      </c>
      <c r="AD294" s="32">
        <v>176.07299999999992</v>
      </c>
      <c r="AE294" s="32">
        <v>19.897666666666659</v>
      </c>
      <c r="AF294" s="37">
        <v>0.1130080515846647</v>
      </c>
      <c r="AG294" s="32">
        <v>0</v>
      </c>
      <c r="AH294" s="32">
        <v>0</v>
      </c>
      <c r="AI294" s="37" t="s">
        <v>1045</v>
      </c>
      <c r="AJ294" s="32">
        <v>0</v>
      </c>
      <c r="AK294" s="32">
        <v>0</v>
      </c>
      <c r="AL294" s="37" t="s">
        <v>1045</v>
      </c>
      <c r="AM294" t="s">
        <v>216</v>
      </c>
      <c r="AN294" s="34">
        <v>1</v>
      </c>
      <c r="AX294"/>
      <c r="AY294"/>
    </row>
    <row r="295" spans="1:51" x14ac:dyDescent="0.25">
      <c r="A295" t="s">
        <v>929</v>
      </c>
      <c r="B295" t="s">
        <v>594</v>
      </c>
      <c r="C295" t="s">
        <v>713</v>
      </c>
      <c r="D295" t="s">
        <v>896</v>
      </c>
      <c r="E295" s="32">
        <v>95.677777777777777</v>
      </c>
      <c r="F295" s="32">
        <v>387.83911111111115</v>
      </c>
      <c r="G295" s="32">
        <v>19.308444444444444</v>
      </c>
      <c r="H295" s="37">
        <v>4.978467589080466E-2</v>
      </c>
      <c r="I295" s="32">
        <v>329.70299999999997</v>
      </c>
      <c r="J295" s="32">
        <v>19.308444444444444</v>
      </c>
      <c r="K295" s="37">
        <v>5.8563144540524185E-2</v>
      </c>
      <c r="L295" s="32">
        <v>62.29377777777777</v>
      </c>
      <c r="M295" s="32">
        <v>1.9833333333333334</v>
      </c>
      <c r="N295" s="37">
        <v>3.1838385856265299E-2</v>
      </c>
      <c r="O295" s="32">
        <v>31.847888888888882</v>
      </c>
      <c r="P295" s="32">
        <v>1.9833333333333334</v>
      </c>
      <c r="Q295" s="37">
        <v>6.2275190052715874E-2</v>
      </c>
      <c r="R295" s="32">
        <v>28.045888888888889</v>
      </c>
      <c r="S295" s="32">
        <v>0</v>
      </c>
      <c r="T295" s="37">
        <v>0</v>
      </c>
      <c r="U295" s="32">
        <v>2.4</v>
      </c>
      <c r="V295" s="32">
        <v>0</v>
      </c>
      <c r="W295" s="37">
        <v>0</v>
      </c>
      <c r="X295" s="32">
        <v>97.558333333333351</v>
      </c>
      <c r="Y295" s="32">
        <v>10.480555555555556</v>
      </c>
      <c r="Z295" s="37">
        <v>0.10742860396913526</v>
      </c>
      <c r="AA295" s="32">
        <v>27.690222222222221</v>
      </c>
      <c r="AB295" s="32">
        <v>0</v>
      </c>
      <c r="AC295" s="37">
        <v>0</v>
      </c>
      <c r="AD295" s="32">
        <v>200.29677777777778</v>
      </c>
      <c r="AE295" s="32">
        <v>6.8445555555555551</v>
      </c>
      <c r="AF295" s="37">
        <v>3.4172070222464331E-2</v>
      </c>
      <c r="AG295" s="32">
        <v>0</v>
      </c>
      <c r="AH295" s="32">
        <v>0</v>
      </c>
      <c r="AI295" s="37" t="s">
        <v>1045</v>
      </c>
      <c r="AJ295" s="32">
        <v>0</v>
      </c>
      <c r="AK295" s="32">
        <v>0</v>
      </c>
      <c r="AL295" s="37" t="s">
        <v>1045</v>
      </c>
      <c r="AM295" t="s">
        <v>235</v>
      </c>
      <c r="AN295" s="34">
        <v>1</v>
      </c>
      <c r="AX295"/>
      <c r="AY295"/>
    </row>
    <row r="296" spans="1:51" x14ac:dyDescent="0.25">
      <c r="A296" t="s">
        <v>929</v>
      </c>
      <c r="B296" t="s">
        <v>511</v>
      </c>
      <c r="C296" t="s">
        <v>723</v>
      </c>
      <c r="D296" t="s">
        <v>899</v>
      </c>
      <c r="E296" s="32">
        <v>83.888888888888886</v>
      </c>
      <c r="F296" s="32">
        <v>289.66944444444442</v>
      </c>
      <c r="G296" s="32">
        <v>0</v>
      </c>
      <c r="H296" s="37">
        <v>0</v>
      </c>
      <c r="I296" s="32">
        <v>269.71111111111111</v>
      </c>
      <c r="J296" s="32">
        <v>0</v>
      </c>
      <c r="K296" s="37">
        <v>0</v>
      </c>
      <c r="L296" s="32">
        <v>51.916666666666664</v>
      </c>
      <c r="M296" s="32">
        <v>0</v>
      </c>
      <c r="N296" s="37">
        <v>0</v>
      </c>
      <c r="O296" s="32">
        <v>31.958333333333332</v>
      </c>
      <c r="P296" s="32">
        <v>0</v>
      </c>
      <c r="Q296" s="37">
        <v>0</v>
      </c>
      <c r="R296" s="32">
        <v>15.158333333333333</v>
      </c>
      <c r="S296" s="32">
        <v>0</v>
      </c>
      <c r="T296" s="37">
        <v>0</v>
      </c>
      <c r="U296" s="32">
        <v>4.8</v>
      </c>
      <c r="V296" s="32">
        <v>0</v>
      </c>
      <c r="W296" s="37">
        <v>0</v>
      </c>
      <c r="X296" s="32">
        <v>64.677777777777777</v>
      </c>
      <c r="Y296" s="32">
        <v>0</v>
      </c>
      <c r="Z296" s="37">
        <v>0</v>
      </c>
      <c r="AA296" s="32">
        <v>0</v>
      </c>
      <c r="AB296" s="32">
        <v>0</v>
      </c>
      <c r="AC296" s="37" t="s">
        <v>1045</v>
      </c>
      <c r="AD296" s="32">
        <v>173.07499999999999</v>
      </c>
      <c r="AE296" s="32">
        <v>0</v>
      </c>
      <c r="AF296" s="37">
        <v>0</v>
      </c>
      <c r="AG296" s="32">
        <v>0</v>
      </c>
      <c r="AH296" s="32">
        <v>0</v>
      </c>
      <c r="AI296" s="37" t="s">
        <v>1045</v>
      </c>
      <c r="AJ296" s="32">
        <v>0</v>
      </c>
      <c r="AK296" s="32">
        <v>0</v>
      </c>
      <c r="AL296" s="37" t="s">
        <v>1045</v>
      </c>
      <c r="AM296" t="s">
        <v>149</v>
      </c>
      <c r="AN296" s="34">
        <v>1</v>
      </c>
      <c r="AX296"/>
      <c r="AY296"/>
    </row>
    <row r="297" spans="1:51" x14ac:dyDescent="0.25">
      <c r="A297" t="s">
        <v>929</v>
      </c>
      <c r="B297" t="s">
        <v>437</v>
      </c>
      <c r="C297" t="s">
        <v>800</v>
      </c>
      <c r="D297" t="s">
        <v>901</v>
      </c>
      <c r="E297" s="32">
        <v>57.43333333333333</v>
      </c>
      <c r="F297" s="32">
        <v>401.9008888888888</v>
      </c>
      <c r="G297" s="32">
        <v>0</v>
      </c>
      <c r="H297" s="37">
        <v>0</v>
      </c>
      <c r="I297" s="32">
        <v>371.42866666666657</v>
      </c>
      <c r="J297" s="32">
        <v>0</v>
      </c>
      <c r="K297" s="37">
        <v>0</v>
      </c>
      <c r="L297" s="32">
        <v>88.698777777777778</v>
      </c>
      <c r="M297" s="32">
        <v>0</v>
      </c>
      <c r="N297" s="37">
        <v>0</v>
      </c>
      <c r="O297" s="32">
        <v>68.626555555555569</v>
      </c>
      <c r="P297" s="32">
        <v>0</v>
      </c>
      <c r="Q297" s="37">
        <v>0</v>
      </c>
      <c r="R297" s="32">
        <v>14.383333333333333</v>
      </c>
      <c r="S297" s="32">
        <v>0</v>
      </c>
      <c r="T297" s="37">
        <v>0</v>
      </c>
      <c r="U297" s="32">
        <v>5.6888888888888891</v>
      </c>
      <c r="V297" s="32">
        <v>0</v>
      </c>
      <c r="W297" s="37">
        <v>0</v>
      </c>
      <c r="X297" s="32">
        <v>37.294888888888892</v>
      </c>
      <c r="Y297" s="32">
        <v>0</v>
      </c>
      <c r="Z297" s="37">
        <v>0</v>
      </c>
      <c r="AA297" s="32">
        <v>10.4</v>
      </c>
      <c r="AB297" s="32">
        <v>0</v>
      </c>
      <c r="AC297" s="37">
        <v>0</v>
      </c>
      <c r="AD297" s="32">
        <v>265.50722222222214</v>
      </c>
      <c r="AE297" s="32">
        <v>0</v>
      </c>
      <c r="AF297" s="37">
        <v>0</v>
      </c>
      <c r="AG297" s="32">
        <v>0</v>
      </c>
      <c r="AH297" s="32">
        <v>0</v>
      </c>
      <c r="AI297" s="37" t="s">
        <v>1045</v>
      </c>
      <c r="AJ297" s="32">
        <v>0</v>
      </c>
      <c r="AK297" s="32">
        <v>0</v>
      </c>
      <c r="AL297" s="37" t="s">
        <v>1045</v>
      </c>
      <c r="AM297" t="s">
        <v>75</v>
      </c>
      <c r="AN297" s="34">
        <v>1</v>
      </c>
      <c r="AX297"/>
      <c r="AY297"/>
    </row>
    <row r="298" spans="1:51" x14ac:dyDescent="0.25">
      <c r="A298" t="s">
        <v>929</v>
      </c>
      <c r="B298" t="s">
        <v>591</v>
      </c>
      <c r="C298" t="s">
        <v>732</v>
      </c>
      <c r="D298" t="s">
        <v>901</v>
      </c>
      <c r="E298" s="32">
        <v>123.41111111111111</v>
      </c>
      <c r="F298" s="32">
        <v>448.07577777777777</v>
      </c>
      <c r="G298" s="32">
        <v>4.1498888888888894</v>
      </c>
      <c r="H298" s="37">
        <v>9.2615782747065122E-3</v>
      </c>
      <c r="I298" s="32">
        <v>406.07522222222224</v>
      </c>
      <c r="J298" s="32">
        <v>4.1498888888888894</v>
      </c>
      <c r="K298" s="37">
        <v>1.0219507770454134E-2</v>
      </c>
      <c r="L298" s="32">
        <v>76.250222222222206</v>
      </c>
      <c r="M298" s="32">
        <v>0.38144444444444442</v>
      </c>
      <c r="N298" s="37">
        <v>5.002535511736214E-3</v>
      </c>
      <c r="O298" s="32">
        <v>50.743222222222208</v>
      </c>
      <c r="P298" s="32">
        <v>0.38144444444444442</v>
      </c>
      <c r="Q298" s="37">
        <v>7.5171506211010137E-3</v>
      </c>
      <c r="R298" s="32">
        <v>15.257000000000001</v>
      </c>
      <c r="S298" s="32">
        <v>0</v>
      </c>
      <c r="T298" s="37">
        <v>0</v>
      </c>
      <c r="U298" s="32">
        <v>10.25</v>
      </c>
      <c r="V298" s="32">
        <v>0</v>
      </c>
      <c r="W298" s="37">
        <v>0</v>
      </c>
      <c r="X298" s="32">
        <v>57.65</v>
      </c>
      <c r="Y298" s="32">
        <v>3.7684444444444449</v>
      </c>
      <c r="Z298" s="37">
        <v>6.5367639973017255E-2</v>
      </c>
      <c r="AA298" s="32">
        <v>16.493555555555556</v>
      </c>
      <c r="AB298" s="32">
        <v>0</v>
      </c>
      <c r="AC298" s="37">
        <v>0</v>
      </c>
      <c r="AD298" s="32">
        <v>286.66722222222222</v>
      </c>
      <c r="AE298" s="32">
        <v>0</v>
      </c>
      <c r="AF298" s="37">
        <v>0</v>
      </c>
      <c r="AG298" s="32">
        <v>11.014777777777782</v>
      </c>
      <c r="AH298" s="32">
        <v>0</v>
      </c>
      <c r="AI298" s="37">
        <v>0</v>
      </c>
      <c r="AJ298" s="32">
        <v>0</v>
      </c>
      <c r="AK298" s="32">
        <v>0</v>
      </c>
      <c r="AL298" s="37" t="s">
        <v>1045</v>
      </c>
      <c r="AM298" t="s">
        <v>232</v>
      </c>
      <c r="AN298" s="34">
        <v>1</v>
      </c>
      <c r="AX298"/>
      <c r="AY298"/>
    </row>
    <row r="299" spans="1:51" x14ac:dyDescent="0.25">
      <c r="A299" t="s">
        <v>929</v>
      </c>
      <c r="B299" t="s">
        <v>463</v>
      </c>
      <c r="C299" t="s">
        <v>810</v>
      </c>
      <c r="D299" t="s">
        <v>905</v>
      </c>
      <c r="E299" s="32">
        <v>69.388888888888886</v>
      </c>
      <c r="F299" s="32">
        <v>198.68444444444444</v>
      </c>
      <c r="G299" s="32">
        <v>71.861111111111128</v>
      </c>
      <c r="H299" s="37">
        <v>0.36168463672154627</v>
      </c>
      <c r="I299" s="32">
        <v>173.91555555555553</v>
      </c>
      <c r="J299" s="32">
        <v>65.6388888888889</v>
      </c>
      <c r="K299" s="37">
        <v>0.37741815951547381</v>
      </c>
      <c r="L299" s="32">
        <v>49.322222222222216</v>
      </c>
      <c r="M299" s="32">
        <v>22.208888888888886</v>
      </c>
      <c r="N299" s="37">
        <v>0.45028159495381842</v>
      </c>
      <c r="O299" s="32">
        <v>30.521111111111104</v>
      </c>
      <c r="P299" s="32">
        <v>15.986666666666663</v>
      </c>
      <c r="Q299" s="37">
        <v>0.52379045469438279</v>
      </c>
      <c r="R299" s="32">
        <v>13.112222222222222</v>
      </c>
      <c r="S299" s="32">
        <v>0.62222222222222223</v>
      </c>
      <c r="T299" s="37">
        <v>4.7453605626641811E-2</v>
      </c>
      <c r="U299" s="32">
        <v>5.6888888888888891</v>
      </c>
      <c r="V299" s="32">
        <v>5.6</v>
      </c>
      <c r="W299" s="37">
        <v>0.98437499999999989</v>
      </c>
      <c r="X299" s="32">
        <v>52.361111111111121</v>
      </c>
      <c r="Y299" s="32">
        <v>36.263333333333343</v>
      </c>
      <c r="Z299" s="37">
        <v>0.69256233421750668</v>
      </c>
      <c r="AA299" s="32">
        <v>5.9677777777777781</v>
      </c>
      <c r="AB299" s="32">
        <v>0</v>
      </c>
      <c r="AC299" s="37">
        <v>0</v>
      </c>
      <c r="AD299" s="32">
        <v>86.886666666666642</v>
      </c>
      <c r="AE299" s="32">
        <v>13.388888888888895</v>
      </c>
      <c r="AF299" s="37">
        <v>0.15409601268574655</v>
      </c>
      <c r="AG299" s="32">
        <v>4.1466666666666674</v>
      </c>
      <c r="AH299" s="32">
        <v>0</v>
      </c>
      <c r="AI299" s="37">
        <v>0</v>
      </c>
      <c r="AJ299" s="32">
        <v>0</v>
      </c>
      <c r="AK299" s="32">
        <v>0</v>
      </c>
      <c r="AL299" s="37" t="s">
        <v>1045</v>
      </c>
      <c r="AM299" t="s">
        <v>101</v>
      </c>
      <c r="AN299" s="34">
        <v>1</v>
      </c>
      <c r="AX299"/>
      <c r="AY299"/>
    </row>
    <row r="300" spans="1:51" x14ac:dyDescent="0.25">
      <c r="A300" t="s">
        <v>929</v>
      </c>
      <c r="B300" t="s">
        <v>445</v>
      </c>
      <c r="C300" t="s">
        <v>803</v>
      </c>
      <c r="D300" t="s">
        <v>897</v>
      </c>
      <c r="E300" s="32">
        <v>137.23333333333332</v>
      </c>
      <c r="F300" s="32">
        <v>426.24355555555553</v>
      </c>
      <c r="G300" s="32">
        <v>0</v>
      </c>
      <c r="H300" s="37">
        <v>0</v>
      </c>
      <c r="I300" s="32">
        <v>380.07411111111111</v>
      </c>
      <c r="J300" s="32">
        <v>0</v>
      </c>
      <c r="K300" s="37">
        <v>0</v>
      </c>
      <c r="L300" s="32">
        <v>45.12222222222222</v>
      </c>
      <c r="M300" s="32">
        <v>0</v>
      </c>
      <c r="N300" s="37">
        <v>0</v>
      </c>
      <c r="O300" s="32">
        <v>16.694444444444443</v>
      </c>
      <c r="P300" s="32">
        <v>0</v>
      </c>
      <c r="Q300" s="37">
        <v>0</v>
      </c>
      <c r="R300" s="32">
        <v>24.405555555555555</v>
      </c>
      <c r="S300" s="32">
        <v>0</v>
      </c>
      <c r="T300" s="37">
        <v>0</v>
      </c>
      <c r="U300" s="32">
        <v>4.0222222222222221</v>
      </c>
      <c r="V300" s="32">
        <v>0</v>
      </c>
      <c r="W300" s="37">
        <v>0</v>
      </c>
      <c r="X300" s="32">
        <v>101.75833333333334</v>
      </c>
      <c r="Y300" s="32">
        <v>0</v>
      </c>
      <c r="Z300" s="37">
        <v>0</v>
      </c>
      <c r="AA300" s="32">
        <v>17.741666666666667</v>
      </c>
      <c r="AB300" s="32">
        <v>0</v>
      </c>
      <c r="AC300" s="37">
        <v>0</v>
      </c>
      <c r="AD300" s="32">
        <v>261.62133333333333</v>
      </c>
      <c r="AE300" s="32">
        <v>0</v>
      </c>
      <c r="AF300" s="37">
        <v>0</v>
      </c>
      <c r="AG300" s="32">
        <v>0</v>
      </c>
      <c r="AH300" s="32">
        <v>0</v>
      </c>
      <c r="AI300" s="37" t="s">
        <v>1045</v>
      </c>
      <c r="AJ300" s="32">
        <v>0</v>
      </c>
      <c r="AK300" s="32">
        <v>0</v>
      </c>
      <c r="AL300" s="37" t="s">
        <v>1045</v>
      </c>
      <c r="AM300" t="s">
        <v>83</v>
      </c>
      <c r="AN300" s="34">
        <v>1</v>
      </c>
      <c r="AX300"/>
      <c r="AY300"/>
    </row>
    <row r="301" spans="1:51" x14ac:dyDescent="0.25">
      <c r="A301" t="s">
        <v>929</v>
      </c>
      <c r="B301" t="s">
        <v>405</v>
      </c>
      <c r="C301" t="s">
        <v>783</v>
      </c>
      <c r="D301" t="s">
        <v>902</v>
      </c>
      <c r="E301" s="32">
        <v>156.94444444444446</v>
      </c>
      <c r="F301" s="32">
        <v>543.65277777777783</v>
      </c>
      <c r="G301" s="32">
        <v>0</v>
      </c>
      <c r="H301" s="37">
        <v>0</v>
      </c>
      <c r="I301" s="32">
        <v>487.68611111111113</v>
      </c>
      <c r="J301" s="32">
        <v>0</v>
      </c>
      <c r="K301" s="37">
        <v>0</v>
      </c>
      <c r="L301" s="32">
        <v>56.30555555555555</v>
      </c>
      <c r="M301" s="32">
        <v>0</v>
      </c>
      <c r="N301" s="37">
        <v>0</v>
      </c>
      <c r="O301" s="32">
        <v>19.56111111111111</v>
      </c>
      <c r="P301" s="32">
        <v>0</v>
      </c>
      <c r="Q301" s="37">
        <v>0</v>
      </c>
      <c r="R301" s="32">
        <v>32.65</v>
      </c>
      <c r="S301" s="32">
        <v>0</v>
      </c>
      <c r="T301" s="37">
        <v>0</v>
      </c>
      <c r="U301" s="32">
        <v>4.0944444444444441</v>
      </c>
      <c r="V301" s="32">
        <v>0</v>
      </c>
      <c r="W301" s="37">
        <v>0</v>
      </c>
      <c r="X301" s="32">
        <v>142.07222222222222</v>
      </c>
      <c r="Y301" s="32">
        <v>0</v>
      </c>
      <c r="Z301" s="37">
        <v>0</v>
      </c>
      <c r="AA301" s="32">
        <v>19.222222222222221</v>
      </c>
      <c r="AB301" s="32">
        <v>0</v>
      </c>
      <c r="AC301" s="37">
        <v>0</v>
      </c>
      <c r="AD301" s="32">
        <v>326.05277777777781</v>
      </c>
      <c r="AE301" s="32">
        <v>0</v>
      </c>
      <c r="AF301" s="37">
        <v>0</v>
      </c>
      <c r="AG301" s="32">
        <v>0</v>
      </c>
      <c r="AH301" s="32">
        <v>0</v>
      </c>
      <c r="AI301" s="37" t="s">
        <v>1045</v>
      </c>
      <c r="AJ301" s="32">
        <v>0</v>
      </c>
      <c r="AK301" s="32">
        <v>0</v>
      </c>
      <c r="AL301" s="37" t="s">
        <v>1045</v>
      </c>
      <c r="AM301" t="s">
        <v>43</v>
      </c>
      <c r="AN301" s="34">
        <v>1</v>
      </c>
      <c r="AX301"/>
      <c r="AY301"/>
    </row>
    <row r="302" spans="1:51" x14ac:dyDescent="0.25">
      <c r="A302" t="s">
        <v>929</v>
      </c>
      <c r="B302" t="s">
        <v>634</v>
      </c>
      <c r="C302" t="s">
        <v>776</v>
      </c>
      <c r="D302" t="s">
        <v>902</v>
      </c>
      <c r="E302" s="32">
        <v>97.777777777777771</v>
      </c>
      <c r="F302" s="32">
        <v>313.9804444444444</v>
      </c>
      <c r="G302" s="32">
        <v>9.3415555555555549</v>
      </c>
      <c r="H302" s="37">
        <v>2.9752029850408236E-2</v>
      </c>
      <c r="I302" s="32">
        <v>267.16377777777774</v>
      </c>
      <c r="J302" s="32">
        <v>9.3415555555555549</v>
      </c>
      <c r="K302" s="37">
        <v>3.4965651531270459E-2</v>
      </c>
      <c r="L302" s="32">
        <v>45.586111111111109</v>
      </c>
      <c r="M302" s="32">
        <v>0</v>
      </c>
      <c r="N302" s="37">
        <v>0</v>
      </c>
      <c r="O302" s="32">
        <v>9.594444444444445</v>
      </c>
      <c r="P302" s="32">
        <v>0</v>
      </c>
      <c r="Q302" s="37">
        <v>0</v>
      </c>
      <c r="R302" s="32">
        <v>29.324999999999999</v>
      </c>
      <c r="S302" s="32">
        <v>0</v>
      </c>
      <c r="T302" s="37">
        <v>0</v>
      </c>
      <c r="U302" s="32">
        <v>6.666666666666667</v>
      </c>
      <c r="V302" s="32">
        <v>0</v>
      </c>
      <c r="W302" s="37">
        <v>0</v>
      </c>
      <c r="X302" s="32">
        <v>86.013888888888886</v>
      </c>
      <c r="Y302" s="32">
        <v>3.4750000000000001</v>
      </c>
      <c r="Z302" s="37">
        <v>4.0400452123365092E-2</v>
      </c>
      <c r="AA302" s="32">
        <v>10.824999999999999</v>
      </c>
      <c r="AB302" s="32">
        <v>0</v>
      </c>
      <c r="AC302" s="37">
        <v>0</v>
      </c>
      <c r="AD302" s="32">
        <v>171.55544444444442</v>
      </c>
      <c r="AE302" s="32">
        <v>5.8665555555555553</v>
      </c>
      <c r="AF302" s="37">
        <v>3.419626567115653E-2</v>
      </c>
      <c r="AG302" s="32">
        <v>0</v>
      </c>
      <c r="AH302" s="32">
        <v>0</v>
      </c>
      <c r="AI302" s="37" t="s">
        <v>1045</v>
      </c>
      <c r="AJ302" s="32">
        <v>0</v>
      </c>
      <c r="AK302" s="32">
        <v>0</v>
      </c>
      <c r="AL302" s="37" t="s">
        <v>1045</v>
      </c>
      <c r="AM302" t="s">
        <v>276</v>
      </c>
      <c r="AN302" s="34">
        <v>1</v>
      </c>
      <c r="AX302"/>
      <c r="AY302"/>
    </row>
    <row r="303" spans="1:51" x14ac:dyDescent="0.25">
      <c r="A303" t="s">
        <v>929</v>
      </c>
      <c r="B303" t="s">
        <v>397</v>
      </c>
      <c r="C303" t="s">
        <v>759</v>
      </c>
      <c r="D303" t="s">
        <v>896</v>
      </c>
      <c r="E303" s="32">
        <v>88.25555555555556</v>
      </c>
      <c r="F303" s="32">
        <v>267.36111111111109</v>
      </c>
      <c r="G303" s="32">
        <v>0</v>
      </c>
      <c r="H303" s="37">
        <v>0</v>
      </c>
      <c r="I303" s="32">
        <v>231.92222222222222</v>
      </c>
      <c r="J303" s="32">
        <v>0</v>
      </c>
      <c r="K303" s="37">
        <v>0</v>
      </c>
      <c r="L303" s="32">
        <v>39.241666666666667</v>
      </c>
      <c r="M303" s="32">
        <v>0</v>
      </c>
      <c r="N303" s="37">
        <v>0</v>
      </c>
      <c r="O303" s="32">
        <v>15.388888888888889</v>
      </c>
      <c r="P303" s="32">
        <v>0</v>
      </c>
      <c r="Q303" s="37">
        <v>0</v>
      </c>
      <c r="R303" s="32">
        <v>18.458333333333332</v>
      </c>
      <c r="S303" s="32">
        <v>0</v>
      </c>
      <c r="T303" s="37">
        <v>0</v>
      </c>
      <c r="U303" s="32">
        <v>5.3944444444444448</v>
      </c>
      <c r="V303" s="32">
        <v>0</v>
      </c>
      <c r="W303" s="37">
        <v>0</v>
      </c>
      <c r="X303" s="32">
        <v>31.280555555555555</v>
      </c>
      <c r="Y303" s="32">
        <v>0</v>
      </c>
      <c r="Z303" s="37">
        <v>0</v>
      </c>
      <c r="AA303" s="32">
        <v>11.58611111111111</v>
      </c>
      <c r="AB303" s="32">
        <v>0</v>
      </c>
      <c r="AC303" s="37">
        <v>0</v>
      </c>
      <c r="AD303" s="32">
        <v>185.25277777777777</v>
      </c>
      <c r="AE303" s="32">
        <v>0</v>
      </c>
      <c r="AF303" s="37">
        <v>0</v>
      </c>
      <c r="AG303" s="32">
        <v>0</v>
      </c>
      <c r="AH303" s="32">
        <v>0</v>
      </c>
      <c r="AI303" s="37" t="s">
        <v>1045</v>
      </c>
      <c r="AJ303" s="32">
        <v>0</v>
      </c>
      <c r="AK303" s="32">
        <v>0</v>
      </c>
      <c r="AL303" s="37" t="s">
        <v>1045</v>
      </c>
      <c r="AM303" t="s">
        <v>35</v>
      </c>
      <c r="AN303" s="34">
        <v>1</v>
      </c>
      <c r="AX303"/>
      <c r="AY303"/>
    </row>
    <row r="304" spans="1:51" x14ac:dyDescent="0.25">
      <c r="A304" t="s">
        <v>929</v>
      </c>
      <c r="B304" t="s">
        <v>632</v>
      </c>
      <c r="C304" t="s">
        <v>848</v>
      </c>
      <c r="D304" t="s">
        <v>896</v>
      </c>
      <c r="E304" s="32">
        <v>118.55555555555556</v>
      </c>
      <c r="F304" s="32">
        <v>387.04055555555556</v>
      </c>
      <c r="G304" s="32">
        <v>0.22544444444444445</v>
      </c>
      <c r="H304" s="37">
        <v>5.8248274297984849E-4</v>
      </c>
      <c r="I304" s="32">
        <v>356.09055555555551</v>
      </c>
      <c r="J304" s="32">
        <v>0.22544444444444445</v>
      </c>
      <c r="K304" s="37">
        <v>6.3310986749625178E-4</v>
      </c>
      <c r="L304" s="32">
        <v>58.901444444444458</v>
      </c>
      <c r="M304" s="32">
        <v>0</v>
      </c>
      <c r="N304" s="37">
        <v>0</v>
      </c>
      <c r="O304" s="32">
        <v>27.951444444444451</v>
      </c>
      <c r="P304" s="32">
        <v>0</v>
      </c>
      <c r="Q304" s="37">
        <v>0</v>
      </c>
      <c r="R304" s="32">
        <v>25.205555555555556</v>
      </c>
      <c r="S304" s="32">
        <v>0</v>
      </c>
      <c r="T304" s="37">
        <v>0</v>
      </c>
      <c r="U304" s="32">
        <v>5.7444444444444445</v>
      </c>
      <c r="V304" s="32">
        <v>0</v>
      </c>
      <c r="W304" s="37">
        <v>0</v>
      </c>
      <c r="X304" s="32">
        <v>83.081222222222252</v>
      </c>
      <c r="Y304" s="32">
        <v>0</v>
      </c>
      <c r="Z304" s="37">
        <v>0</v>
      </c>
      <c r="AA304" s="32">
        <v>0</v>
      </c>
      <c r="AB304" s="32">
        <v>0</v>
      </c>
      <c r="AC304" s="37" t="s">
        <v>1045</v>
      </c>
      <c r="AD304" s="32">
        <v>179.51988888888883</v>
      </c>
      <c r="AE304" s="32">
        <v>0.22544444444444445</v>
      </c>
      <c r="AF304" s="37">
        <v>1.2558187610286454E-3</v>
      </c>
      <c r="AG304" s="32">
        <v>65.538000000000039</v>
      </c>
      <c r="AH304" s="32">
        <v>0</v>
      </c>
      <c r="AI304" s="37">
        <v>0</v>
      </c>
      <c r="AJ304" s="32">
        <v>0</v>
      </c>
      <c r="AK304" s="32">
        <v>0</v>
      </c>
      <c r="AL304" s="37" t="s">
        <v>1045</v>
      </c>
      <c r="AM304" t="s">
        <v>274</v>
      </c>
      <c r="AN304" s="34">
        <v>1</v>
      </c>
      <c r="AX304"/>
      <c r="AY304"/>
    </row>
    <row r="305" spans="1:51" x14ac:dyDescent="0.25">
      <c r="A305" t="s">
        <v>929</v>
      </c>
      <c r="B305" t="s">
        <v>364</v>
      </c>
      <c r="C305" t="s">
        <v>763</v>
      </c>
      <c r="D305" t="s">
        <v>898</v>
      </c>
      <c r="E305" s="32">
        <v>60.8</v>
      </c>
      <c r="F305" s="32">
        <v>512.28755555555563</v>
      </c>
      <c r="G305" s="32">
        <v>4.8411111111111111</v>
      </c>
      <c r="H305" s="37">
        <v>9.449987723908532E-3</v>
      </c>
      <c r="I305" s="32">
        <v>446.72455555555564</v>
      </c>
      <c r="J305" s="32">
        <v>4.8411111111111111</v>
      </c>
      <c r="K305" s="37">
        <v>1.0836903973390511E-2</v>
      </c>
      <c r="L305" s="32">
        <v>255.31655555555557</v>
      </c>
      <c r="M305" s="32">
        <v>3.9511111111111115</v>
      </c>
      <c r="N305" s="37">
        <v>1.5475342374542454E-2</v>
      </c>
      <c r="O305" s="32">
        <v>189.75355555555555</v>
      </c>
      <c r="P305" s="32">
        <v>3.9511111111111115</v>
      </c>
      <c r="Q305" s="37">
        <v>2.0822329782138473E-2</v>
      </c>
      <c r="R305" s="32">
        <v>48.051888888888882</v>
      </c>
      <c r="S305" s="32">
        <v>0</v>
      </c>
      <c r="T305" s="37">
        <v>0</v>
      </c>
      <c r="U305" s="32">
        <v>17.511111111111113</v>
      </c>
      <c r="V305" s="32">
        <v>0</v>
      </c>
      <c r="W305" s="37">
        <v>0</v>
      </c>
      <c r="X305" s="32">
        <v>38.512444444444455</v>
      </c>
      <c r="Y305" s="32">
        <v>0</v>
      </c>
      <c r="Z305" s="37">
        <v>0</v>
      </c>
      <c r="AA305" s="32">
        <v>0</v>
      </c>
      <c r="AB305" s="32">
        <v>0</v>
      </c>
      <c r="AC305" s="37" t="s">
        <v>1045</v>
      </c>
      <c r="AD305" s="32">
        <v>218.45855555555559</v>
      </c>
      <c r="AE305" s="32">
        <v>0.8899999999999999</v>
      </c>
      <c r="AF305" s="37">
        <v>4.0739992889574266E-3</v>
      </c>
      <c r="AG305" s="32">
        <v>0</v>
      </c>
      <c r="AH305" s="32">
        <v>0</v>
      </c>
      <c r="AI305" s="37" t="s">
        <v>1045</v>
      </c>
      <c r="AJ305" s="32">
        <v>0</v>
      </c>
      <c r="AK305" s="32">
        <v>0</v>
      </c>
      <c r="AL305" s="37" t="s">
        <v>1045</v>
      </c>
      <c r="AM305" t="s">
        <v>2</v>
      </c>
      <c r="AN305" s="34">
        <v>1</v>
      </c>
      <c r="AX305"/>
      <c r="AY305"/>
    </row>
    <row r="306" spans="1:51" x14ac:dyDescent="0.25">
      <c r="A306" t="s">
        <v>929</v>
      </c>
      <c r="B306" t="s">
        <v>506</v>
      </c>
      <c r="C306" t="s">
        <v>740</v>
      </c>
      <c r="D306" t="s">
        <v>903</v>
      </c>
      <c r="E306" s="32">
        <v>91.944444444444443</v>
      </c>
      <c r="F306" s="32">
        <v>282.19033333333329</v>
      </c>
      <c r="G306" s="32">
        <v>41.289222222222222</v>
      </c>
      <c r="H306" s="37">
        <v>0.14631692636136448</v>
      </c>
      <c r="I306" s="32">
        <v>249.64044444444443</v>
      </c>
      <c r="J306" s="32">
        <v>41.289222222222222</v>
      </c>
      <c r="K306" s="37">
        <v>0.16539476331292474</v>
      </c>
      <c r="L306" s="32">
        <v>37.635222222222225</v>
      </c>
      <c r="M306" s="32">
        <v>13.700111111111111</v>
      </c>
      <c r="N306" s="37">
        <v>0.36402365396481423</v>
      </c>
      <c r="O306" s="32">
        <v>23.357444444444447</v>
      </c>
      <c r="P306" s="32">
        <v>13.700111111111111</v>
      </c>
      <c r="Q306" s="37">
        <v>0.58654152613727717</v>
      </c>
      <c r="R306" s="32">
        <v>8.6777777777777771</v>
      </c>
      <c r="S306" s="32">
        <v>0</v>
      </c>
      <c r="T306" s="37">
        <v>0</v>
      </c>
      <c r="U306" s="32">
        <v>5.6</v>
      </c>
      <c r="V306" s="32">
        <v>0</v>
      </c>
      <c r="W306" s="37">
        <v>0</v>
      </c>
      <c r="X306" s="32">
        <v>66.524111111111111</v>
      </c>
      <c r="Y306" s="32">
        <v>7.1058888888888889</v>
      </c>
      <c r="Z306" s="37">
        <v>0.10681674313573859</v>
      </c>
      <c r="AA306" s="32">
        <v>18.272111111111109</v>
      </c>
      <c r="AB306" s="32">
        <v>0</v>
      </c>
      <c r="AC306" s="37">
        <v>0</v>
      </c>
      <c r="AD306" s="32">
        <v>155.62955555555553</v>
      </c>
      <c r="AE306" s="32">
        <v>20.483222222222221</v>
      </c>
      <c r="AF306" s="37">
        <v>0.1316152458901694</v>
      </c>
      <c r="AG306" s="32">
        <v>4.1293333333333333</v>
      </c>
      <c r="AH306" s="32">
        <v>0</v>
      </c>
      <c r="AI306" s="37">
        <v>0</v>
      </c>
      <c r="AJ306" s="32">
        <v>0</v>
      </c>
      <c r="AK306" s="32">
        <v>0</v>
      </c>
      <c r="AL306" s="37" t="s">
        <v>1045</v>
      </c>
      <c r="AM306" t="s">
        <v>144</v>
      </c>
      <c r="AN306" s="34">
        <v>1</v>
      </c>
      <c r="AX306"/>
      <c r="AY306"/>
    </row>
    <row r="307" spans="1:51" x14ac:dyDescent="0.25">
      <c r="A307" t="s">
        <v>929</v>
      </c>
      <c r="B307" t="s">
        <v>542</v>
      </c>
      <c r="C307" t="s">
        <v>762</v>
      </c>
      <c r="D307" t="s">
        <v>897</v>
      </c>
      <c r="E307" s="32">
        <v>124.78888888888889</v>
      </c>
      <c r="F307" s="32">
        <v>440.66044444444441</v>
      </c>
      <c r="G307" s="32">
        <v>5.9713333333333338</v>
      </c>
      <c r="H307" s="37">
        <v>1.355087212527459E-2</v>
      </c>
      <c r="I307" s="32">
        <v>418.4493333333333</v>
      </c>
      <c r="J307" s="32">
        <v>5.9713333333333338</v>
      </c>
      <c r="K307" s="37">
        <v>1.427014660476617E-2</v>
      </c>
      <c r="L307" s="32">
        <v>91.700999999999993</v>
      </c>
      <c r="M307" s="32">
        <v>5.9268888888888895</v>
      </c>
      <c r="N307" s="37">
        <v>6.4632761789826604E-2</v>
      </c>
      <c r="O307" s="32">
        <v>70.634333333333331</v>
      </c>
      <c r="P307" s="32">
        <v>5.9268888888888895</v>
      </c>
      <c r="Q307" s="37">
        <v>8.3909461719119921E-2</v>
      </c>
      <c r="R307" s="32">
        <v>15.555555555555555</v>
      </c>
      <c r="S307" s="32">
        <v>0</v>
      </c>
      <c r="T307" s="37">
        <v>0</v>
      </c>
      <c r="U307" s="32">
        <v>5.5111111111111111</v>
      </c>
      <c r="V307" s="32">
        <v>0</v>
      </c>
      <c r="W307" s="37">
        <v>0</v>
      </c>
      <c r="X307" s="32">
        <v>119.23055555555555</v>
      </c>
      <c r="Y307" s="32">
        <v>4.4444444444444446E-2</v>
      </c>
      <c r="Z307" s="37">
        <v>3.727605246604385E-4</v>
      </c>
      <c r="AA307" s="32">
        <v>1.1444444444444444</v>
      </c>
      <c r="AB307" s="32">
        <v>0</v>
      </c>
      <c r="AC307" s="37">
        <v>0</v>
      </c>
      <c r="AD307" s="32">
        <v>228.58444444444442</v>
      </c>
      <c r="AE307" s="32">
        <v>0</v>
      </c>
      <c r="AF307" s="37">
        <v>0</v>
      </c>
      <c r="AG307" s="32">
        <v>0</v>
      </c>
      <c r="AH307" s="32">
        <v>0</v>
      </c>
      <c r="AI307" s="37" t="s">
        <v>1045</v>
      </c>
      <c r="AJ307" s="32">
        <v>0</v>
      </c>
      <c r="AK307" s="32">
        <v>0</v>
      </c>
      <c r="AL307" s="37" t="s">
        <v>1045</v>
      </c>
      <c r="AM307" t="s">
        <v>180</v>
      </c>
      <c r="AN307" s="34">
        <v>1</v>
      </c>
      <c r="AX307"/>
      <c r="AY307"/>
    </row>
    <row r="308" spans="1:51" x14ac:dyDescent="0.25">
      <c r="A308" t="s">
        <v>929</v>
      </c>
      <c r="B308" t="s">
        <v>525</v>
      </c>
      <c r="C308" t="s">
        <v>781</v>
      </c>
      <c r="D308" t="s">
        <v>896</v>
      </c>
      <c r="E308" s="32">
        <v>85.811111111111117</v>
      </c>
      <c r="F308" s="32">
        <v>311.56544444444444</v>
      </c>
      <c r="G308" s="32">
        <v>48.763888888888886</v>
      </c>
      <c r="H308" s="37">
        <v>0.15651250727063226</v>
      </c>
      <c r="I308" s="32">
        <v>278.76544444444448</v>
      </c>
      <c r="J308" s="32">
        <v>48.763888888888886</v>
      </c>
      <c r="K308" s="37">
        <v>0.17492802591107057</v>
      </c>
      <c r="L308" s="32">
        <v>75.552777777777777</v>
      </c>
      <c r="M308" s="32">
        <v>6.9055555555555559</v>
      </c>
      <c r="N308" s="37">
        <v>9.1400419133056368E-2</v>
      </c>
      <c r="O308" s="32">
        <v>52.44166666666667</v>
      </c>
      <c r="P308" s="32">
        <v>6.9055555555555559</v>
      </c>
      <c r="Q308" s="37">
        <v>0.13168070342708829</v>
      </c>
      <c r="R308" s="32">
        <v>17.777777777777779</v>
      </c>
      <c r="S308" s="32">
        <v>0</v>
      </c>
      <c r="T308" s="37">
        <v>0</v>
      </c>
      <c r="U308" s="32">
        <v>5.333333333333333</v>
      </c>
      <c r="V308" s="32">
        <v>0</v>
      </c>
      <c r="W308" s="37">
        <v>0</v>
      </c>
      <c r="X308" s="32">
        <v>50.852777777777774</v>
      </c>
      <c r="Y308" s="32">
        <v>8.0555555555555554</v>
      </c>
      <c r="Z308" s="37">
        <v>0.15840935161413669</v>
      </c>
      <c r="AA308" s="32">
        <v>9.6888888888888882</v>
      </c>
      <c r="AB308" s="32">
        <v>0</v>
      </c>
      <c r="AC308" s="37">
        <v>0</v>
      </c>
      <c r="AD308" s="32">
        <v>175.471</v>
      </c>
      <c r="AE308" s="32">
        <v>33.802777777777777</v>
      </c>
      <c r="AF308" s="37">
        <v>0.19264025267866358</v>
      </c>
      <c r="AG308" s="32">
        <v>0</v>
      </c>
      <c r="AH308" s="32">
        <v>0</v>
      </c>
      <c r="AI308" s="37" t="s">
        <v>1045</v>
      </c>
      <c r="AJ308" s="32">
        <v>0</v>
      </c>
      <c r="AK308" s="32">
        <v>0</v>
      </c>
      <c r="AL308" s="37" t="s">
        <v>1045</v>
      </c>
      <c r="AM308" t="s">
        <v>163</v>
      </c>
      <c r="AN308" s="34">
        <v>1</v>
      </c>
      <c r="AX308"/>
      <c r="AY308"/>
    </row>
    <row r="309" spans="1:51" x14ac:dyDescent="0.25">
      <c r="A309" t="s">
        <v>929</v>
      </c>
      <c r="B309" t="s">
        <v>578</v>
      </c>
      <c r="C309" t="s">
        <v>840</v>
      </c>
      <c r="D309" t="s">
        <v>898</v>
      </c>
      <c r="E309" s="32">
        <v>113.8</v>
      </c>
      <c r="F309" s="32">
        <v>410.75766666666686</v>
      </c>
      <c r="G309" s="32">
        <v>0</v>
      </c>
      <c r="H309" s="37">
        <v>0</v>
      </c>
      <c r="I309" s="32">
        <v>387.02433333333352</v>
      </c>
      <c r="J309" s="32">
        <v>0</v>
      </c>
      <c r="K309" s="37">
        <v>0</v>
      </c>
      <c r="L309" s="32">
        <v>91.155666666666676</v>
      </c>
      <c r="M309" s="32">
        <v>0</v>
      </c>
      <c r="N309" s="37">
        <v>0</v>
      </c>
      <c r="O309" s="32">
        <v>67.422333333333341</v>
      </c>
      <c r="P309" s="32">
        <v>0</v>
      </c>
      <c r="Q309" s="37">
        <v>0</v>
      </c>
      <c r="R309" s="32">
        <v>19.111111111111111</v>
      </c>
      <c r="S309" s="32">
        <v>0</v>
      </c>
      <c r="T309" s="37">
        <v>0</v>
      </c>
      <c r="U309" s="32">
        <v>4.6222222222222218</v>
      </c>
      <c r="V309" s="32">
        <v>0</v>
      </c>
      <c r="W309" s="37">
        <v>0</v>
      </c>
      <c r="X309" s="32">
        <v>87.820999999999998</v>
      </c>
      <c r="Y309" s="32">
        <v>0</v>
      </c>
      <c r="Z309" s="37">
        <v>0</v>
      </c>
      <c r="AA309" s="32">
        <v>0</v>
      </c>
      <c r="AB309" s="32">
        <v>0</v>
      </c>
      <c r="AC309" s="37" t="s">
        <v>1045</v>
      </c>
      <c r="AD309" s="32">
        <v>231.7810000000002</v>
      </c>
      <c r="AE309" s="32">
        <v>0</v>
      </c>
      <c r="AF309" s="37">
        <v>0</v>
      </c>
      <c r="AG309" s="32">
        <v>0</v>
      </c>
      <c r="AH309" s="32">
        <v>0</v>
      </c>
      <c r="AI309" s="37" t="s">
        <v>1045</v>
      </c>
      <c r="AJ309" s="32">
        <v>0</v>
      </c>
      <c r="AK309" s="32">
        <v>0</v>
      </c>
      <c r="AL309" s="37" t="s">
        <v>1045</v>
      </c>
      <c r="AM309" t="s">
        <v>217</v>
      </c>
      <c r="AN309" s="34">
        <v>1</v>
      </c>
      <c r="AX309"/>
      <c r="AY309"/>
    </row>
    <row r="310" spans="1:51" x14ac:dyDescent="0.25">
      <c r="A310" t="s">
        <v>929</v>
      </c>
      <c r="B310" t="s">
        <v>454</v>
      </c>
      <c r="C310" t="s">
        <v>762</v>
      </c>
      <c r="D310" t="s">
        <v>897</v>
      </c>
      <c r="E310" s="32">
        <v>107.62222222222222</v>
      </c>
      <c r="F310" s="32">
        <v>323.45577777777783</v>
      </c>
      <c r="G310" s="32">
        <v>3.4666666666666668</v>
      </c>
      <c r="H310" s="37">
        <v>1.0717590795513175E-2</v>
      </c>
      <c r="I310" s="32">
        <v>287.59188888888889</v>
      </c>
      <c r="J310" s="32">
        <v>3.4666666666666668</v>
      </c>
      <c r="K310" s="37">
        <v>1.2054118355215551E-2</v>
      </c>
      <c r="L310" s="32">
        <v>54.611111111111107</v>
      </c>
      <c r="M310" s="32">
        <v>3.4666666666666668</v>
      </c>
      <c r="N310" s="37">
        <v>6.3479145473041718E-2</v>
      </c>
      <c r="O310" s="32">
        <v>28.43611111111111</v>
      </c>
      <c r="P310" s="32">
        <v>3.4666666666666668</v>
      </c>
      <c r="Q310" s="37">
        <v>0.12191071603008695</v>
      </c>
      <c r="R310" s="32">
        <v>21.552777777777777</v>
      </c>
      <c r="S310" s="32">
        <v>0</v>
      </c>
      <c r="T310" s="37">
        <v>0</v>
      </c>
      <c r="U310" s="32">
        <v>4.6222222222222218</v>
      </c>
      <c r="V310" s="32">
        <v>0</v>
      </c>
      <c r="W310" s="37">
        <v>0</v>
      </c>
      <c r="X310" s="32">
        <v>78.763888888888886</v>
      </c>
      <c r="Y310" s="32">
        <v>0</v>
      </c>
      <c r="Z310" s="37">
        <v>0</v>
      </c>
      <c r="AA310" s="32">
        <v>9.6888888888888882</v>
      </c>
      <c r="AB310" s="32">
        <v>0</v>
      </c>
      <c r="AC310" s="37">
        <v>0</v>
      </c>
      <c r="AD310" s="32">
        <v>180.3918888888889</v>
      </c>
      <c r="AE310" s="32">
        <v>0</v>
      </c>
      <c r="AF310" s="37">
        <v>0</v>
      </c>
      <c r="AG310" s="32">
        <v>0</v>
      </c>
      <c r="AH310" s="32">
        <v>0</v>
      </c>
      <c r="AI310" s="37" t="s">
        <v>1045</v>
      </c>
      <c r="AJ310" s="32">
        <v>0</v>
      </c>
      <c r="AK310" s="32">
        <v>0</v>
      </c>
      <c r="AL310" s="37" t="s">
        <v>1045</v>
      </c>
      <c r="AM310" t="s">
        <v>92</v>
      </c>
      <c r="AN310" s="34">
        <v>1</v>
      </c>
      <c r="AX310"/>
      <c r="AY310"/>
    </row>
    <row r="311" spans="1:51" x14ac:dyDescent="0.25">
      <c r="A311" t="s">
        <v>929</v>
      </c>
      <c r="B311" t="s">
        <v>535</v>
      </c>
      <c r="C311" t="s">
        <v>774</v>
      </c>
      <c r="D311" t="s">
        <v>895</v>
      </c>
      <c r="E311" s="32">
        <v>201.5</v>
      </c>
      <c r="F311" s="32">
        <v>783.94166666666661</v>
      </c>
      <c r="G311" s="32">
        <v>153.44444444444446</v>
      </c>
      <c r="H311" s="37">
        <v>0.19573451822875146</v>
      </c>
      <c r="I311" s="32">
        <v>731.71111111111111</v>
      </c>
      <c r="J311" s="32">
        <v>153.44444444444446</v>
      </c>
      <c r="K311" s="37">
        <v>0.20970632004130352</v>
      </c>
      <c r="L311" s="32">
        <v>136.06944444444446</v>
      </c>
      <c r="M311" s="32">
        <v>13.152777777777779</v>
      </c>
      <c r="N311" s="37">
        <v>9.6662243543942025E-2</v>
      </c>
      <c r="O311" s="32">
        <v>98.13333333333334</v>
      </c>
      <c r="P311" s="32">
        <v>13.152777777777779</v>
      </c>
      <c r="Q311" s="37">
        <v>0.13402966485507245</v>
      </c>
      <c r="R311" s="32">
        <v>32.602777777777774</v>
      </c>
      <c r="S311" s="32">
        <v>0</v>
      </c>
      <c r="T311" s="37">
        <v>0</v>
      </c>
      <c r="U311" s="32">
        <v>5.333333333333333</v>
      </c>
      <c r="V311" s="32">
        <v>0</v>
      </c>
      <c r="W311" s="37">
        <v>0</v>
      </c>
      <c r="X311" s="32">
        <v>190.13611111111112</v>
      </c>
      <c r="Y311" s="32">
        <v>58.302777777777777</v>
      </c>
      <c r="Z311" s="37">
        <v>0.30663705824774645</v>
      </c>
      <c r="AA311" s="32">
        <v>14.294444444444444</v>
      </c>
      <c r="AB311" s="32">
        <v>0</v>
      </c>
      <c r="AC311" s="37">
        <v>0</v>
      </c>
      <c r="AD311" s="32">
        <v>379.56666666666666</v>
      </c>
      <c r="AE311" s="32">
        <v>60.380555555555553</v>
      </c>
      <c r="AF311" s="37">
        <v>0.1590776031146629</v>
      </c>
      <c r="AG311" s="32">
        <v>63.875</v>
      </c>
      <c r="AH311" s="32">
        <v>21.608333333333334</v>
      </c>
      <c r="AI311" s="37">
        <v>0.33829093281148076</v>
      </c>
      <c r="AJ311" s="32">
        <v>0</v>
      </c>
      <c r="AK311" s="32">
        <v>0</v>
      </c>
      <c r="AL311" s="37" t="s">
        <v>1045</v>
      </c>
      <c r="AM311" t="s">
        <v>173</v>
      </c>
      <c r="AN311" s="34">
        <v>1</v>
      </c>
      <c r="AX311"/>
      <c r="AY311"/>
    </row>
    <row r="312" spans="1:51" x14ac:dyDescent="0.25">
      <c r="A312" t="s">
        <v>929</v>
      </c>
      <c r="B312" t="s">
        <v>359</v>
      </c>
      <c r="C312" t="s">
        <v>719</v>
      </c>
      <c r="D312" t="s">
        <v>897</v>
      </c>
      <c r="E312" s="32">
        <v>136.42222222222222</v>
      </c>
      <c r="F312" s="32">
        <v>502.74444444444447</v>
      </c>
      <c r="G312" s="32">
        <v>0.45</v>
      </c>
      <c r="H312" s="37">
        <v>8.9508696709174091E-4</v>
      </c>
      <c r="I312" s="32">
        <v>440.45833333333337</v>
      </c>
      <c r="J312" s="32">
        <v>0.45</v>
      </c>
      <c r="K312" s="37">
        <v>1.0216630403935294E-3</v>
      </c>
      <c r="L312" s="32">
        <v>78.519444444444446</v>
      </c>
      <c r="M312" s="32">
        <v>0</v>
      </c>
      <c r="N312" s="37">
        <v>0</v>
      </c>
      <c r="O312" s="32">
        <v>47.25277777777778</v>
      </c>
      <c r="P312" s="32">
        <v>0</v>
      </c>
      <c r="Q312" s="37">
        <v>0</v>
      </c>
      <c r="R312" s="32">
        <v>26.377777777777776</v>
      </c>
      <c r="S312" s="32">
        <v>0</v>
      </c>
      <c r="T312" s="37">
        <v>0</v>
      </c>
      <c r="U312" s="32">
        <v>4.8888888888888893</v>
      </c>
      <c r="V312" s="32">
        <v>0</v>
      </c>
      <c r="W312" s="37">
        <v>0</v>
      </c>
      <c r="X312" s="32">
        <v>103.93611111111112</v>
      </c>
      <c r="Y312" s="32">
        <v>0.45</v>
      </c>
      <c r="Z312" s="37">
        <v>4.3295828099526954E-3</v>
      </c>
      <c r="AA312" s="32">
        <v>31.019444444444446</v>
      </c>
      <c r="AB312" s="32">
        <v>0</v>
      </c>
      <c r="AC312" s="37">
        <v>0</v>
      </c>
      <c r="AD312" s="32">
        <v>289.26944444444445</v>
      </c>
      <c r="AE312" s="32">
        <v>0</v>
      </c>
      <c r="AF312" s="37">
        <v>0</v>
      </c>
      <c r="AG312" s="32">
        <v>0</v>
      </c>
      <c r="AH312" s="32">
        <v>0</v>
      </c>
      <c r="AI312" s="37" t="s">
        <v>1045</v>
      </c>
      <c r="AJ312" s="32">
        <v>0</v>
      </c>
      <c r="AK312" s="32">
        <v>0</v>
      </c>
      <c r="AL312" s="37" t="s">
        <v>1045</v>
      </c>
      <c r="AM312" t="s">
        <v>189</v>
      </c>
      <c r="AN312" s="34">
        <v>1</v>
      </c>
      <c r="AX312"/>
      <c r="AY312"/>
    </row>
    <row r="313" spans="1:51" x14ac:dyDescent="0.25">
      <c r="A313" t="s">
        <v>929</v>
      </c>
      <c r="B313" t="s">
        <v>665</v>
      </c>
      <c r="C313" t="s">
        <v>880</v>
      </c>
      <c r="D313" t="s">
        <v>895</v>
      </c>
      <c r="E313" s="32">
        <v>72.344444444444449</v>
      </c>
      <c r="F313" s="32">
        <v>305.69344444444448</v>
      </c>
      <c r="G313" s="32">
        <v>82.344222222222243</v>
      </c>
      <c r="H313" s="37">
        <v>0.26936862310499154</v>
      </c>
      <c r="I313" s="32">
        <v>277.33744444444449</v>
      </c>
      <c r="J313" s="32">
        <v>82.344222222222243</v>
      </c>
      <c r="K313" s="37">
        <v>0.29690986151246962</v>
      </c>
      <c r="L313" s="32">
        <v>35.414555555555559</v>
      </c>
      <c r="M313" s="32">
        <v>2.6102222222222222</v>
      </c>
      <c r="N313" s="37">
        <v>7.3704785540157677E-2</v>
      </c>
      <c r="O313" s="32">
        <v>14.258555555555555</v>
      </c>
      <c r="P313" s="32">
        <v>2.6102222222222222</v>
      </c>
      <c r="Q313" s="37">
        <v>0.18306357976107912</v>
      </c>
      <c r="R313" s="32">
        <v>15.467111111111112</v>
      </c>
      <c r="S313" s="32">
        <v>0</v>
      </c>
      <c r="T313" s="37">
        <v>0</v>
      </c>
      <c r="U313" s="32">
        <v>5.6888888888888891</v>
      </c>
      <c r="V313" s="32">
        <v>0</v>
      </c>
      <c r="W313" s="37">
        <v>0</v>
      </c>
      <c r="X313" s="32">
        <v>73.387555555555551</v>
      </c>
      <c r="Y313" s="32">
        <v>20.064666666666671</v>
      </c>
      <c r="Z313" s="37">
        <v>0.27340693547801026</v>
      </c>
      <c r="AA313" s="32">
        <v>7.2</v>
      </c>
      <c r="AB313" s="32">
        <v>0</v>
      </c>
      <c r="AC313" s="37">
        <v>0</v>
      </c>
      <c r="AD313" s="32">
        <v>189.69133333333338</v>
      </c>
      <c r="AE313" s="32">
        <v>59.669333333333341</v>
      </c>
      <c r="AF313" s="37">
        <v>0.31456014507779301</v>
      </c>
      <c r="AG313" s="32">
        <v>0</v>
      </c>
      <c r="AH313" s="32">
        <v>0</v>
      </c>
      <c r="AI313" s="37" t="s">
        <v>1045</v>
      </c>
      <c r="AJ313" s="32">
        <v>0</v>
      </c>
      <c r="AK313" s="32">
        <v>0</v>
      </c>
      <c r="AL313" s="37" t="s">
        <v>1045</v>
      </c>
      <c r="AM313" t="s">
        <v>307</v>
      </c>
      <c r="AN313" s="34">
        <v>1</v>
      </c>
      <c r="AX313"/>
      <c r="AY313"/>
    </row>
    <row r="314" spans="1:51" x14ac:dyDescent="0.25">
      <c r="A314" t="s">
        <v>929</v>
      </c>
      <c r="B314" t="s">
        <v>534</v>
      </c>
      <c r="C314" t="s">
        <v>837</v>
      </c>
      <c r="D314" t="s">
        <v>898</v>
      </c>
      <c r="E314" s="32">
        <v>7.8555555555555552</v>
      </c>
      <c r="F314" s="32">
        <v>51.152777777777779</v>
      </c>
      <c r="G314" s="32">
        <v>0</v>
      </c>
      <c r="H314" s="37">
        <v>0</v>
      </c>
      <c r="I314" s="32">
        <v>46.841666666666669</v>
      </c>
      <c r="J314" s="32">
        <v>0</v>
      </c>
      <c r="K314" s="37">
        <v>0</v>
      </c>
      <c r="L314" s="32">
        <v>5.7416666666666671</v>
      </c>
      <c r="M314" s="32">
        <v>0</v>
      </c>
      <c r="N314" s="37">
        <v>0</v>
      </c>
      <c r="O314" s="32">
        <v>2.6916666666666669</v>
      </c>
      <c r="P314" s="32">
        <v>0</v>
      </c>
      <c r="Q314" s="37">
        <v>0</v>
      </c>
      <c r="R314" s="32">
        <v>3.05</v>
      </c>
      <c r="S314" s="32">
        <v>0</v>
      </c>
      <c r="T314" s="37">
        <v>0</v>
      </c>
      <c r="U314" s="32">
        <v>0</v>
      </c>
      <c r="V314" s="32">
        <v>0</v>
      </c>
      <c r="W314" s="37" t="s">
        <v>1045</v>
      </c>
      <c r="X314" s="32">
        <v>5.9444444444444446</v>
      </c>
      <c r="Y314" s="32">
        <v>0</v>
      </c>
      <c r="Z314" s="37">
        <v>0</v>
      </c>
      <c r="AA314" s="32">
        <v>1.2611111111111111</v>
      </c>
      <c r="AB314" s="32">
        <v>0</v>
      </c>
      <c r="AC314" s="37">
        <v>0</v>
      </c>
      <c r="AD314" s="32">
        <v>38.205555555555556</v>
      </c>
      <c r="AE314" s="32">
        <v>0</v>
      </c>
      <c r="AF314" s="37">
        <v>0</v>
      </c>
      <c r="AG314" s="32">
        <v>0</v>
      </c>
      <c r="AH314" s="32">
        <v>0</v>
      </c>
      <c r="AI314" s="37" t="s">
        <v>1045</v>
      </c>
      <c r="AJ314" s="32">
        <v>0</v>
      </c>
      <c r="AK314" s="32">
        <v>0</v>
      </c>
      <c r="AL314" s="37" t="s">
        <v>1045</v>
      </c>
      <c r="AM314" t="s">
        <v>172</v>
      </c>
      <c r="AN314" s="34">
        <v>1</v>
      </c>
      <c r="AX314"/>
      <c r="AY314"/>
    </row>
    <row r="315" spans="1:51" x14ac:dyDescent="0.25">
      <c r="A315" t="s">
        <v>929</v>
      </c>
      <c r="B315" t="s">
        <v>601</v>
      </c>
      <c r="C315" t="s">
        <v>858</v>
      </c>
      <c r="D315" t="s">
        <v>895</v>
      </c>
      <c r="E315" s="32">
        <v>82.722222222222229</v>
      </c>
      <c r="F315" s="32">
        <v>287.79422222222229</v>
      </c>
      <c r="G315" s="32">
        <v>3.0222222222222221</v>
      </c>
      <c r="H315" s="37">
        <v>1.0501330425906162E-2</v>
      </c>
      <c r="I315" s="32">
        <v>271.50366666666673</v>
      </c>
      <c r="J315" s="32">
        <v>0</v>
      </c>
      <c r="K315" s="37">
        <v>0</v>
      </c>
      <c r="L315" s="32">
        <v>32.3158888888889</v>
      </c>
      <c r="M315" s="32">
        <v>3.0222222222222221</v>
      </c>
      <c r="N315" s="37">
        <v>9.3521246858270582E-2</v>
      </c>
      <c r="O315" s="32">
        <v>21.800333333333342</v>
      </c>
      <c r="P315" s="32">
        <v>0</v>
      </c>
      <c r="Q315" s="37">
        <v>0</v>
      </c>
      <c r="R315" s="32">
        <v>3.0222222222222221</v>
      </c>
      <c r="S315" s="32">
        <v>3.0222222222222221</v>
      </c>
      <c r="T315" s="37">
        <v>1</v>
      </c>
      <c r="U315" s="32">
        <v>7.4933333333333341</v>
      </c>
      <c r="V315" s="32">
        <v>0</v>
      </c>
      <c r="W315" s="37">
        <v>0</v>
      </c>
      <c r="X315" s="32">
        <v>61.833333333333357</v>
      </c>
      <c r="Y315" s="32">
        <v>0</v>
      </c>
      <c r="Z315" s="37">
        <v>0</v>
      </c>
      <c r="AA315" s="32">
        <v>5.7750000000000004</v>
      </c>
      <c r="AB315" s="32">
        <v>0</v>
      </c>
      <c r="AC315" s="37">
        <v>0</v>
      </c>
      <c r="AD315" s="32">
        <v>187.87000000000003</v>
      </c>
      <c r="AE315" s="32">
        <v>0</v>
      </c>
      <c r="AF315" s="37">
        <v>0</v>
      </c>
      <c r="AG315" s="32">
        <v>0</v>
      </c>
      <c r="AH315" s="32">
        <v>0</v>
      </c>
      <c r="AI315" s="37" t="s">
        <v>1045</v>
      </c>
      <c r="AJ315" s="32">
        <v>0</v>
      </c>
      <c r="AK315" s="32">
        <v>0</v>
      </c>
      <c r="AL315" s="37" t="s">
        <v>1045</v>
      </c>
      <c r="AM315" t="s">
        <v>242</v>
      </c>
      <c r="AN315" s="34">
        <v>1</v>
      </c>
      <c r="AX315"/>
      <c r="AY315"/>
    </row>
    <row r="316" spans="1:51" x14ac:dyDescent="0.25">
      <c r="A316" t="s">
        <v>929</v>
      </c>
      <c r="B316" t="s">
        <v>357</v>
      </c>
      <c r="C316" t="s">
        <v>851</v>
      </c>
      <c r="D316" t="s">
        <v>895</v>
      </c>
      <c r="E316" s="32">
        <v>73.522222222222226</v>
      </c>
      <c r="F316" s="32">
        <v>337.08611111111111</v>
      </c>
      <c r="G316" s="32">
        <v>105.61944444444444</v>
      </c>
      <c r="H316" s="37">
        <v>0.31333075129170751</v>
      </c>
      <c r="I316" s="32">
        <v>306.55277777777775</v>
      </c>
      <c r="J316" s="32">
        <v>105.61944444444444</v>
      </c>
      <c r="K316" s="37">
        <v>0.34453918574833048</v>
      </c>
      <c r="L316" s="32">
        <v>26.18888888888889</v>
      </c>
      <c r="M316" s="32">
        <v>0.98055555555555551</v>
      </c>
      <c r="N316" s="37">
        <v>3.7441663131098854E-2</v>
      </c>
      <c r="O316" s="32">
        <v>9.0972222222222214</v>
      </c>
      <c r="P316" s="32">
        <v>0.98055555555555551</v>
      </c>
      <c r="Q316" s="37">
        <v>0.10778625954198474</v>
      </c>
      <c r="R316" s="32">
        <v>12.966666666666667</v>
      </c>
      <c r="S316" s="32">
        <v>0</v>
      </c>
      <c r="T316" s="37">
        <v>0</v>
      </c>
      <c r="U316" s="32">
        <v>4.125</v>
      </c>
      <c r="V316" s="32">
        <v>0</v>
      </c>
      <c r="W316" s="37">
        <v>0</v>
      </c>
      <c r="X316" s="32">
        <v>82.638888888888886</v>
      </c>
      <c r="Y316" s="32">
        <v>32.722222222222221</v>
      </c>
      <c r="Z316" s="37">
        <v>0.39596638655462185</v>
      </c>
      <c r="AA316" s="32">
        <v>13.441666666666666</v>
      </c>
      <c r="AB316" s="32">
        <v>0</v>
      </c>
      <c r="AC316" s="37">
        <v>0</v>
      </c>
      <c r="AD316" s="32">
        <v>194.71944444444443</v>
      </c>
      <c r="AE316" s="32">
        <v>71.916666666666671</v>
      </c>
      <c r="AF316" s="37">
        <v>0.36933479792864382</v>
      </c>
      <c r="AG316" s="32">
        <v>20.097222222222221</v>
      </c>
      <c r="AH316" s="32">
        <v>0</v>
      </c>
      <c r="AI316" s="37">
        <v>0</v>
      </c>
      <c r="AJ316" s="32">
        <v>0</v>
      </c>
      <c r="AK316" s="32">
        <v>0</v>
      </c>
      <c r="AL316" s="37" t="s">
        <v>1045</v>
      </c>
      <c r="AM316" t="s">
        <v>218</v>
      </c>
      <c r="AN316" s="34">
        <v>1</v>
      </c>
      <c r="AX316"/>
      <c r="AY316"/>
    </row>
    <row r="317" spans="1:51" x14ac:dyDescent="0.25">
      <c r="A317" t="s">
        <v>929</v>
      </c>
      <c r="B317" t="s">
        <v>600</v>
      </c>
      <c r="C317" t="s">
        <v>855</v>
      </c>
      <c r="D317" t="s">
        <v>900</v>
      </c>
      <c r="E317" s="32">
        <v>114.18888888888888</v>
      </c>
      <c r="F317" s="32">
        <v>383.7211111111111</v>
      </c>
      <c r="G317" s="32">
        <v>25.832222222222228</v>
      </c>
      <c r="H317" s="37">
        <v>6.7320304966859632E-2</v>
      </c>
      <c r="I317" s="32">
        <v>363.71077777777771</v>
      </c>
      <c r="J317" s="32">
        <v>25.832222222222228</v>
      </c>
      <c r="K317" s="37">
        <v>7.1024076822945731E-2</v>
      </c>
      <c r="L317" s="32">
        <v>65.456222222222195</v>
      </c>
      <c r="M317" s="32">
        <v>2.3506666666666671</v>
      </c>
      <c r="N317" s="37">
        <v>3.5912042993960364E-2</v>
      </c>
      <c r="O317" s="32">
        <v>56.203888888888869</v>
      </c>
      <c r="P317" s="32">
        <v>2.3506666666666671</v>
      </c>
      <c r="Q317" s="37">
        <v>4.1823914912965714E-2</v>
      </c>
      <c r="R317" s="32">
        <v>3.6523333333333339</v>
      </c>
      <c r="S317" s="32">
        <v>0</v>
      </c>
      <c r="T317" s="37">
        <v>0</v>
      </c>
      <c r="U317" s="32">
        <v>5.6</v>
      </c>
      <c r="V317" s="32">
        <v>0</v>
      </c>
      <c r="W317" s="37">
        <v>0</v>
      </c>
      <c r="X317" s="32">
        <v>101.9062222222222</v>
      </c>
      <c r="Y317" s="32">
        <v>17.934222222222228</v>
      </c>
      <c r="Z317" s="37">
        <v>0.1759875092132637</v>
      </c>
      <c r="AA317" s="32">
        <v>10.758000000000001</v>
      </c>
      <c r="AB317" s="32">
        <v>0</v>
      </c>
      <c r="AC317" s="37">
        <v>0</v>
      </c>
      <c r="AD317" s="32">
        <v>184.44900000000001</v>
      </c>
      <c r="AE317" s="32">
        <v>5.5473333333333343</v>
      </c>
      <c r="AF317" s="37">
        <v>3.0075160794221352E-2</v>
      </c>
      <c r="AG317" s="32">
        <v>21.151666666666664</v>
      </c>
      <c r="AH317" s="32">
        <v>0</v>
      </c>
      <c r="AI317" s="37">
        <v>0</v>
      </c>
      <c r="AJ317" s="32">
        <v>0</v>
      </c>
      <c r="AK317" s="32">
        <v>0</v>
      </c>
      <c r="AL317" s="37" t="s">
        <v>1045</v>
      </c>
      <c r="AM317" t="s">
        <v>241</v>
      </c>
      <c r="AN317" s="34">
        <v>1</v>
      </c>
      <c r="AX317"/>
      <c r="AY317"/>
    </row>
    <row r="318" spans="1:51" x14ac:dyDescent="0.25">
      <c r="A318" t="s">
        <v>929</v>
      </c>
      <c r="B318" t="s">
        <v>646</v>
      </c>
      <c r="C318" t="s">
        <v>874</v>
      </c>
      <c r="D318" t="s">
        <v>901</v>
      </c>
      <c r="E318" s="32">
        <v>31.744444444444444</v>
      </c>
      <c r="F318" s="32">
        <v>152.54722222222222</v>
      </c>
      <c r="G318" s="32">
        <v>2.8444444444444446</v>
      </c>
      <c r="H318" s="37">
        <v>1.8646320811406304E-2</v>
      </c>
      <c r="I318" s="32">
        <v>144.28055555555557</v>
      </c>
      <c r="J318" s="32">
        <v>2.8444444444444446</v>
      </c>
      <c r="K318" s="37">
        <v>1.9714676267303284E-2</v>
      </c>
      <c r="L318" s="32">
        <v>28.763888888888889</v>
      </c>
      <c r="M318" s="32">
        <v>0.80555555555555558</v>
      </c>
      <c r="N318" s="37">
        <v>2.8005794302269436E-2</v>
      </c>
      <c r="O318" s="32">
        <v>20.497222222222224</v>
      </c>
      <c r="P318" s="32">
        <v>0.80555555555555558</v>
      </c>
      <c r="Q318" s="37">
        <v>3.9300718254506033E-2</v>
      </c>
      <c r="R318" s="32">
        <v>4.3499999999999996</v>
      </c>
      <c r="S318" s="32">
        <v>0</v>
      </c>
      <c r="T318" s="37">
        <v>0</v>
      </c>
      <c r="U318" s="32">
        <v>3.9166666666666665</v>
      </c>
      <c r="V318" s="32">
        <v>0</v>
      </c>
      <c r="W318" s="37">
        <v>0</v>
      </c>
      <c r="X318" s="32">
        <v>26.763888888888889</v>
      </c>
      <c r="Y318" s="32">
        <v>1.3722222222222222</v>
      </c>
      <c r="Z318" s="37">
        <v>5.1271406331084589E-2</v>
      </c>
      <c r="AA318" s="32">
        <v>0</v>
      </c>
      <c r="AB318" s="32">
        <v>0</v>
      </c>
      <c r="AC318" s="37" t="s">
        <v>1045</v>
      </c>
      <c r="AD318" s="32">
        <v>97.019444444444446</v>
      </c>
      <c r="AE318" s="32">
        <v>0.66666666666666663</v>
      </c>
      <c r="AF318" s="37">
        <v>6.8714747902768629E-3</v>
      </c>
      <c r="AG318" s="32">
        <v>0</v>
      </c>
      <c r="AH318" s="32">
        <v>0</v>
      </c>
      <c r="AI318" s="37" t="s">
        <v>1045</v>
      </c>
      <c r="AJ318" s="32">
        <v>0</v>
      </c>
      <c r="AK318" s="32">
        <v>0</v>
      </c>
      <c r="AL318" s="37" t="s">
        <v>1045</v>
      </c>
      <c r="AM318" t="s">
        <v>288</v>
      </c>
      <c r="AN318" s="34">
        <v>1</v>
      </c>
      <c r="AX318"/>
      <c r="AY318"/>
    </row>
    <row r="319" spans="1:51" x14ac:dyDescent="0.25">
      <c r="A319" t="s">
        <v>929</v>
      </c>
      <c r="B319" t="s">
        <v>579</v>
      </c>
      <c r="C319" t="s">
        <v>790</v>
      </c>
      <c r="D319" t="s">
        <v>903</v>
      </c>
      <c r="E319" s="32">
        <v>64.888888888888886</v>
      </c>
      <c r="F319" s="32">
        <v>224.46944444444443</v>
      </c>
      <c r="G319" s="32">
        <v>0</v>
      </c>
      <c r="H319" s="37">
        <v>0</v>
      </c>
      <c r="I319" s="32">
        <v>199.53888888888889</v>
      </c>
      <c r="J319" s="32">
        <v>0</v>
      </c>
      <c r="K319" s="37">
        <v>0</v>
      </c>
      <c r="L319" s="32">
        <v>61.297222222222224</v>
      </c>
      <c r="M319" s="32">
        <v>0</v>
      </c>
      <c r="N319" s="37">
        <v>0</v>
      </c>
      <c r="O319" s="32">
        <v>36.366666666666667</v>
      </c>
      <c r="P319" s="32">
        <v>0</v>
      </c>
      <c r="Q319" s="37">
        <v>0</v>
      </c>
      <c r="R319" s="32">
        <v>19.68611111111111</v>
      </c>
      <c r="S319" s="32">
        <v>0</v>
      </c>
      <c r="T319" s="37">
        <v>0</v>
      </c>
      <c r="U319" s="32">
        <v>5.2444444444444445</v>
      </c>
      <c r="V319" s="32">
        <v>0</v>
      </c>
      <c r="W319" s="37">
        <v>0</v>
      </c>
      <c r="X319" s="32">
        <v>18.494444444444444</v>
      </c>
      <c r="Y319" s="32">
        <v>0</v>
      </c>
      <c r="Z319" s="37">
        <v>0</v>
      </c>
      <c r="AA319" s="32">
        <v>0</v>
      </c>
      <c r="AB319" s="32">
        <v>0</v>
      </c>
      <c r="AC319" s="37" t="s">
        <v>1045</v>
      </c>
      <c r="AD319" s="32">
        <v>144.67777777777778</v>
      </c>
      <c r="AE319" s="32">
        <v>0</v>
      </c>
      <c r="AF319" s="37">
        <v>0</v>
      </c>
      <c r="AG319" s="32">
        <v>0</v>
      </c>
      <c r="AH319" s="32">
        <v>0</v>
      </c>
      <c r="AI319" s="37" t="s">
        <v>1045</v>
      </c>
      <c r="AJ319" s="32">
        <v>0</v>
      </c>
      <c r="AK319" s="32">
        <v>0</v>
      </c>
      <c r="AL319" s="37" t="s">
        <v>1045</v>
      </c>
      <c r="AM319" t="s">
        <v>219</v>
      </c>
      <c r="AN319" s="34">
        <v>1</v>
      </c>
      <c r="AX319"/>
      <c r="AY319"/>
    </row>
    <row r="320" spans="1:51" x14ac:dyDescent="0.25">
      <c r="A320" t="s">
        <v>929</v>
      </c>
      <c r="B320" t="s">
        <v>673</v>
      </c>
      <c r="C320" t="s">
        <v>884</v>
      </c>
      <c r="D320" t="s">
        <v>895</v>
      </c>
      <c r="E320" s="32">
        <v>25.611111111111111</v>
      </c>
      <c r="F320" s="32">
        <v>119.34166666666667</v>
      </c>
      <c r="G320" s="32">
        <v>4.4749999999999996</v>
      </c>
      <c r="H320" s="37">
        <v>3.7497381467774593E-2</v>
      </c>
      <c r="I320" s="32">
        <v>112.00833333333333</v>
      </c>
      <c r="J320" s="32">
        <v>4.4749999999999996</v>
      </c>
      <c r="K320" s="37">
        <v>3.9952384495201249E-2</v>
      </c>
      <c r="L320" s="32">
        <v>21.105555555555554</v>
      </c>
      <c r="M320" s="32">
        <v>8.8888888888888892E-2</v>
      </c>
      <c r="N320" s="37">
        <v>4.2116346406949204E-3</v>
      </c>
      <c r="O320" s="32">
        <v>13.772222222222222</v>
      </c>
      <c r="P320" s="32">
        <v>8.8888888888888892E-2</v>
      </c>
      <c r="Q320" s="37">
        <v>6.4542154094392899E-3</v>
      </c>
      <c r="R320" s="32">
        <v>2.5833333333333335</v>
      </c>
      <c r="S320" s="32">
        <v>0</v>
      </c>
      <c r="T320" s="37">
        <v>0</v>
      </c>
      <c r="U320" s="32">
        <v>4.75</v>
      </c>
      <c r="V320" s="32">
        <v>0</v>
      </c>
      <c r="W320" s="37">
        <v>0</v>
      </c>
      <c r="X320" s="32">
        <v>22.56111111111111</v>
      </c>
      <c r="Y320" s="32">
        <v>2.0527777777777776</v>
      </c>
      <c r="Z320" s="37">
        <v>9.0987441516867759E-2</v>
      </c>
      <c r="AA320" s="32">
        <v>0</v>
      </c>
      <c r="AB320" s="32">
        <v>0</v>
      </c>
      <c r="AC320" s="37" t="s">
        <v>1045</v>
      </c>
      <c r="AD320" s="32">
        <v>75.674999999999997</v>
      </c>
      <c r="AE320" s="32">
        <v>2.3333333333333335</v>
      </c>
      <c r="AF320" s="37">
        <v>3.083360863341042E-2</v>
      </c>
      <c r="AG320" s="32">
        <v>0</v>
      </c>
      <c r="AH320" s="32">
        <v>0</v>
      </c>
      <c r="AI320" s="37" t="s">
        <v>1045</v>
      </c>
      <c r="AJ320" s="32">
        <v>0</v>
      </c>
      <c r="AK320" s="32">
        <v>0</v>
      </c>
      <c r="AL320" s="37" t="s">
        <v>1045</v>
      </c>
      <c r="AM320" t="s">
        <v>315</v>
      </c>
      <c r="AN320" s="34">
        <v>1</v>
      </c>
      <c r="AX320"/>
      <c r="AY320"/>
    </row>
    <row r="321" spans="1:51" x14ac:dyDescent="0.25">
      <c r="A321" t="s">
        <v>929</v>
      </c>
      <c r="B321" t="s">
        <v>575</v>
      </c>
      <c r="C321" t="s">
        <v>849</v>
      </c>
      <c r="D321" t="s">
        <v>896</v>
      </c>
      <c r="E321" s="32">
        <v>88.288888888888891</v>
      </c>
      <c r="F321" s="32">
        <v>176.15833333333333</v>
      </c>
      <c r="G321" s="32">
        <v>1.0416666666666665</v>
      </c>
      <c r="H321" s="37">
        <v>5.913240929088414E-3</v>
      </c>
      <c r="I321" s="32">
        <v>167.13888888888889</v>
      </c>
      <c r="J321" s="32">
        <v>1.0416666666666665</v>
      </c>
      <c r="K321" s="37">
        <v>6.2323416985208572E-3</v>
      </c>
      <c r="L321" s="32">
        <v>13.558333333333334</v>
      </c>
      <c r="M321" s="32">
        <v>0.52500000000000002</v>
      </c>
      <c r="N321" s="37">
        <v>3.8721573448063921E-2</v>
      </c>
      <c r="O321" s="32">
        <v>6.3138888888888891</v>
      </c>
      <c r="P321" s="32">
        <v>0.52500000000000002</v>
      </c>
      <c r="Q321" s="37">
        <v>8.3150021997360324E-2</v>
      </c>
      <c r="R321" s="32">
        <v>7.2444444444444445</v>
      </c>
      <c r="S321" s="32">
        <v>0</v>
      </c>
      <c r="T321" s="37">
        <v>0</v>
      </c>
      <c r="U321" s="32">
        <v>0</v>
      </c>
      <c r="V321" s="32">
        <v>0</v>
      </c>
      <c r="W321" s="37" t="s">
        <v>1045</v>
      </c>
      <c r="X321" s="32">
        <v>44.80833333333333</v>
      </c>
      <c r="Y321" s="32">
        <v>5.5555555555555558E-3</v>
      </c>
      <c r="Z321" s="37">
        <v>1.2398487384539087E-4</v>
      </c>
      <c r="AA321" s="32">
        <v>1.7749999999999999</v>
      </c>
      <c r="AB321" s="32">
        <v>0</v>
      </c>
      <c r="AC321" s="37">
        <v>0</v>
      </c>
      <c r="AD321" s="32">
        <v>116.01666666666667</v>
      </c>
      <c r="AE321" s="32">
        <v>0.51111111111111107</v>
      </c>
      <c r="AF321" s="37">
        <v>4.4054972944500307E-3</v>
      </c>
      <c r="AG321" s="32">
        <v>0</v>
      </c>
      <c r="AH321" s="32">
        <v>0</v>
      </c>
      <c r="AI321" s="37" t="s">
        <v>1045</v>
      </c>
      <c r="AJ321" s="32">
        <v>0</v>
      </c>
      <c r="AK321" s="32">
        <v>0</v>
      </c>
      <c r="AL321" s="37" t="s">
        <v>1045</v>
      </c>
      <c r="AM321" t="s">
        <v>214</v>
      </c>
      <c r="AN321" s="34">
        <v>1</v>
      </c>
      <c r="AX321"/>
      <c r="AY321"/>
    </row>
    <row r="322" spans="1:51" x14ac:dyDescent="0.25">
      <c r="A322" t="s">
        <v>929</v>
      </c>
      <c r="B322" t="s">
        <v>390</v>
      </c>
      <c r="C322" t="s">
        <v>777</v>
      </c>
      <c r="D322" t="s">
        <v>900</v>
      </c>
      <c r="E322" s="32">
        <v>66.099999999999994</v>
      </c>
      <c r="F322" s="32">
        <v>198.31388888888887</v>
      </c>
      <c r="G322" s="32">
        <v>30.141666666666666</v>
      </c>
      <c r="H322" s="37">
        <v>0.1519896908660513</v>
      </c>
      <c r="I322" s="32">
        <v>183.48055555555555</v>
      </c>
      <c r="J322" s="32">
        <v>27.144444444444446</v>
      </c>
      <c r="K322" s="37">
        <v>0.14794180430866125</v>
      </c>
      <c r="L322" s="32">
        <v>13.961111111111112</v>
      </c>
      <c r="M322" s="32">
        <v>9.2833333333333332</v>
      </c>
      <c r="N322" s="37">
        <v>0.66494230003979304</v>
      </c>
      <c r="O322" s="32">
        <v>7.6583333333333332</v>
      </c>
      <c r="P322" s="32">
        <v>6.2861111111111114</v>
      </c>
      <c r="Q322" s="37">
        <v>0.82081973159231059</v>
      </c>
      <c r="R322" s="32">
        <v>0</v>
      </c>
      <c r="S322" s="32">
        <v>0</v>
      </c>
      <c r="T322" s="37" t="s">
        <v>1045</v>
      </c>
      <c r="U322" s="32">
        <v>6.302777777777778</v>
      </c>
      <c r="V322" s="32">
        <v>2.9972222222222222</v>
      </c>
      <c r="W322" s="37">
        <v>0.47553988541207581</v>
      </c>
      <c r="X322" s="32">
        <v>65.269444444444446</v>
      </c>
      <c r="Y322" s="32">
        <v>19.097222222222221</v>
      </c>
      <c r="Z322" s="37">
        <v>0.29259054347363489</v>
      </c>
      <c r="AA322" s="32">
        <v>8.530555555555555</v>
      </c>
      <c r="AB322" s="32">
        <v>0</v>
      </c>
      <c r="AC322" s="37">
        <v>0</v>
      </c>
      <c r="AD322" s="32">
        <v>100.98611111111111</v>
      </c>
      <c r="AE322" s="32">
        <v>1.7611111111111111</v>
      </c>
      <c r="AF322" s="37">
        <v>1.7439141796176592E-2</v>
      </c>
      <c r="AG322" s="32">
        <v>9.5666666666666664</v>
      </c>
      <c r="AH322" s="32">
        <v>0</v>
      </c>
      <c r="AI322" s="37">
        <v>0</v>
      </c>
      <c r="AJ322" s="32">
        <v>0</v>
      </c>
      <c r="AK322" s="32">
        <v>0</v>
      </c>
      <c r="AL322" s="37" t="s">
        <v>1045</v>
      </c>
      <c r="AM322" t="s">
        <v>28</v>
      </c>
      <c r="AN322" s="34">
        <v>1</v>
      </c>
      <c r="AX322"/>
      <c r="AY322"/>
    </row>
    <row r="323" spans="1:51" x14ac:dyDescent="0.25">
      <c r="A323" t="s">
        <v>929</v>
      </c>
      <c r="B323" t="s">
        <v>425</v>
      </c>
      <c r="C323" t="s">
        <v>795</v>
      </c>
      <c r="D323" t="s">
        <v>899</v>
      </c>
      <c r="E323" s="32">
        <v>93.24444444444444</v>
      </c>
      <c r="F323" s="32">
        <v>370.50911111111111</v>
      </c>
      <c r="G323" s="32">
        <v>63.900333333333336</v>
      </c>
      <c r="H323" s="37">
        <v>0.17246629412622033</v>
      </c>
      <c r="I323" s="32">
        <v>338.87166666666667</v>
      </c>
      <c r="J323" s="32">
        <v>63.900333333333336</v>
      </c>
      <c r="K323" s="37">
        <v>0.18856794361680676</v>
      </c>
      <c r="L323" s="32">
        <v>44.381333333333323</v>
      </c>
      <c r="M323" s="32">
        <v>4.8486666666666665</v>
      </c>
      <c r="N323" s="37">
        <v>0.10925013519197262</v>
      </c>
      <c r="O323" s="32">
        <v>25.917999999999989</v>
      </c>
      <c r="P323" s="32">
        <v>4.8486666666666665</v>
      </c>
      <c r="Q323" s="37">
        <v>0.18707719217017782</v>
      </c>
      <c r="R323" s="32">
        <v>13.218888888888889</v>
      </c>
      <c r="S323" s="32">
        <v>0</v>
      </c>
      <c r="T323" s="37">
        <v>0</v>
      </c>
      <c r="U323" s="32">
        <v>5.2444444444444445</v>
      </c>
      <c r="V323" s="32">
        <v>0</v>
      </c>
      <c r="W323" s="37">
        <v>0</v>
      </c>
      <c r="X323" s="32">
        <v>95.71877777777776</v>
      </c>
      <c r="Y323" s="32">
        <v>13.56</v>
      </c>
      <c r="Z323" s="37">
        <v>0.14166499316864567</v>
      </c>
      <c r="AA323" s="32">
        <v>13.174111111111111</v>
      </c>
      <c r="AB323" s="32">
        <v>0</v>
      </c>
      <c r="AC323" s="37">
        <v>0</v>
      </c>
      <c r="AD323" s="32">
        <v>217.23488888888892</v>
      </c>
      <c r="AE323" s="32">
        <v>45.491666666666667</v>
      </c>
      <c r="AF323" s="37">
        <v>0.20941234117294436</v>
      </c>
      <c r="AG323" s="32">
        <v>0</v>
      </c>
      <c r="AH323" s="32">
        <v>0</v>
      </c>
      <c r="AI323" s="37" t="s">
        <v>1045</v>
      </c>
      <c r="AJ323" s="32">
        <v>0</v>
      </c>
      <c r="AK323" s="32">
        <v>0</v>
      </c>
      <c r="AL323" s="37" t="s">
        <v>1045</v>
      </c>
      <c r="AM323" t="s">
        <v>63</v>
      </c>
      <c r="AN323" s="34">
        <v>1</v>
      </c>
      <c r="AX323"/>
      <c r="AY323"/>
    </row>
    <row r="324" spans="1:51" x14ac:dyDescent="0.25">
      <c r="A324" t="s">
        <v>929</v>
      </c>
      <c r="B324" t="s">
        <v>447</v>
      </c>
      <c r="C324" t="s">
        <v>804</v>
      </c>
      <c r="D324" t="s">
        <v>899</v>
      </c>
      <c r="E324" s="32">
        <v>123.03333333333333</v>
      </c>
      <c r="F324" s="32">
        <v>415.0746666666667</v>
      </c>
      <c r="G324" s="32">
        <v>56.11977777777777</v>
      </c>
      <c r="H324" s="37">
        <v>0.13520405431740257</v>
      </c>
      <c r="I324" s="32">
        <v>378.05633333333333</v>
      </c>
      <c r="J324" s="32">
        <v>56.11977777777777</v>
      </c>
      <c r="K324" s="37">
        <v>0.14844289813364087</v>
      </c>
      <c r="L324" s="32">
        <v>42.504000000000005</v>
      </c>
      <c r="M324" s="32">
        <v>17.189222222222224</v>
      </c>
      <c r="N324" s="37">
        <v>0.40441422506639896</v>
      </c>
      <c r="O324" s="32">
        <v>28.778555555555556</v>
      </c>
      <c r="P324" s="32">
        <v>17.189222222222224</v>
      </c>
      <c r="Q324" s="37">
        <v>0.59729273726192733</v>
      </c>
      <c r="R324" s="32">
        <v>6.9333333333333336</v>
      </c>
      <c r="S324" s="32">
        <v>0</v>
      </c>
      <c r="T324" s="37">
        <v>0</v>
      </c>
      <c r="U324" s="32">
        <v>6.7921111111111108</v>
      </c>
      <c r="V324" s="32">
        <v>0</v>
      </c>
      <c r="W324" s="37">
        <v>0</v>
      </c>
      <c r="X324" s="32">
        <v>136.88655555555559</v>
      </c>
      <c r="Y324" s="32">
        <v>3.9746666666666668</v>
      </c>
      <c r="Z324" s="37">
        <v>2.903620922109873E-2</v>
      </c>
      <c r="AA324" s="32">
        <v>23.292888888888896</v>
      </c>
      <c r="AB324" s="32">
        <v>0</v>
      </c>
      <c r="AC324" s="37">
        <v>0</v>
      </c>
      <c r="AD324" s="32">
        <v>209.73155555555553</v>
      </c>
      <c r="AE324" s="32">
        <v>34.955888888888879</v>
      </c>
      <c r="AF324" s="37">
        <v>0.16666966874056993</v>
      </c>
      <c r="AG324" s="32">
        <v>2.6596666666666668</v>
      </c>
      <c r="AH324" s="32">
        <v>0</v>
      </c>
      <c r="AI324" s="37">
        <v>0</v>
      </c>
      <c r="AJ324" s="32">
        <v>0</v>
      </c>
      <c r="AK324" s="32">
        <v>0</v>
      </c>
      <c r="AL324" s="37" t="s">
        <v>1045</v>
      </c>
      <c r="AM324" t="s">
        <v>85</v>
      </c>
      <c r="AN324" s="34">
        <v>1</v>
      </c>
      <c r="AX324"/>
      <c r="AY324"/>
    </row>
    <row r="325" spans="1:51" x14ac:dyDescent="0.25">
      <c r="A325" t="s">
        <v>929</v>
      </c>
      <c r="B325" t="s">
        <v>692</v>
      </c>
      <c r="C325" t="s">
        <v>888</v>
      </c>
      <c r="D325" t="s">
        <v>904</v>
      </c>
      <c r="E325" s="32">
        <v>116.23333333333333</v>
      </c>
      <c r="F325" s="32">
        <v>414.31022222222225</v>
      </c>
      <c r="G325" s="32">
        <v>60.422111111111136</v>
      </c>
      <c r="H325" s="37">
        <v>0.14583784775337433</v>
      </c>
      <c r="I325" s="32">
        <v>394.12266666666665</v>
      </c>
      <c r="J325" s="32">
        <v>60.422111111111136</v>
      </c>
      <c r="K325" s="37">
        <v>0.15330788158452649</v>
      </c>
      <c r="L325" s="32">
        <v>68.970666666666659</v>
      </c>
      <c r="M325" s="32">
        <v>12.976444444444446</v>
      </c>
      <c r="N325" s="37">
        <v>0.18814439632951854</v>
      </c>
      <c r="O325" s="32">
        <v>57.270666666666664</v>
      </c>
      <c r="P325" s="32">
        <v>12.976444444444446</v>
      </c>
      <c r="Q325" s="37">
        <v>0.22658099162650655</v>
      </c>
      <c r="R325" s="32">
        <v>6.676333333333333</v>
      </c>
      <c r="S325" s="32">
        <v>0</v>
      </c>
      <c r="T325" s="37">
        <v>0</v>
      </c>
      <c r="U325" s="32">
        <v>5.0236666666666663</v>
      </c>
      <c r="V325" s="32">
        <v>0</v>
      </c>
      <c r="W325" s="37">
        <v>0</v>
      </c>
      <c r="X325" s="32">
        <v>106.63244444444443</v>
      </c>
      <c r="Y325" s="32">
        <v>4.8602222222222222</v>
      </c>
      <c r="Z325" s="37">
        <v>4.5579206662137439E-2</v>
      </c>
      <c r="AA325" s="32">
        <v>8.4875555555555575</v>
      </c>
      <c r="AB325" s="32">
        <v>0</v>
      </c>
      <c r="AC325" s="37">
        <v>0</v>
      </c>
      <c r="AD325" s="32">
        <v>230.21955555555559</v>
      </c>
      <c r="AE325" s="32">
        <v>42.585444444444462</v>
      </c>
      <c r="AF325" s="37">
        <v>0.18497752869724365</v>
      </c>
      <c r="AG325" s="32">
        <v>0</v>
      </c>
      <c r="AH325" s="32">
        <v>0</v>
      </c>
      <c r="AI325" s="37" t="s">
        <v>1045</v>
      </c>
      <c r="AJ325" s="32">
        <v>0</v>
      </c>
      <c r="AK325" s="32">
        <v>0</v>
      </c>
      <c r="AL325" s="37" t="s">
        <v>1045</v>
      </c>
      <c r="AM325" t="s">
        <v>335</v>
      </c>
      <c r="AN325" s="34">
        <v>1</v>
      </c>
      <c r="AX325"/>
      <c r="AY325"/>
    </row>
    <row r="326" spans="1:51" x14ac:dyDescent="0.25">
      <c r="A326" t="s">
        <v>929</v>
      </c>
      <c r="B326" t="s">
        <v>461</v>
      </c>
      <c r="C326" t="s">
        <v>784</v>
      </c>
      <c r="D326" t="s">
        <v>900</v>
      </c>
      <c r="E326" s="32">
        <v>70.277777777777771</v>
      </c>
      <c r="F326" s="32">
        <v>235.54955555555557</v>
      </c>
      <c r="G326" s="32">
        <v>61.847666666666669</v>
      </c>
      <c r="H326" s="37">
        <v>0.26256753709764302</v>
      </c>
      <c r="I326" s="32">
        <v>222.38800000000001</v>
      </c>
      <c r="J326" s="32">
        <v>55.501999999999995</v>
      </c>
      <c r="K326" s="37">
        <v>0.24957281867726674</v>
      </c>
      <c r="L326" s="32">
        <v>31.987000000000005</v>
      </c>
      <c r="M326" s="32">
        <v>18.97077777777778</v>
      </c>
      <c r="N326" s="37">
        <v>0.59307774338880725</v>
      </c>
      <c r="O326" s="32">
        <v>21.719111111111118</v>
      </c>
      <c r="P326" s="32">
        <v>12.625111111111112</v>
      </c>
      <c r="Q326" s="37">
        <v>0.58129041499549794</v>
      </c>
      <c r="R326" s="32">
        <v>3.9222222222222221</v>
      </c>
      <c r="S326" s="32">
        <v>0</v>
      </c>
      <c r="T326" s="37">
        <v>0</v>
      </c>
      <c r="U326" s="32">
        <v>6.3456666666666672</v>
      </c>
      <c r="V326" s="32">
        <v>6.3456666666666672</v>
      </c>
      <c r="W326" s="37">
        <v>1</v>
      </c>
      <c r="X326" s="32">
        <v>62.254333333333335</v>
      </c>
      <c r="Y326" s="32">
        <v>13.406444444444446</v>
      </c>
      <c r="Z326" s="37">
        <v>0.21534957852108469</v>
      </c>
      <c r="AA326" s="32">
        <v>2.8936666666666668</v>
      </c>
      <c r="AB326" s="32">
        <v>0</v>
      </c>
      <c r="AC326" s="37">
        <v>0</v>
      </c>
      <c r="AD326" s="32">
        <v>138.41455555555555</v>
      </c>
      <c r="AE326" s="32">
        <v>29.470444444444436</v>
      </c>
      <c r="AF326" s="37">
        <v>0.2129143450712874</v>
      </c>
      <c r="AG326" s="32">
        <v>0</v>
      </c>
      <c r="AH326" s="32">
        <v>0</v>
      </c>
      <c r="AI326" s="37" t="s">
        <v>1045</v>
      </c>
      <c r="AJ326" s="32">
        <v>0</v>
      </c>
      <c r="AK326" s="32">
        <v>0</v>
      </c>
      <c r="AL326" s="37" t="s">
        <v>1045</v>
      </c>
      <c r="AM326" t="s">
        <v>99</v>
      </c>
      <c r="AN326" s="34">
        <v>1</v>
      </c>
      <c r="AX326"/>
      <c r="AY326"/>
    </row>
    <row r="327" spans="1:51" x14ac:dyDescent="0.25">
      <c r="A327" t="s">
        <v>929</v>
      </c>
      <c r="B327" t="s">
        <v>635</v>
      </c>
      <c r="C327" t="s">
        <v>778</v>
      </c>
      <c r="D327" t="s">
        <v>901</v>
      </c>
      <c r="E327" s="32">
        <v>19.888888888888889</v>
      </c>
      <c r="F327" s="32">
        <v>104.44722222222222</v>
      </c>
      <c r="G327" s="32">
        <v>12.105555555555556</v>
      </c>
      <c r="H327" s="37">
        <v>0.11590117284114784</v>
      </c>
      <c r="I327" s="32">
        <v>98.149999999999991</v>
      </c>
      <c r="J327" s="32">
        <v>12.105555555555556</v>
      </c>
      <c r="K327" s="37">
        <v>0.123337295522726</v>
      </c>
      <c r="L327" s="32">
        <v>15.638888888888889</v>
      </c>
      <c r="M327" s="32">
        <v>2.4777777777777779</v>
      </c>
      <c r="N327" s="37">
        <v>0.15843694493783303</v>
      </c>
      <c r="O327" s="32">
        <v>10.722222222222221</v>
      </c>
      <c r="P327" s="32">
        <v>2.4777777777777779</v>
      </c>
      <c r="Q327" s="37">
        <v>0.23108808290155441</v>
      </c>
      <c r="R327" s="32">
        <v>0</v>
      </c>
      <c r="S327" s="32">
        <v>0</v>
      </c>
      <c r="T327" s="37" t="s">
        <v>1045</v>
      </c>
      <c r="U327" s="32">
        <v>4.916666666666667</v>
      </c>
      <c r="V327" s="32">
        <v>0</v>
      </c>
      <c r="W327" s="37">
        <v>0</v>
      </c>
      <c r="X327" s="32">
        <v>16.630555555555556</v>
      </c>
      <c r="Y327" s="32">
        <v>7.6388888888888893</v>
      </c>
      <c r="Z327" s="37">
        <v>0.45932854518122601</v>
      </c>
      <c r="AA327" s="32">
        <v>1.3805555555555555</v>
      </c>
      <c r="AB327" s="32">
        <v>0</v>
      </c>
      <c r="AC327" s="37">
        <v>0</v>
      </c>
      <c r="AD327" s="32">
        <v>70.797222222222217</v>
      </c>
      <c r="AE327" s="32">
        <v>1.9888888888888889</v>
      </c>
      <c r="AF327" s="37">
        <v>2.8092753168281873E-2</v>
      </c>
      <c r="AG327" s="32">
        <v>0</v>
      </c>
      <c r="AH327" s="32">
        <v>0</v>
      </c>
      <c r="AI327" s="37" t="s">
        <v>1045</v>
      </c>
      <c r="AJ327" s="32">
        <v>0</v>
      </c>
      <c r="AK327" s="32">
        <v>0</v>
      </c>
      <c r="AL327" s="37" t="s">
        <v>1045</v>
      </c>
      <c r="AM327" t="s">
        <v>277</v>
      </c>
      <c r="AN327" s="34">
        <v>1</v>
      </c>
      <c r="AX327"/>
      <c r="AY327"/>
    </row>
    <row r="328" spans="1:51" x14ac:dyDescent="0.25">
      <c r="A328" t="s">
        <v>929</v>
      </c>
      <c r="B328" t="s">
        <v>603</v>
      </c>
      <c r="C328" t="s">
        <v>750</v>
      </c>
      <c r="D328" t="s">
        <v>897</v>
      </c>
      <c r="E328" s="32">
        <v>89.433333333333337</v>
      </c>
      <c r="F328" s="32">
        <v>293.74444444444441</v>
      </c>
      <c r="G328" s="32">
        <v>50.894444444444446</v>
      </c>
      <c r="H328" s="37">
        <v>0.17326096001815638</v>
      </c>
      <c r="I328" s="32">
        <v>262.20277777777778</v>
      </c>
      <c r="J328" s="32">
        <v>50.894444444444446</v>
      </c>
      <c r="K328" s="37">
        <v>0.19410337630968399</v>
      </c>
      <c r="L328" s="32">
        <v>49.041666666666657</v>
      </c>
      <c r="M328" s="32">
        <v>13.08611111111111</v>
      </c>
      <c r="N328" s="37">
        <v>0.2668365902010762</v>
      </c>
      <c r="O328" s="32">
        <v>25.841666666666665</v>
      </c>
      <c r="P328" s="32">
        <v>13.08611111111111</v>
      </c>
      <c r="Q328" s="37">
        <v>0.50639578630549287</v>
      </c>
      <c r="R328" s="32">
        <v>18.31111111111111</v>
      </c>
      <c r="S328" s="32">
        <v>0</v>
      </c>
      <c r="T328" s="37">
        <v>0</v>
      </c>
      <c r="U328" s="32">
        <v>4.8888888888888893</v>
      </c>
      <c r="V328" s="32">
        <v>0</v>
      </c>
      <c r="W328" s="37">
        <v>0</v>
      </c>
      <c r="X328" s="32">
        <v>72.99722222222222</v>
      </c>
      <c r="Y328" s="32">
        <v>29.241666666666667</v>
      </c>
      <c r="Z328" s="37">
        <v>0.40058601925491838</v>
      </c>
      <c r="AA328" s="32">
        <v>8.3416666666666668</v>
      </c>
      <c r="AB328" s="32">
        <v>0</v>
      </c>
      <c r="AC328" s="37">
        <v>0</v>
      </c>
      <c r="AD328" s="32">
        <v>158.44999999999999</v>
      </c>
      <c r="AE328" s="32">
        <v>8.5666666666666664</v>
      </c>
      <c r="AF328" s="37">
        <v>5.406542547596508E-2</v>
      </c>
      <c r="AG328" s="32">
        <v>4.9138888888888888</v>
      </c>
      <c r="AH328" s="32">
        <v>0</v>
      </c>
      <c r="AI328" s="37">
        <v>0</v>
      </c>
      <c r="AJ328" s="32">
        <v>0</v>
      </c>
      <c r="AK328" s="32">
        <v>0</v>
      </c>
      <c r="AL328" s="37" t="s">
        <v>1045</v>
      </c>
      <c r="AM328" t="s">
        <v>244</v>
      </c>
      <c r="AN328" s="34">
        <v>1</v>
      </c>
      <c r="AX328"/>
      <c r="AY328"/>
    </row>
    <row r="329" spans="1:51" x14ac:dyDescent="0.25">
      <c r="A329" t="s">
        <v>929</v>
      </c>
      <c r="B329" t="s">
        <v>515</v>
      </c>
      <c r="C329" t="s">
        <v>753</v>
      </c>
      <c r="D329" t="s">
        <v>895</v>
      </c>
      <c r="E329" s="32">
        <v>107.48888888888889</v>
      </c>
      <c r="F329" s="32">
        <v>317.38522222222218</v>
      </c>
      <c r="G329" s="32">
        <v>5.1533333333333324</v>
      </c>
      <c r="H329" s="37">
        <v>1.623684082469708E-2</v>
      </c>
      <c r="I329" s="32">
        <v>303.06377777777777</v>
      </c>
      <c r="J329" s="32">
        <v>5.1533333333333324</v>
      </c>
      <c r="K329" s="37">
        <v>1.7004121611365997E-2</v>
      </c>
      <c r="L329" s="32">
        <v>48.658555555555566</v>
      </c>
      <c r="M329" s="32">
        <v>1.4636666666666664</v>
      </c>
      <c r="N329" s="37">
        <v>3.0080355858396478E-2</v>
      </c>
      <c r="O329" s="32">
        <v>41.410333333333341</v>
      </c>
      <c r="P329" s="32">
        <v>1.4636666666666664</v>
      </c>
      <c r="Q329" s="37">
        <v>3.5345445178739596E-2</v>
      </c>
      <c r="R329" s="32">
        <v>2.0037777777777777</v>
      </c>
      <c r="S329" s="32">
        <v>0</v>
      </c>
      <c r="T329" s="37">
        <v>0</v>
      </c>
      <c r="U329" s="32">
        <v>5.2444444444444445</v>
      </c>
      <c r="V329" s="32">
        <v>0</v>
      </c>
      <c r="W329" s="37">
        <v>0</v>
      </c>
      <c r="X329" s="32">
        <v>67.692777777777778</v>
      </c>
      <c r="Y329" s="32">
        <v>0.82299999999999995</v>
      </c>
      <c r="Z329" s="37">
        <v>1.2157870115800962E-2</v>
      </c>
      <c r="AA329" s="32">
        <v>7.0732222222222223</v>
      </c>
      <c r="AB329" s="32">
        <v>0</v>
      </c>
      <c r="AC329" s="37">
        <v>0</v>
      </c>
      <c r="AD329" s="32">
        <v>178.86544444444442</v>
      </c>
      <c r="AE329" s="32">
        <v>2.8666666666666667</v>
      </c>
      <c r="AF329" s="37">
        <v>1.6026945146227239E-2</v>
      </c>
      <c r="AG329" s="32">
        <v>15.095222222222224</v>
      </c>
      <c r="AH329" s="32">
        <v>0</v>
      </c>
      <c r="AI329" s="37">
        <v>0</v>
      </c>
      <c r="AJ329" s="32">
        <v>0</v>
      </c>
      <c r="AK329" s="32">
        <v>0</v>
      </c>
      <c r="AL329" s="37" t="s">
        <v>1045</v>
      </c>
      <c r="AM329" t="s">
        <v>153</v>
      </c>
      <c r="AN329" s="34">
        <v>1</v>
      </c>
      <c r="AX329"/>
      <c r="AY329"/>
    </row>
    <row r="330" spans="1:51" x14ac:dyDescent="0.25">
      <c r="A330" t="s">
        <v>929</v>
      </c>
      <c r="B330" t="s">
        <v>605</v>
      </c>
      <c r="C330" t="s">
        <v>860</v>
      </c>
      <c r="D330" t="s">
        <v>901</v>
      </c>
      <c r="E330" s="32">
        <v>55.911111111111111</v>
      </c>
      <c r="F330" s="32">
        <v>193.18777777777774</v>
      </c>
      <c r="G330" s="32">
        <v>19.244444444444444</v>
      </c>
      <c r="H330" s="37">
        <v>9.9615227556378666E-2</v>
      </c>
      <c r="I330" s="32">
        <v>169.9733333333333</v>
      </c>
      <c r="J330" s="32">
        <v>19.244444444444444</v>
      </c>
      <c r="K330" s="37">
        <v>0.11322037443782033</v>
      </c>
      <c r="L330" s="32">
        <v>47.101111111111102</v>
      </c>
      <c r="M330" s="32">
        <v>7.18888888888889</v>
      </c>
      <c r="N330" s="37">
        <v>0.15262673680734123</v>
      </c>
      <c r="O330" s="32">
        <v>34.731111111111098</v>
      </c>
      <c r="P330" s="32">
        <v>7.18888888888889</v>
      </c>
      <c r="Q330" s="37">
        <v>0.20698701132510089</v>
      </c>
      <c r="R330" s="32">
        <v>6.681111111111111</v>
      </c>
      <c r="S330" s="32">
        <v>0</v>
      </c>
      <c r="T330" s="37">
        <v>0</v>
      </c>
      <c r="U330" s="32">
        <v>5.6888888888888891</v>
      </c>
      <c r="V330" s="32">
        <v>0</v>
      </c>
      <c r="W330" s="37">
        <v>0</v>
      </c>
      <c r="X330" s="32">
        <v>35.151111111111121</v>
      </c>
      <c r="Y330" s="32">
        <v>12.055555555555554</v>
      </c>
      <c r="Z330" s="37">
        <v>0.34296371222657718</v>
      </c>
      <c r="AA330" s="32">
        <v>10.844444444444445</v>
      </c>
      <c r="AB330" s="32">
        <v>0</v>
      </c>
      <c r="AC330" s="37">
        <v>0</v>
      </c>
      <c r="AD330" s="32">
        <v>100.09111111111106</v>
      </c>
      <c r="AE330" s="32">
        <v>0</v>
      </c>
      <c r="AF330" s="37">
        <v>0</v>
      </c>
      <c r="AG330" s="32">
        <v>0</v>
      </c>
      <c r="AH330" s="32">
        <v>0</v>
      </c>
      <c r="AI330" s="37" t="s">
        <v>1045</v>
      </c>
      <c r="AJ330" s="32">
        <v>0</v>
      </c>
      <c r="AK330" s="32">
        <v>0</v>
      </c>
      <c r="AL330" s="37" t="s">
        <v>1045</v>
      </c>
      <c r="AM330" t="s">
        <v>246</v>
      </c>
      <c r="AN330" s="34">
        <v>1</v>
      </c>
      <c r="AX330"/>
      <c r="AY330"/>
    </row>
    <row r="331" spans="1:51" x14ac:dyDescent="0.25">
      <c r="A331" t="s">
        <v>929</v>
      </c>
      <c r="B331" t="s">
        <v>533</v>
      </c>
      <c r="C331" t="s">
        <v>725</v>
      </c>
      <c r="D331" t="s">
        <v>895</v>
      </c>
      <c r="E331" s="32">
        <v>122.47777777777777</v>
      </c>
      <c r="F331" s="32">
        <v>405.63266666666664</v>
      </c>
      <c r="G331" s="32">
        <v>15.122666666666664</v>
      </c>
      <c r="H331" s="37">
        <v>3.7281678497293934E-2</v>
      </c>
      <c r="I331" s="32">
        <v>386.87877777777777</v>
      </c>
      <c r="J331" s="32">
        <v>15.122666666666664</v>
      </c>
      <c r="K331" s="37">
        <v>3.9088902093650346E-2</v>
      </c>
      <c r="L331" s="32">
        <v>69.833444444444453</v>
      </c>
      <c r="M331" s="32">
        <v>3.5375555555555556</v>
      </c>
      <c r="N331" s="37">
        <v>5.0657039527383402E-2</v>
      </c>
      <c r="O331" s="32">
        <v>55.046222222222234</v>
      </c>
      <c r="P331" s="32">
        <v>3.5375555555555556</v>
      </c>
      <c r="Q331" s="37">
        <v>6.4265183199573681E-2</v>
      </c>
      <c r="R331" s="32">
        <v>8.2205555555555527</v>
      </c>
      <c r="S331" s="32">
        <v>0</v>
      </c>
      <c r="T331" s="37">
        <v>0</v>
      </c>
      <c r="U331" s="32">
        <v>6.5666666666666664</v>
      </c>
      <c r="V331" s="32">
        <v>0</v>
      </c>
      <c r="W331" s="37">
        <v>0</v>
      </c>
      <c r="X331" s="32">
        <v>106.76455555555553</v>
      </c>
      <c r="Y331" s="32">
        <v>2.2085555555555558</v>
      </c>
      <c r="Z331" s="37">
        <v>2.0686224412804505E-2</v>
      </c>
      <c r="AA331" s="32">
        <v>3.9666666666666668</v>
      </c>
      <c r="AB331" s="32">
        <v>0</v>
      </c>
      <c r="AC331" s="37">
        <v>0</v>
      </c>
      <c r="AD331" s="32">
        <v>214.6118888888889</v>
      </c>
      <c r="AE331" s="32">
        <v>9.3765555555555533</v>
      </c>
      <c r="AF331" s="37">
        <v>4.369075545674956E-2</v>
      </c>
      <c r="AG331" s="32">
        <v>10.45611111111111</v>
      </c>
      <c r="AH331" s="32">
        <v>0</v>
      </c>
      <c r="AI331" s="37">
        <v>0</v>
      </c>
      <c r="AJ331" s="32">
        <v>0</v>
      </c>
      <c r="AK331" s="32">
        <v>0</v>
      </c>
      <c r="AL331" s="37" t="s">
        <v>1045</v>
      </c>
      <c r="AM331" t="s">
        <v>171</v>
      </c>
      <c r="AN331" s="34">
        <v>1</v>
      </c>
      <c r="AX331"/>
      <c r="AY331"/>
    </row>
    <row r="332" spans="1:51" x14ac:dyDescent="0.25">
      <c r="A332" t="s">
        <v>929</v>
      </c>
      <c r="B332" t="s">
        <v>633</v>
      </c>
      <c r="C332" t="s">
        <v>714</v>
      </c>
      <c r="D332" t="s">
        <v>895</v>
      </c>
      <c r="E332" s="32">
        <v>96.455555555555549</v>
      </c>
      <c r="F332" s="32">
        <v>260.77333333333331</v>
      </c>
      <c r="G332" s="32">
        <v>0.33333333333333331</v>
      </c>
      <c r="H332" s="37">
        <v>1.2782493097453728E-3</v>
      </c>
      <c r="I332" s="32">
        <v>245.39277777777778</v>
      </c>
      <c r="J332" s="32">
        <v>0.33333333333333331</v>
      </c>
      <c r="K332" s="37">
        <v>1.35836651898204E-3</v>
      </c>
      <c r="L332" s="32">
        <v>58.008333333333326</v>
      </c>
      <c r="M332" s="32">
        <v>0</v>
      </c>
      <c r="N332" s="37">
        <v>0</v>
      </c>
      <c r="O332" s="32">
        <v>48.852777777777774</v>
      </c>
      <c r="P332" s="32">
        <v>0</v>
      </c>
      <c r="Q332" s="37">
        <v>0</v>
      </c>
      <c r="R332" s="32">
        <v>4.7111111111111112</v>
      </c>
      <c r="S332" s="32">
        <v>0</v>
      </c>
      <c r="T332" s="37">
        <v>0</v>
      </c>
      <c r="U332" s="32">
        <v>4.4444444444444446</v>
      </c>
      <c r="V332" s="32">
        <v>0</v>
      </c>
      <c r="W332" s="37">
        <v>0</v>
      </c>
      <c r="X332" s="32">
        <v>45.030555555555559</v>
      </c>
      <c r="Y332" s="32">
        <v>0</v>
      </c>
      <c r="Z332" s="37">
        <v>0</v>
      </c>
      <c r="AA332" s="32">
        <v>6.2249999999999996</v>
      </c>
      <c r="AB332" s="32">
        <v>0</v>
      </c>
      <c r="AC332" s="37">
        <v>0</v>
      </c>
      <c r="AD332" s="32">
        <v>151.50944444444445</v>
      </c>
      <c r="AE332" s="32">
        <v>0.33333333333333331</v>
      </c>
      <c r="AF332" s="37">
        <v>2.2000828697880952E-3</v>
      </c>
      <c r="AG332" s="32">
        <v>0</v>
      </c>
      <c r="AH332" s="32">
        <v>0</v>
      </c>
      <c r="AI332" s="37" t="s">
        <v>1045</v>
      </c>
      <c r="AJ332" s="32">
        <v>0</v>
      </c>
      <c r="AK332" s="32">
        <v>0</v>
      </c>
      <c r="AL332" s="37" t="s">
        <v>1045</v>
      </c>
      <c r="AM332" t="s">
        <v>275</v>
      </c>
      <c r="AN332" s="34">
        <v>1</v>
      </c>
      <c r="AX332"/>
      <c r="AY332"/>
    </row>
    <row r="333" spans="1:51" x14ac:dyDescent="0.25">
      <c r="A333" t="s">
        <v>929</v>
      </c>
      <c r="B333" t="s">
        <v>439</v>
      </c>
      <c r="C333" t="s">
        <v>802</v>
      </c>
      <c r="D333" t="s">
        <v>897</v>
      </c>
      <c r="E333" s="32">
        <v>131.66666666666666</v>
      </c>
      <c r="F333" s="32">
        <v>395.35555555555555</v>
      </c>
      <c r="G333" s="32">
        <v>21.952777777777776</v>
      </c>
      <c r="H333" s="37">
        <v>5.5526670788600976E-2</v>
      </c>
      <c r="I333" s="32">
        <v>331.39444444444445</v>
      </c>
      <c r="J333" s="32">
        <v>21.952777777777776</v>
      </c>
      <c r="K333" s="37">
        <v>6.6243650567467435E-2</v>
      </c>
      <c r="L333" s="32">
        <v>74.691666666666663</v>
      </c>
      <c r="M333" s="32">
        <v>0.11944444444444445</v>
      </c>
      <c r="N333" s="37">
        <v>1.599166945591134E-3</v>
      </c>
      <c r="O333" s="32">
        <v>28.652777777777779</v>
      </c>
      <c r="P333" s="32">
        <v>0.11944444444444445</v>
      </c>
      <c r="Q333" s="37">
        <v>4.1686863790596218E-3</v>
      </c>
      <c r="R333" s="32">
        <v>38.961111111111109</v>
      </c>
      <c r="S333" s="32">
        <v>0</v>
      </c>
      <c r="T333" s="37">
        <v>0</v>
      </c>
      <c r="U333" s="32">
        <v>7.0777777777777775</v>
      </c>
      <c r="V333" s="32">
        <v>0</v>
      </c>
      <c r="W333" s="37">
        <v>0</v>
      </c>
      <c r="X333" s="32">
        <v>80.058333333333337</v>
      </c>
      <c r="Y333" s="32">
        <v>10.816666666666666</v>
      </c>
      <c r="Z333" s="37">
        <v>0.13510981575934214</v>
      </c>
      <c r="AA333" s="32">
        <v>17.922222222222221</v>
      </c>
      <c r="AB333" s="32">
        <v>0</v>
      </c>
      <c r="AC333" s="37">
        <v>0</v>
      </c>
      <c r="AD333" s="32">
        <v>222.68333333333334</v>
      </c>
      <c r="AE333" s="32">
        <v>11.016666666666667</v>
      </c>
      <c r="AF333" s="37">
        <v>4.9472344884364944E-2</v>
      </c>
      <c r="AG333" s="32">
        <v>0</v>
      </c>
      <c r="AH333" s="32">
        <v>0</v>
      </c>
      <c r="AI333" s="37" t="s">
        <v>1045</v>
      </c>
      <c r="AJ333" s="32">
        <v>0</v>
      </c>
      <c r="AK333" s="32">
        <v>0</v>
      </c>
      <c r="AL333" s="37" t="s">
        <v>1045</v>
      </c>
      <c r="AM333" t="s">
        <v>77</v>
      </c>
      <c r="AN333" s="34">
        <v>1</v>
      </c>
      <c r="AX333"/>
      <c r="AY333"/>
    </row>
    <row r="334" spans="1:51" x14ac:dyDescent="0.25">
      <c r="A334" t="s">
        <v>929</v>
      </c>
      <c r="B334" t="s">
        <v>385</v>
      </c>
      <c r="C334" t="s">
        <v>759</v>
      </c>
      <c r="D334" t="s">
        <v>896</v>
      </c>
      <c r="E334" s="32">
        <v>100.54444444444445</v>
      </c>
      <c r="F334" s="32">
        <v>384.61011111111111</v>
      </c>
      <c r="G334" s="32">
        <v>36.452888888888893</v>
      </c>
      <c r="H334" s="37">
        <v>9.4778810633914704E-2</v>
      </c>
      <c r="I334" s="32">
        <v>339.21677777777779</v>
      </c>
      <c r="J334" s="32">
        <v>18.541777777777781</v>
      </c>
      <c r="K334" s="37">
        <v>5.466055629454912E-2</v>
      </c>
      <c r="L334" s="32">
        <v>83.603333333333325</v>
      </c>
      <c r="M334" s="32">
        <v>20.406111111111112</v>
      </c>
      <c r="N334" s="37">
        <v>0.24408250601384851</v>
      </c>
      <c r="O334" s="32">
        <v>40.617222222222217</v>
      </c>
      <c r="P334" s="32">
        <v>2.4950000000000001</v>
      </c>
      <c r="Q334" s="37">
        <v>6.1427145026056278E-2</v>
      </c>
      <c r="R334" s="32">
        <v>37.919444444444444</v>
      </c>
      <c r="S334" s="32">
        <v>17.911111111111111</v>
      </c>
      <c r="T334" s="37">
        <v>0.47234634825287525</v>
      </c>
      <c r="U334" s="32">
        <v>5.0666666666666664</v>
      </c>
      <c r="V334" s="32">
        <v>0</v>
      </c>
      <c r="W334" s="37">
        <v>0</v>
      </c>
      <c r="X334" s="32">
        <v>90.968999999999994</v>
      </c>
      <c r="Y334" s="32">
        <v>15.910666666666668</v>
      </c>
      <c r="Z334" s="37">
        <v>0.1749020728673138</v>
      </c>
      <c r="AA334" s="32">
        <v>2.4072222222222224</v>
      </c>
      <c r="AB334" s="32">
        <v>0</v>
      </c>
      <c r="AC334" s="37">
        <v>0</v>
      </c>
      <c r="AD334" s="32">
        <v>207.63055555555556</v>
      </c>
      <c r="AE334" s="32">
        <v>0.1361111111111111</v>
      </c>
      <c r="AF334" s="37">
        <v>6.5554470413528294E-4</v>
      </c>
      <c r="AG334" s="32">
        <v>0</v>
      </c>
      <c r="AH334" s="32">
        <v>0</v>
      </c>
      <c r="AI334" s="37" t="s">
        <v>1045</v>
      </c>
      <c r="AJ334" s="32">
        <v>0</v>
      </c>
      <c r="AK334" s="32">
        <v>0</v>
      </c>
      <c r="AL334" s="37" t="s">
        <v>1045</v>
      </c>
      <c r="AM334" t="s">
        <v>23</v>
      </c>
      <c r="AN334" s="34">
        <v>1</v>
      </c>
      <c r="AX334"/>
      <c r="AY334"/>
    </row>
    <row r="335" spans="1:51" x14ac:dyDescent="0.25">
      <c r="A335" t="s">
        <v>929</v>
      </c>
      <c r="B335" t="s">
        <v>373</v>
      </c>
      <c r="C335" t="s">
        <v>767</v>
      </c>
      <c r="D335" t="s">
        <v>902</v>
      </c>
      <c r="E335" s="32">
        <v>71.322222222222223</v>
      </c>
      <c r="F335" s="32">
        <v>203.04444444444445</v>
      </c>
      <c r="G335" s="32">
        <v>75.167777777777772</v>
      </c>
      <c r="H335" s="37">
        <v>0.37020356791069275</v>
      </c>
      <c r="I335" s="32">
        <v>190.20666666666668</v>
      </c>
      <c r="J335" s="32">
        <v>70.995555555555555</v>
      </c>
      <c r="K335" s="37">
        <v>0.37325482224013645</v>
      </c>
      <c r="L335" s="32">
        <v>42.3</v>
      </c>
      <c r="M335" s="32">
        <v>26.259999999999991</v>
      </c>
      <c r="N335" s="37">
        <v>0.62080378250590995</v>
      </c>
      <c r="O335" s="32">
        <v>31.395555555555553</v>
      </c>
      <c r="P335" s="32">
        <v>22.282222222222213</v>
      </c>
      <c r="Q335" s="37">
        <v>0.7097253680634199</v>
      </c>
      <c r="R335" s="32">
        <v>4.3488888888888884</v>
      </c>
      <c r="S335" s="32">
        <v>0</v>
      </c>
      <c r="T335" s="37">
        <v>0</v>
      </c>
      <c r="U335" s="32">
        <v>6.5555555555555554</v>
      </c>
      <c r="V335" s="32">
        <v>3.9777777777777779</v>
      </c>
      <c r="W335" s="37">
        <v>0.60677966101694913</v>
      </c>
      <c r="X335" s="32">
        <v>37.191111111111113</v>
      </c>
      <c r="Y335" s="32">
        <v>15.311111111111106</v>
      </c>
      <c r="Z335" s="37">
        <v>0.41168738049713177</v>
      </c>
      <c r="AA335" s="32">
        <v>1.9333333333333333</v>
      </c>
      <c r="AB335" s="32">
        <v>0.19444444444444445</v>
      </c>
      <c r="AC335" s="37">
        <v>0.10057471264367816</v>
      </c>
      <c r="AD335" s="32">
        <v>116.48666666666668</v>
      </c>
      <c r="AE335" s="32">
        <v>33.402222222222235</v>
      </c>
      <c r="AF335" s="37">
        <v>0.28674717182700937</v>
      </c>
      <c r="AG335" s="32">
        <v>5.1333333333333355</v>
      </c>
      <c r="AH335" s="32">
        <v>0</v>
      </c>
      <c r="AI335" s="37">
        <v>0</v>
      </c>
      <c r="AJ335" s="32">
        <v>0</v>
      </c>
      <c r="AK335" s="32">
        <v>0</v>
      </c>
      <c r="AL335" s="37" t="s">
        <v>1045</v>
      </c>
      <c r="AM335" t="s">
        <v>11</v>
      </c>
      <c r="AN335" s="34">
        <v>1</v>
      </c>
      <c r="AX335"/>
      <c r="AY335"/>
    </row>
    <row r="336" spans="1:51" x14ac:dyDescent="0.25">
      <c r="A336" t="s">
        <v>929</v>
      </c>
      <c r="B336" t="s">
        <v>467</v>
      </c>
      <c r="C336" t="s">
        <v>809</v>
      </c>
      <c r="D336" t="s">
        <v>895</v>
      </c>
      <c r="E336" s="32">
        <v>61.677777777777777</v>
      </c>
      <c r="F336" s="32">
        <v>197.81888888888892</v>
      </c>
      <c r="G336" s="32">
        <v>14.975555555555555</v>
      </c>
      <c r="H336" s="37">
        <v>7.5703365030864361E-2</v>
      </c>
      <c r="I336" s="32">
        <v>182.23333333333338</v>
      </c>
      <c r="J336" s="32">
        <v>14.975555555555555</v>
      </c>
      <c r="K336" s="37">
        <v>8.217791598073286E-2</v>
      </c>
      <c r="L336" s="32">
        <v>36.013333333333328</v>
      </c>
      <c r="M336" s="32">
        <v>6.5655555555555551</v>
      </c>
      <c r="N336" s="37">
        <v>0.18230902135011726</v>
      </c>
      <c r="O336" s="32">
        <v>20.427777777777774</v>
      </c>
      <c r="P336" s="32">
        <v>6.5655555555555551</v>
      </c>
      <c r="Q336" s="37">
        <v>0.32140331792221927</v>
      </c>
      <c r="R336" s="32">
        <v>9.8966666666666683</v>
      </c>
      <c r="S336" s="32">
        <v>0</v>
      </c>
      <c r="T336" s="37">
        <v>0</v>
      </c>
      <c r="U336" s="32">
        <v>5.6888888888888891</v>
      </c>
      <c r="V336" s="32">
        <v>0</v>
      </c>
      <c r="W336" s="37">
        <v>0</v>
      </c>
      <c r="X336" s="32">
        <v>57.27222222222224</v>
      </c>
      <c r="Y336" s="32">
        <v>5.85</v>
      </c>
      <c r="Z336" s="37">
        <v>0.10214375788146277</v>
      </c>
      <c r="AA336" s="32">
        <v>0</v>
      </c>
      <c r="AB336" s="32">
        <v>0</v>
      </c>
      <c r="AC336" s="37" t="s">
        <v>1045</v>
      </c>
      <c r="AD336" s="32">
        <v>104.53333333333336</v>
      </c>
      <c r="AE336" s="32">
        <v>2.56</v>
      </c>
      <c r="AF336" s="37">
        <v>2.4489795918367342E-2</v>
      </c>
      <c r="AG336" s="32">
        <v>0</v>
      </c>
      <c r="AH336" s="32">
        <v>0</v>
      </c>
      <c r="AI336" s="37" t="s">
        <v>1045</v>
      </c>
      <c r="AJ336" s="32">
        <v>0</v>
      </c>
      <c r="AK336" s="32">
        <v>0</v>
      </c>
      <c r="AL336" s="37" t="s">
        <v>1045</v>
      </c>
      <c r="AM336" t="s">
        <v>105</v>
      </c>
      <c r="AN336" s="34">
        <v>1</v>
      </c>
      <c r="AX336"/>
      <c r="AY336"/>
    </row>
    <row r="337" spans="1:51" x14ac:dyDescent="0.25">
      <c r="A337" t="s">
        <v>929</v>
      </c>
      <c r="B337" t="s">
        <v>581</v>
      </c>
      <c r="C337" t="s">
        <v>852</v>
      </c>
      <c r="D337" t="s">
        <v>898</v>
      </c>
      <c r="E337" s="32">
        <v>62.4</v>
      </c>
      <c r="F337" s="32">
        <v>191.78888888888889</v>
      </c>
      <c r="G337" s="32">
        <v>0</v>
      </c>
      <c r="H337" s="37">
        <v>0</v>
      </c>
      <c r="I337" s="32">
        <v>178.72499999999999</v>
      </c>
      <c r="J337" s="32">
        <v>0</v>
      </c>
      <c r="K337" s="37">
        <v>0</v>
      </c>
      <c r="L337" s="32">
        <v>48.88055555555556</v>
      </c>
      <c r="M337" s="32">
        <v>0</v>
      </c>
      <c r="N337" s="37">
        <v>0</v>
      </c>
      <c r="O337" s="32">
        <v>44.81388888888889</v>
      </c>
      <c r="P337" s="32">
        <v>0</v>
      </c>
      <c r="Q337" s="37">
        <v>0</v>
      </c>
      <c r="R337" s="32">
        <v>1.7333333333333334</v>
      </c>
      <c r="S337" s="32">
        <v>0</v>
      </c>
      <c r="T337" s="37">
        <v>0</v>
      </c>
      <c r="U337" s="32">
        <v>2.3333333333333335</v>
      </c>
      <c r="V337" s="32">
        <v>0</v>
      </c>
      <c r="W337" s="37">
        <v>0</v>
      </c>
      <c r="X337" s="32">
        <v>30.627777777777776</v>
      </c>
      <c r="Y337" s="32">
        <v>0</v>
      </c>
      <c r="Z337" s="37">
        <v>0</v>
      </c>
      <c r="AA337" s="32">
        <v>8.9972222222222218</v>
      </c>
      <c r="AB337" s="32">
        <v>0</v>
      </c>
      <c r="AC337" s="37">
        <v>0</v>
      </c>
      <c r="AD337" s="32">
        <v>103.28333333333333</v>
      </c>
      <c r="AE337" s="32">
        <v>0</v>
      </c>
      <c r="AF337" s="37">
        <v>0</v>
      </c>
      <c r="AG337" s="32">
        <v>0</v>
      </c>
      <c r="AH337" s="32">
        <v>0</v>
      </c>
      <c r="AI337" s="37" t="s">
        <v>1045</v>
      </c>
      <c r="AJ337" s="32">
        <v>0</v>
      </c>
      <c r="AK337" s="32">
        <v>0</v>
      </c>
      <c r="AL337" s="37" t="s">
        <v>1045</v>
      </c>
      <c r="AM337" t="s">
        <v>221</v>
      </c>
      <c r="AN337" s="34">
        <v>1</v>
      </c>
      <c r="AX337"/>
      <c r="AY337"/>
    </row>
    <row r="338" spans="1:51" x14ac:dyDescent="0.25">
      <c r="A338" t="s">
        <v>929</v>
      </c>
      <c r="B338" t="s">
        <v>582</v>
      </c>
      <c r="C338" t="s">
        <v>762</v>
      </c>
      <c r="D338" t="s">
        <v>897</v>
      </c>
      <c r="E338" s="32">
        <v>45.777777777777779</v>
      </c>
      <c r="F338" s="32">
        <v>180.80377777777778</v>
      </c>
      <c r="G338" s="32">
        <v>7.4044444444444446</v>
      </c>
      <c r="H338" s="37">
        <v>4.0952929941237705E-2</v>
      </c>
      <c r="I338" s="32">
        <v>172.31822222222223</v>
      </c>
      <c r="J338" s="32">
        <v>7.4044444444444446</v>
      </c>
      <c r="K338" s="37">
        <v>4.2969596302448183E-2</v>
      </c>
      <c r="L338" s="32">
        <v>15.273555555555554</v>
      </c>
      <c r="M338" s="32">
        <v>1.9167777777777779</v>
      </c>
      <c r="N338" s="37">
        <v>0.12549650085114433</v>
      </c>
      <c r="O338" s="32">
        <v>6.7879999999999985</v>
      </c>
      <c r="P338" s="32">
        <v>1.9167777777777779</v>
      </c>
      <c r="Q338" s="37">
        <v>0.28237739802265444</v>
      </c>
      <c r="R338" s="32">
        <v>5.2575555555555553</v>
      </c>
      <c r="S338" s="32">
        <v>0</v>
      </c>
      <c r="T338" s="37">
        <v>0</v>
      </c>
      <c r="U338" s="32">
        <v>3.2279999999999998</v>
      </c>
      <c r="V338" s="32">
        <v>0</v>
      </c>
      <c r="W338" s="37">
        <v>0</v>
      </c>
      <c r="X338" s="32">
        <v>43.787888888888894</v>
      </c>
      <c r="Y338" s="32">
        <v>4.761333333333333</v>
      </c>
      <c r="Z338" s="37">
        <v>0.10873630709658427</v>
      </c>
      <c r="AA338" s="32">
        <v>0</v>
      </c>
      <c r="AB338" s="32">
        <v>0</v>
      </c>
      <c r="AC338" s="37" t="s">
        <v>1045</v>
      </c>
      <c r="AD338" s="32">
        <v>121.74233333333333</v>
      </c>
      <c r="AE338" s="32">
        <v>0.72633333333333339</v>
      </c>
      <c r="AF338" s="37">
        <v>5.9661525571767697E-3</v>
      </c>
      <c r="AG338" s="32">
        <v>0</v>
      </c>
      <c r="AH338" s="32">
        <v>0</v>
      </c>
      <c r="AI338" s="37" t="s">
        <v>1045</v>
      </c>
      <c r="AJ338" s="32">
        <v>0</v>
      </c>
      <c r="AK338" s="32">
        <v>0</v>
      </c>
      <c r="AL338" s="37" t="s">
        <v>1045</v>
      </c>
      <c r="AM338" t="s">
        <v>222</v>
      </c>
      <c r="AN338" s="34">
        <v>1</v>
      </c>
      <c r="AX338"/>
      <c r="AY338"/>
    </row>
    <row r="339" spans="1:51" x14ac:dyDescent="0.25">
      <c r="A339" t="s">
        <v>929</v>
      </c>
      <c r="B339" t="s">
        <v>412</v>
      </c>
      <c r="C339" t="s">
        <v>787</v>
      </c>
      <c r="D339" t="s">
        <v>897</v>
      </c>
      <c r="E339" s="32">
        <v>93.37777777777778</v>
      </c>
      <c r="F339" s="32">
        <v>273.81555555555553</v>
      </c>
      <c r="G339" s="32">
        <v>45.38</v>
      </c>
      <c r="H339" s="37">
        <v>0.16573200126605908</v>
      </c>
      <c r="I339" s="32">
        <v>251.54888888888888</v>
      </c>
      <c r="J339" s="32">
        <v>45.38</v>
      </c>
      <c r="K339" s="37">
        <v>0.18040230748164707</v>
      </c>
      <c r="L339" s="32">
        <v>35.028888888888893</v>
      </c>
      <c r="M339" s="32">
        <v>8.0755555555555567</v>
      </c>
      <c r="N339" s="37">
        <v>0.23053987185180486</v>
      </c>
      <c r="O339" s="32">
        <v>24.592222222222226</v>
      </c>
      <c r="P339" s="32">
        <v>8.0755555555555567</v>
      </c>
      <c r="Q339" s="37">
        <v>0.32837843943432882</v>
      </c>
      <c r="R339" s="32">
        <v>5.2811111111111124</v>
      </c>
      <c r="S339" s="32">
        <v>0</v>
      </c>
      <c r="T339" s="37">
        <v>0</v>
      </c>
      <c r="U339" s="32">
        <v>5.1555555555555559</v>
      </c>
      <c r="V339" s="32">
        <v>0</v>
      </c>
      <c r="W339" s="37">
        <v>0</v>
      </c>
      <c r="X339" s="32">
        <v>96.858888888888885</v>
      </c>
      <c r="Y339" s="32">
        <v>14.549999999999995</v>
      </c>
      <c r="Z339" s="37">
        <v>0.15021853096715723</v>
      </c>
      <c r="AA339" s="32">
        <v>11.83</v>
      </c>
      <c r="AB339" s="32">
        <v>0</v>
      </c>
      <c r="AC339" s="37">
        <v>0</v>
      </c>
      <c r="AD339" s="32">
        <v>123.0622222222222</v>
      </c>
      <c r="AE339" s="32">
        <v>22.754444444444452</v>
      </c>
      <c r="AF339" s="37">
        <v>0.18490194662140208</v>
      </c>
      <c r="AG339" s="32">
        <v>7.0355555555555576</v>
      </c>
      <c r="AH339" s="32">
        <v>0</v>
      </c>
      <c r="AI339" s="37">
        <v>0</v>
      </c>
      <c r="AJ339" s="32">
        <v>0</v>
      </c>
      <c r="AK339" s="32">
        <v>0</v>
      </c>
      <c r="AL339" s="37" t="s">
        <v>1045</v>
      </c>
      <c r="AM339" t="s">
        <v>50</v>
      </c>
      <c r="AN339" s="34">
        <v>1</v>
      </c>
      <c r="AX339"/>
      <c r="AY339"/>
    </row>
    <row r="340" spans="1:51" x14ac:dyDescent="0.25">
      <c r="A340" t="s">
        <v>929</v>
      </c>
      <c r="B340" t="s">
        <v>502</v>
      </c>
      <c r="C340" t="s">
        <v>744</v>
      </c>
      <c r="D340" t="s">
        <v>899</v>
      </c>
      <c r="E340" s="32">
        <v>61.666666666666664</v>
      </c>
      <c r="F340" s="32">
        <v>202.88366666666667</v>
      </c>
      <c r="G340" s="32">
        <v>5.9274444444444452</v>
      </c>
      <c r="H340" s="37">
        <v>2.9215976533897646E-2</v>
      </c>
      <c r="I340" s="32">
        <v>184.08655555555555</v>
      </c>
      <c r="J340" s="32">
        <v>5.9274444444444452</v>
      </c>
      <c r="K340" s="37">
        <v>3.2199225122964505E-2</v>
      </c>
      <c r="L340" s="32">
        <v>51.164222222222214</v>
      </c>
      <c r="M340" s="32">
        <v>0.39800000000000002</v>
      </c>
      <c r="N340" s="37">
        <v>7.7788732577886476E-3</v>
      </c>
      <c r="O340" s="32">
        <v>37.253111111111103</v>
      </c>
      <c r="P340" s="32">
        <v>0.39800000000000002</v>
      </c>
      <c r="Q340" s="37">
        <v>1.0683671460698289E-2</v>
      </c>
      <c r="R340" s="32">
        <v>8.7555555555555564</v>
      </c>
      <c r="S340" s="32">
        <v>0</v>
      </c>
      <c r="T340" s="37">
        <v>0</v>
      </c>
      <c r="U340" s="32">
        <v>5.1555555555555559</v>
      </c>
      <c r="V340" s="32">
        <v>0</v>
      </c>
      <c r="W340" s="37">
        <v>0</v>
      </c>
      <c r="X340" s="32">
        <v>33.3061111111111</v>
      </c>
      <c r="Y340" s="32">
        <v>0.90900000000000003</v>
      </c>
      <c r="Z340" s="37">
        <v>2.7292288702440336E-2</v>
      </c>
      <c r="AA340" s="32">
        <v>4.8859999999999992</v>
      </c>
      <c r="AB340" s="32">
        <v>0</v>
      </c>
      <c r="AC340" s="37">
        <v>0</v>
      </c>
      <c r="AD340" s="32">
        <v>111.68966666666667</v>
      </c>
      <c r="AE340" s="32">
        <v>4.6204444444444448</v>
      </c>
      <c r="AF340" s="37">
        <v>4.1368593732435212E-2</v>
      </c>
      <c r="AG340" s="32">
        <v>1.8376666666666672</v>
      </c>
      <c r="AH340" s="32">
        <v>0</v>
      </c>
      <c r="AI340" s="37">
        <v>0</v>
      </c>
      <c r="AJ340" s="32">
        <v>0</v>
      </c>
      <c r="AK340" s="32">
        <v>0</v>
      </c>
      <c r="AL340" s="37" t="s">
        <v>1045</v>
      </c>
      <c r="AM340" t="s">
        <v>140</v>
      </c>
      <c r="AN340" s="34">
        <v>1</v>
      </c>
      <c r="AX340"/>
      <c r="AY340"/>
    </row>
    <row r="341" spans="1:51" x14ac:dyDescent="0.25">
      <c r="A341" t="s">
        <v>929</v>
      </c>
      <c r="B341" t="s">
        <v>504</v>
      </c>
      <c r="C341" t="s">
        <v>744</v>
      </c>
      <c r="D341" t="s">
        <v>899</v>
      </c>
      <c r="E341" s="32">
        <v>47</v>
      </c>
      <c r="F341" s="32">
        <v>163.65388888888887</v>
      </c>
      <c r="G341" s="32">
        <v>134.99</v>
      </c>
      <c r="H341" s="37">
        <v>0.82485054841348793</v>
      </c>
      <c r="I341" s="32">
        <v>148.64555555555555</v>
      </c>
      <c r="J341" s="32">
        <v>130.95111111111112</v>
      </c>
      <c r="K341" s="37">
        <v>0.8809621695158506</v>
      </c>
      <c r="L341" s="32">
        <v>27.086111111111109</v>
      </c>
      <c r="M341" s="32">
        <v>11.225</v>
      </c>
      <c r="N341" s="37">
        <v>0.41441903394523644</v>
      </c>
      <c r="O341" s="32">
        <v>19.419444444444444</v>
      </c>
      <c r="P341" s="32">
        <v>9.3722222222222218</v>
      </c>
      <c r="Q341" s="37">
        <v>0.48262051208696893</v>
      </c>
      <c r="R341" s="32">
        <v>2.3611111111111112</v>
      </c>
      <c r="S341" s="32">
        <v>1.8527777777777779</v>
      </c>
      <c r="T341" s="37">
        <v>0.78470588235294114</v>
      </c>
      <c r="U341" s="32">
        <v>5.3055555555555554</v>
      </c>
      <c r="V341" s="32">
        <v>0</v>
      </c>
      <c r="W341" s="37">
        <v>0</v>
      </c>
      <c r="X341" s="32">
        <v>41.270555555555553</v>
      </c>
      <c r="Y341" s="32">
        <v>38.684444444444445</v>
      </c>
      <c r="Z341" s="37">
        <v>0.93733762300267887</v>
      </c>
      <c r="AA341" s="32">
        <v>7.3416666666666668</v>
      </c>
      <c r="AB341" s="32">
        <v>2.1861111111111109</v>
      </c>
      <c r="AC341" s="37">
        <v>0.29776768823306843</v>
      </c>
      <c r="AD341" s="32">
        <v>87.955555555555549</v>
      </c>
      <c r="AE341" s="32">
        <v>82.894444444444446</v>
      </c>
      <c r="AF341" s="37">
        <v>0.94245831227892884</v>
      </c>
      <c r="AG341" s="32">
        <v>0</v>
      </c>
      <c r="AH341" s="32">
        <v>0</v>
      </c>
      <c r="AI341" s="37" t="s">
        <v>1045</v>
      </c>
      <c r="AJ341" s="32">
        <v>0</v>
      </c>
      <c r="AK341" s="32">
        <v>0</v>
      </c>
      <c r="AL341" s="37" t="s">
        <v>1045</v>
      </c>
      <c r="AM341" t="s">
        <v>142</v>
      </c>
      <c r="AN341" s="34">
        <v>1</v>
      </c>
      <c r="AX341"/>
      <c r="AY341"/>
    </row>
    <row r="342" spans="1:51" x14ac:dyDescent="0.25">
      <c r="A342" t="s">
        <v>929</v>
      </c>
      <c r="B342" t="s">
        <v>629</v>
      </c>
      <c r="C342" t="s">
        <v>866</v>
      </c>
      <c r="D342" t="s">
        <v>895</v>
      </c>
      <c r="E342" s="32">
        <v>99</v>
      </c>
      <c r="F342" s="32">
        <v>324.79444444444448</v>
      </c>
      <c r="G342" s="32">
        <v>11.294444444444444</v>
      </c>
      <c r="H342" s="37">
        <v>3.4774130646733827E-2</v>
      </c>
      <c r="I342" s="32">
        <v>309.20555555555558</v>
      </c>
      <c r="J342" s="32">
        <v>11.294444444444444</v>
      </c>
      <c r="K342" s="37">
        <v>3.6527301148103562E-2</v>
      </c>
      <c r="L342" s="32">
        <v>52.469444444444441</v>
      </c>
      <c r="M342" s="32">
        <v>0</v>
      </c>
      <c r="N342" s="37">
        <v>0</v>
      </c>
      <c r="O342" s="32">
        <v>36.880555555555553</v>
      </c>
      <c r="P342" s="32">
        <v>0</v>
      </c>
      <c r="Q342" s="37">
        <v>0</v>
      </c>
      <c r="R342" s="32">
        <v>11.055555555555555</v>
      </c>
      <c r="S342" s="32">
        <v>0</v>
      </c>
      <c r="T342" s="37">
        <v>0</v>
      </c>
      <c r="U342" s="32">
        <v>4.5333333333333332</v>
      </c>
      <c r="V342" s="32">
        <v>0</v>
      </c>
      <c r="W342" s="37">
        <v>0</v>
      </c>
      <c r="X342" s="32">
        <v>107.38055555555556</v>
      </c>
      <c r="Y342" s="32">
        <v>0.17777777777777778</v>
      </c>
      <c r="Z342" s="37">
        <v>1.6555863103706961E-3</v>
      </c>
      <c r="AA342" s="32">
        <v>0</v>
      </c>
      <c r="AB342" s="32">
        <v>0</v>
      </c>
      <c r="AC342" s="37" t="s">
        <v>1045</v>
      </c>
      <c r="AD342" s="32">
        <v>164.94444444444446</v>
      </c>
      <c r="AE342" s="32">
        <v>11.116666666666667</v>
      </c>
      <c r="AF342" s="37">
        <v>6.7396429774334785E-2</v>
      </c>
      <c r="AG342" s="32">
        <v>0</v>
      </c>
      <c r="AH342" s="32">
        <v>0</v>
      </c>
      <c r="AI342" s="37" t="s">
        <v>1045</v>
      </c>
      <c r="AJ342" s="32">
        <v>0</v>
      </c>
      <c r="AK342" s="32">
        <v>0</v>
      </c>
      <c r="AL342" s="37" t="s">
        <v>1045</v>
      </c>
      <c r="AM342" t="s">
        <v>271</v>
      </c>
      <c r="AN342" s="34">
        <v>1</v>
      </c>
      <c r="AX342"/>
      <c r="AY342"/>
    </row>
    <row r="343" spans="1:51" x14ac:dyDescent="0.25">
      <c r="A343" t="s">
        <v>929</v>
      </c>
      <c r="B343" t="s">
        <v>710</v>
      </c>
      <c r="C343" t="s">
        <v>892</v>
      </c>
      <c r="D343" t="s">
        <v>900</v>
      </c>
      <c r="E343" s="32">
        <v>17.733333333333334</v>
      </c>
      <c r="F343" s="32">
        <v>129.93666666666667</v>
      </c>
      <c r="G343" s="32">
        <v>21.713888888888889</v>
      </c>
      <c r="H343" s="37">
        <v>0.16711132774086521</v>
      </c>
      <c r="I343" s="32">
        <v>109.66444444444446</v>
      </c>
      <c r="J343" s="32">
        <v>21.713888888888889</v>
      </c>
      <c r="K343" s="37">
        <v>0.19800299904759971</v>
      </c>
      <c r="L343" s="32">
        <v>70.627777777777766</v>
      </c>
      <c r="M343" s="32">
        <v>15.91388888888889</v>
      </c>
      <c r="N343" s="37">
        <v>0.22532053803193586</v>
      </c>
      <c r="O343" s="32">
        <v>57.24722222222222</v>
      </c>
      <c r="P343" s="32">
        <v>15.91388888888889</v>
      </c>
      <c r="Q343" s="37">
        <v>0.27798534620796744</v>
      </c>
      <c r="R343" s="32">
        <v>8.3138888888888882</v>
      </c>
      <c r="S343" s="32">
        <v>0</v>
      </c>
      <c r="T343" s="37">
        <v>0</v>
      </c>
      <c r="U343" s="32">
        <v>5.0666666666666664</v>
      </c>
      <c r="V343" s="32">
        <v>0</v>
      </c>
      <c r="W343" s="37">
        <v>0</v>
      </c>
      <c r="X343" s="32">
        <v>17.594444444444445</v>
      </c>
      <c r="Y343" s="32">
        <v>4.8638888888888889</v>
      </c>
      <c r="Z343" s="37">
        <v>0.2764445847805494</v>
      </c>
      <c r="AA343" s="32">
        <v>6.8916666666666666</v>
      </c>
      <c r="AB343" s="32">
        <v>0</v>
      </c>
      <c r="AC343" s="37">
        <v>0</v>
      </c>
      <c r="AD343" s="32">
        <v>34.82277777777778</v>
      </c>
      <c r="AE343" s="32">
        <v>0.93611111111111112</v>
      </c>
      <c r="AF343" s="37">
        <v>2.6882149295639826E-2</v>
      </c>
      <c r="AG343" s="32">
        <v>0</v>
      </c>
      <c r="AH343" s="32">
        <v>0</v>
      </c>
      <c r="AI343" s="37" t="s">
        <v>1045</v>
      </c>
      <c r="AJ343" s="32">
        <v>0</v>
      </c>
      <c r="AK343" s="32">
        <v>0</v>
      </c>
      <c r="AL343" s="37" t="s">
        <v>1045</v>
      </c>
      <c r="AM343" t="s">
        <v>353</v>
      </c>
      <c r="AN343" s="34">
        <v>1</v>
      </c>
      <c r="AX343"/>
      <c r="AY343"/>
    </row>
    <row r="344" spans="1:51" x14ac:dyDescent="0.25">
      <c r="A344" t="s">
        <v>929</v>
      </c>
      <c r="B344" t="s">
        <v>707</v>
      </c>
      <c r="C344" t="s">
        <v>787</v>
      </c>
      <c r="D344" t="s">
        <v>897</v>
      </c>
      <c r="E344" s="32">
        <v>15.133333333333333</v>
      </c>
      <c r="F344" s="32">
        <v>108.48055555555555</v>
      </c>
      <c r="G344" s="32">
        <v>0</v>
      </c>
      <c r="H344" s="37">
        <v>0</v>
      </c>
      <c r="I344" s="32">
        <v>85.98888888888888</v>
      </c>
      <c r="J344" s="32">
        <v>0</v>
      </c>
      <c r="K344" s="37">
        <v>0</v>
      </c>
      <c r="L344" s="32">
        <v>49.913888888888891</v>
      </c>
      <c r="M344" s="32">
        <v>0</v>
      </c>
      <c r="N344" s="37">
        <v>0</v>
      </c>
      <c r="O344" s="32">
        <v>32.766666666666666</v>
      </c>
      <c r="P344" s="32">
        <v>0</v>
      </c>
      <c r="Q344" s="37">
        <v>0</v>
      </c>
      <c r="R344" s="32">
        <v>11.438888888888888</v>
      </c>
      <c r="S344" s="32">
        <v>0</v>
      </c>
      <c r="T344" s="37">
        <v>0</v>
      </c>
      <c r="U344" s="32">
        <v>5.708333333333333</v>
      </c>
      <c r="V344" s="32">
        <v>0</v>
      </c>
      <c r="W344" s="37">
        <v>0</v>
      </c>
      <c r="X344" s="32">
        <v>15.955555555555556</v>
      </c>
      <c r="Y344" s="32">
        <v>0</v>
      </c>
      <c r="Z344" s="37">
        <v>0</v>
      </c>
      <c r="AA344" s="32">
        <v>5.3444444444444441</v>
      </c>
      <c r="AB344" s="32">
        <v>0</v>
      </c>
      <c r="AC344" s="37">
        <v>0</v>
      </c>
      <c r="AD344" s="32">
        <v>37.266666666666666</v>
      </c>
      <c r="AE344" s="32">
        <v>0</v>
      </c>
      <c r="AF344" s="37">
        <v>0</v>
      </c>
      <c r="AG344" s="32">
        <v>0</v>
      </c>
      <c r="AH344" s="32">
        <v>0</v>
      </c>
      <c r="AI344" s="37" t="s">
        <v>1045</v>
      </c>
      <c r="AJ344" s="32">
        <v>0</v>
      </c>
      <c r="AK344" s="32">
        <v>0</v>
      </c>
      <c r="AL344" s="37" t="s">
        <v>1045</v>
      </c>
      <c r="AM344" t="s">
        <v>350</v>
      </c>
      <c r="AN344" s="34">
        <v>1</v>
      </c>
      <c r="AX344"/>
      <c r="AY344"/>
    </row>
    <row r="345" spans="1:51" x14ac:dyDescent="0.25">
      <c r="A345" t="s">
        <v>929</v>
      </c>
      <c r="B345" t="s">
        <v>480</v>
      </c>
      <c r="C345" t="s">
        <v>757</v>
      </c>
      <c r="D345" t="s">
        <v>903</v>
      </c>
      <c r="E345" s="32">
        <v>124.93333333333334</v>
      </c>
      <c r="F345" s="32">
        <v>435.28255555555552</v>
      </c>
      <c r="G345" s="32">
        <v>71.638111111111101</v>
      </c>
      <c r="H345" s="37">
        <v>0.16457841049862118</v>
      </c>
      <c r="I345" s="32">
        <v>400.94366666666656</v>
      </c>
      <c r="J345" s="32">
        <v>71.638111111111101</v>
      </c>
      <c r="K345" s="37">
        <v>0.17867375660698248</v>
      </c>
      <c r="L345" s="32">
        <v>32.040555555555557</v>
      </c>
      <c r="M345" s="32">
        <v>1.2377777777777779</v>
      </c>
      <c r="N345" s="37">
        <v>3.863159537391847E-2</v>
      </c>
      <c r="O345" s="32">
        <v>20.279444444444444</v>
      </c>
      <c r="P345" s="32">
        <v>1.2377777777777779</v>
      </c>
      <c r="Q345" s="37">
        <v>6.1036079226364962E-2</v>
      </c>
      <c r="R345" s="32">
        <v>6.0777777777777775</v>
      </c>
      <c r="S345" s="32">
        <v>0</v>
      </c>
      <c r="T345" s="37">
        <v>0</v>
      </c>
      <c r="U345" s="32">
        <v>5.6833333333333336</v>
      </c>
      <c r="V345" s="32">
        <v>0</v>
      </c>
      <c r="W345" s="37">
        <v>0</v>
      </c>
      <c r="X345" s="32">
        <v>132.02733333333333</v>
      </c>
      <c r="Y345" s="32">
        <v>9.6689999999999987</v>
      </c>
      <c r="Z345" s="37">
        <v>7.3234835210890664E-2</v>
      </c>
      <c r="AA345" s="32">
        <v>22.577777777777779</v>
      </c>
      <c r="AB345" s="32">
        <v>0</v>
      </c>
      <c r="AC345" s="37">
        <v>0</v>
      </c>
      <c r="AD345" s="32">
        <v>223.70633333333328</v>
      </c>
      <c r="AE345" s="32">
        <v>60.731333333333318</v>
      </c>
      <c r="AF345" s="37">
        <v>0.27147793461368253</v>
      </c>
      <c r="AG345" s="32">
        <v>24.930555555555557</v>
      </c>
      <c r="AH345" s="32">
        <v>0</v>
      </c>
      <c r="AI345" s="37">
        <v>0</v>
      </c>
      <c r="AJ345" s="32">
        <v>0</v>
      </c>
      <c r="AK345" s="32">
        <v>0</v>
      </c>
      <c r="AL345" s="37" t="s">
        <v>1045</v>
      </c>
      <c r="AM345" t="s">
        <v>118</v>
      </c>
      <c r="AN345" s="34">
        <v>1</v>
      </c>
      <c r="AX345"/>
      <c r="AY345"/>
    </row>
    <row r="346" spans="1:51" x14ac:dyDescent="0.25">
      <c r="A346" t="s">
        <v>929</v>
      </c>
      <c r="B346" t="s">
        <v>414</v>
      </c>
      <c r="C346" t="s">
        <v>789</v>
      </c>
      <c r="D346" t="s">
        <v>899</v>
      </c>
      <c r="E346" s="32">
        <v>77.811111111111117</v>
      </c>
      <c r="F346" s="32">
        <v>254.59166666666664</v>
      </c>
      <c r="G346" s="32">
        <v>2.9555555555555557</v>
      </c>
      <c r="H346" s="37">
        <v>1.1609003524161787E-2</v>
      </c>
      <c r="I346" s="32">
        <v>225.22500000000002</v>
      </c>
      <c r="J346" s="32">
        <v>2.8611111111111112</v>
      </c>
      <c r="K346" s="37">
        <v>1.2703346036679369E-2</v>
      </c>
      <c r="L346" s="32">
        <v>41.613888888888887</v>
      </c>
      <c r="M346" s="32">
        <v>1.1111111111111112E-2</v>
      </c>
      <c r="N346" s="37">
        <v>2.6700487283892933E-4</v>
      </c>
      <c r="O346" s="32">
        <v>29.383333333333333</v>
      </c>
      <c r="P346" s="32">
        <v>1.1111111111111112E-2</v>
      </c>
      <c r="Q346" s="37">
        <v>3.7814331631688415E-4</v>
      </c>
      <c r="R346" s="32">
        <v>3.5194444444444444</v>
      </c>
      <c r="S346" s="32">
        <v>0</v>
      </c>
      <c r="T346" s="37">
        <v>0</v>
      </c>
      <c r="U346" s="32">
        <v>8.7111111111111104</v>
      </c>
      <c r="V346" s="32">
        <v>0</v>
      </c>
      <c r="W346" s="37">
        <v>0</v>
      </c>
      <c r="X346" s="32">
        <v>41.219444444444441</v>
      </c>
      <c r="Y346" s="32">
        <v>2.85</v>
      </c>
      <c r="Z346" s="37">
        <v>6.9142125480153652E-2</v>
      </c>
      <c r="AA346" s="32">
        <v>17.136111111111113</v>
      </c>
      <c r="AB346" s="32">
        <v>9.4444444444444442E-2</v>
      </c>
      <c r="AC346" s="37">
        <v>5.5114281082833515E-3</v>
      </c>
      <c r="AD346" s="32">
        <v>146.28333333333333</v>
      </c>
      <c r="AE346" s="32">
        <v>0</v>
      </c>
      <c r="AF346" s="37">
        <v>0</v>
      </c>
      <c r="AG346" s="32">
        <v>8.3388888888888886</v>
      </c>
      <c r="AH346" s="32">
        <v>0</v>
      </c>
      <c r="AI346" s="37">
        <v>0</v>
      </c>
      <c r="AJ346" s="32">
        <v>0</v>
      </c>
      <c r="AK346" s="32">
        <v>0</v>
      </c>
      <c r="AL346" s="37" t="s">
        <v>1045</v>
      </c>
      <c r="AM346" t="s">
        <v>52</v>
      </c>
      <c r="AN346" s="34">
        <v>1</v>
      </c>
      <c r="AX346"/>
      <c r="AY346"/>
    </row>
    <row r="347" spans="1:51" x14ac:dyDescent="0.25">
      <c r="A347" t="s">
        <v>929</v>
      </c>
      <c r="B347" t="s">
        <v>418</v>
      </c>
      <c r="C347" t="s">
        <v>789</v>
      </c>
      <c r="D347" t="s">
        <v>899</v>
      </c>
      <c r="E347" s="32">
        <v>80.844444444444449</v>
      </c>
      <c r="F347" s="32">
        <v>266.73055555555555</v>
      </c>
      <c r="G347" s="32">
        <v>8.35</v>
      </c>
      <c r="H347" s="37">
        <v>3.1304999843787422E-2</v>
      </c>
      <c r="I347" s="32">
        <v>243.66388888888889</v>
      </c>
      <c r="J347" s="32">
        <v>8.2416666666666671</v>
      </c>
      <c r="K347" s="37">
        <v>3.3823915001311003E-2</v>
      </c>
      <c r="L347" s="32">
        <v>45.955555555555549</v>
      </c>
      <c r="M347" s="32">
        <v>1.8694444444444445</v>
      </c>
      <c r="N347" s="37">
        <v>4.0679400386847205E-2</v>
      </c>
      <c r="O347" s="32">
        <v>31.288888888888888</v>
      </c>
      <c r="P347" s="32">
        <v>1.8694444444444445</v>
      </c>
      <c r="Q347" s="37">
        <v>5.9747869318181823E-2</v>
      </c>
      <c r="R347" s="32">
        <v>5.7777777777777777</v>
      </c>
      <c r="S347" s="32">
        <v>0</v>
      </c>
      <c r="T347" s="37">
        <v>0</v>
      </c>
      <c r="U347" s="32">
        <v>8.8888888888888893</v>
      </c>
      <c r="V347" s="32">
        <v>0</v>
      </c>
      <c r="W347" s="37">
        <v>0</v>
      </c>
      <c r="X347" s="32">
        <v>46.12777777777778</v>
      </c>
      <c r="Y347" s="32">
        <v>6.3722222222222218</v>
      </c>
      <c r="Z347" s="37">
        <v>0.13814283993737203</v>
      </c>
      <c r="AA347" s="32">
        <v>8.4</v>
      </c>
      <c r="AB347" s="32">
        <v>0.10833333333333334</v>
      </c>
      <c r="AC347" s="37">
        <v>1.2896825396825396E-2</v>
      </c>
      <c r="AD347" s="32">
        <v>160.57222222222222</v>
      </c>
      <c r="AE347" s="32">
        <v>0</v>
      </c>
      <c r="AF347" s="37">
        <v>0</v>
      </c>
      <c r="AG347" s="32">
        <v>5.6749999999999998</v>
      </c>
      <c r="AH347" s="32">
        <v>0</v>
      </c>
      <c r="AI347" s="37">
        <v>0</v>
      </c>
      <c r="AJ347" s="32">
        <v>0</v>
      </c>
      <c r="AK347" s="32">
        <v>0</v>
      </c>
      <c r="AL347" s="37" t="s">
        <v>1045</v>
      </c>
      <c r="AM347" t="s">
        <v>56</v>
      </c>
      <c r="AN347" s="34">
        <v>1</v>
      </c>
      <c r="AX347"/>
      <c r="AY347"/>
    </row>
    <row r="348" spans="1:51" x14ac:dyDescent="0.25">
      <c r="A348" t="s">
        <v>929</v>
      </c>
      <c r="B348" t="s">
        <v>358</v>
      </c>
      <c r="C348" t="s">
        <v>746</v>
      </c>
      <c r="D348" t="s">
        <v>895</v>
      </c>
      <c r="E348" s="32">
        <v>68.666666666666671</v>
      </c>
      <c r="F348" s="32">
        <v>248.15544444444444</v>
      </c>
      <c r="G348" s="32">
        <v>48.865111111111126</v>
      </c>
      <c r="H348" s="37">
        <v>0.1969133146383607</v>
      </c>
      <c r="I348" s="32">
        <v>230.839</v>
      </c>
      <c r="J348" s="32">
        <v>48.865111111111126</v>
      </c>
      <c r="K348" s="37">
        <v>0.21168481543894718</v>
      </c>
      <c r="L348" s="32">
        <v>29.226666666666674</v>
      </c>
      <c r="M348" s="32">
        <v>3.4351111111111119</v>
      </c>
      <c r="N348" s="37">
        <v>0.11753345498783455</v>
      </c>
      <c r="O348" s="32">
        <v>20.115555555555563</v>
      </c>
      <c r="P348" s="32">
        <v>3.4351111111111119</v>
      </c>
      <c r="Q348" s="37">
        <v>0.17076889085285019</v>
      </c>
      <c r="R348" s="32">
        <v>4.177777777777778</v>
      </c>
      <c r="S348" s="32">
        <v>0</v>
      </c>
      <c r="T348" s="37">
        <v>0</v>
      </c>
      <c r="U348" s="32">
        <v>4.9333333333333336</v>
      </c>
      <c r="V348" s="32">
        <v>0</v>
      </c>
      <c r="W348" s="37">
        <v>0</v>
      </c>
      <c r="X348" s="32">
        <v>75.663666666666629</v>
      </c>
      <c r="Y348" s="32">
        <v>43.585777777777793</v>
      </c>
      <c r="Z348" s="37">
        <v>0.57604633370192404</v>
      </c>
      <c r="AA348" s="32">
        <v>8.205333333333332</v>
      </c>
      <c r="AB348" s="32">
        <v>0</v>
      </c>
      <c r="AC348" s="37">
        <v>0</v>
      </c>
      <c r="AD348" s="32">
        <v>129.57522222222227</v>
      </c>
      <c r="AE348" s="32">
        <v>1.8442222222222222</v>
      </c>
      <c r="AF348" s="37">
        <v>1.4232830865297459E-2</v>
      </c>
      <c r="AG348" s="32">
        <v>5.4845555555555539</v>
      </c>
      <c r="AH348" s="32">
        <v>0</v>
      </c>
      <c r="AI348" s="37">
        <v>0</v>
      </c>
      <c r="AJ348" s="32">
        <v>0</v>
      </c>
      <c r="AK348" s="32">
        <v>0</v>
      </c>
      <c r="AL348" s="37" t="s">
        <v>1045</v>
      </c>
      <c r="AM348" t="s">
        <v>230</v>
      </c>
      <c r="AN348" s="34">
        <v>1</v>
      </c>
      <c r="AX348"/>
      <c r="AY348"/>
    </row>
    <row r="349" spans="1:51" x14ac:dyDescent="0.25">
      <c r="A349" t="s">
        <v>929</v>
      </c>
      <c r="B349" t="s">
        <v>623</v>
      </c>
      <c r="C349" t="s">
        <v>730</v>
      </c>
      <c r="D349" t="s">
        <v>895</v>
      </c>
      <c r="E349" s="32">
        <v>91.066666666666663</v>
      </c>
      <c r="F349" s="32">
        <v>284.68333333333334</v>
      </c>
      <c r="G349" s="32">
        <v>25.147222222222226</v>
      </c>
      <c r="H349" s="37">
        <v>8.8334016353453171E-2</v>
      </c>
      <c r="I349" s="32">
        <v>263.35000000000002</v>
      </c>
      <c r="J349" s="32">
        <v>25.147222222222226</v>
      </c>
      <c r="K349" s="37">
        <v>9.5489736936480815E-2</v>
      </c>
      <c r="L349" s="32">
        <v>38.949999999999996</v>
      </c>
      <c r="M349" s="32">
        <v>1.2638888888888888</v>
      </c>
      <c r="N349" s="37">
        <v>3.2449008700613326E-2</v>
      </c>
      <c r="O349" s="32">
        <v>28.905555555555555</v>
      </c>
      <c r="P349" s="32">
        <v>1.2638888888888888</v>
      </c>
      <c r="Q349" s="37">
        <v>4.3724774168748801E-2</v>
      </c>
      <c r="R349" s="32">
        <v>5.6888888888888891</v>
      </c>
      <c r="S349" s="32">
        <v>0</v>
      </c>
      <c r="T349" s="37">
        <v>0</v>
      </c>
      <c r="U349" s="32">
        <v>4.3555555555555552</v>
      </c>
      <c r="V349" s="32">
        <v>0</v>
      </c>
      <c r="W349" s="37">
        <v>0</v>
      </c>
      <c r="X349" s="32">
        <v>92.036111111111111</v>
      </c>
      <c r="Y349" s="32">
        <v>15.55</v>
      </c>
      <c r="Z349" s="37">
        <v>0.16895542208674133</v>
      </c>
      <c r="AA349" s="32">
        <v>11.28888888888889</v>
      </c>
      <c r="AB349" s="32">
        <v>0</v>
      </c>
      <c r="AC349" s="37">
        <v>0</v>
      </c>
      <c r="AD349" s="32">
        <v>142.40833333333333</v>
      </c>
      <c r="AE349" s="32">
        <v>8.3333333333333339</v>
      </c>
      <c r="AF349" s="37">
        <v>5.8517174790801103E-2</v>
      </c>
      <c r="AG349" s="32">
        <v>0</v>
      </c>
      <c r="AH349" s="32">
        <v>0</v>
      </c>
      <c r="AI349" s="37" t="s">
        <v>1045</v>
      </c>
      <c r="AJ349" s="32">
        <v>0</v>
      </c>
      <c r="AK349" s="32">
        <v>0</v>
      </c>
      <c r="AL349" s="37" t="s">
        <v>1045</v>
      </c>
      <c r="AM349" t="s">
        <v>265</v>
      </c>
      <c r="AN349" s="34">
        <v>1</v>
      </c>
      <c r="AX349"/>
      <c r="AY349"/>
    </row>
    <row r="350" spans="1:51" x14ac:dyDescent="0.25">
      <c r="A350" t="s">
        <v>929</v>
      </c>
      <c r="B350" t="s">
        <v>489</v>
      </c>
      <c r="C350" t="s">
        <v>741</v>
      </c>
      <c r="D350" t="s">
        <v>895</v>
      </c>
      <c r="E350" s="32">
        <v>103.74444444444444</v>
      </c>
      <c r="F350" s="32">
        <v>406.05055555555555</v>
      </c>
      <c r="G350" s="32">
        <v>0</v>
      </c>
      <c r="H350" s="37">
        <v>0</v>
      </c>
      <c r="I350" s="32">
        <v>391.8122222222222</v>
      </c>
      <c r="J350" s="32">
        <v>0</v>
      </c>
      <c r="K350" s="37">
        <v>0</v>
      </c>
      <c r="L350" s="32">
        <v>102.52855555555554</v>
      </c>
      <c r="M350" s="32">
        <v>0</v>
      </c>
      <c r="N350" s="37">
        <v>0</v>
      </c>
      <c r="O350" s="32">
        <v>89.306333333333328</v>
      </c>
      <c r="P350" s="32">
        <v>0</v>
      </c>
      <c r="Q350" s="37">
        <v>0</v>
      </c>
      <c r="R350" s="32">
        <v>7.2444444444444445</v>
      </c>
      <c r="S350" s="32">
        <v>0</v>
      </c>
      <c r="T350" s="37">
        <v>0</v>
      </c>
      <c r="U350" s="32">
        <v>5.9777777777777779</v>
      </c>
      <c r="V350" s="32">
        <v>0</v>
      </c>
      <c r="W350" s="37">
        <v>0</v>
      </c>
      <c r="X350" s="32">
        <v>64.564222222222227</v>
      </c>
      <c r="Y350" s="32">
        <v>0</v>
      </c>
      <c r="Z350" s="37">
        <v>0</v>
      </c>
      <c r="AA350" s="32">
        <v>1.0161111111111112</v>
      </c>
      <c r="AB350" s="32">
        <v>0</v>
      </c>
      <c r="AC350" s="37">
        <v>0</v>
      </c>
      <c r="AD350" s="32">
        <v>237.94166666666663</v>
      </c>
      <c r="AE350" s="32">
        <v>0</v>
      </c>
      <c r="AF350" s="37">
        <v>0</v>
      </c>
      <c r="AG350" s="32">
        <v>0</v>
      </c>
      <c r="AH350" s="32">
        <v>0</v>
      </c>
      <c r="AI350" s="37" t="s">
        <v>1045</v>
      </c>
      <c r="AJ350" s="32">
        <v>0</v>
      </c>
      <c r="AK350" s="32">
        <v>0</v>
      </c>
      <c r="AL350" s="37" t="s">
        <v>1045</v>
      </c>
      <c r="AM350" t="s">
        <v>127</v>
      </c>
      <c r="AN350" s="34">
        <v>1</v>
      </c>
      <c r="AX350"/>
      <c r="AY350"/>
    </row>
    <row r="351" spans="1:51" x14ac:dyDescent="0.25">
      <c r="A351" t="s">
        <v>929</v>
      </c>
      <c r="B351" t="s">
        <v>641</v>
      </c>
      <c r="C351" t="s">
        <v>871</v>
      </c>
      <c r="D351" t="s">
        <v>906</v>
      </c>
      <c r="E351" s="32">
        <v>28.288888888888888</v>
      </c>
      <c r="F351" s="32">
        <v>151.65111111111113</v>
      </c>
      <c r="G351" s="32">
        <v>84.74111111111111</v>
      </c>
      <c r="H351" s="37">
        <v>0.55878991251849996</v>
      </c>
      <c r="I351" s="32">
        <v>132.66444444444446</v>
      </c>
      <c r="J351" s="32">
        <v>80.885555555555541</v>
      </c>
      <c r="K351" s="37">
        <v>0.60970032998877688</v>
      </c>
      <c r="L351" s="32">
        <v>34.159999999999997</v>
      </c>
      <c r="M351" s="32">
        <v>10.308888888888889</v>
      </c>
      <c r="N351" s="37">
        <v>0.30178246161852723</v>
      </c>
      <c r="O351" s="32">
        <v>15.17333333333333</v>
      </c>
      <c r="P351" s="32">
        <v>6.4533333333333331</v>
      </c>
      <c r="Q351" s="37">
        <v>0.42530755711775053</v>
      </c>
      <c r="R351" s="32">
        <v>14.075555555555555</v>
      </c>
      <c r="S351" s="32">
        <v>2.3444444444444446</v>
      </c>
      <c r="T351" s="37">
        <v>0.16656141458793813</v>
      </c>
      <c r="U351" s="32">
        <v>4.9111111111111114</v>
      </c>
      <c r="V351" s="32">
        <v>1.5111111111111111</v>
      </c>
      <c r="W351" s="37">
        <v>0.30769230769230765</v>
      </c>
      <c r="X351" s="32">
        <v>24.473333333333333</v>
      </c>
      <c r="Y351" s="32">
        <v>20.494444444444415</v>
      </c>
      <c r="Z351" s="37">
        <v>0.83741941342050186</v>
      </c>
      <c r="AA351" s="32">
        <v>0</v>
      </c>
      <c r="AB351" s="32">
        <v>0</v>
      </c>
      <c r="AC351" s="37" t="s">
        <v>1045</v>
      </c>
      <c r="AD351" s="32">
        <v>89.751111111111115</v>
      </c>
      <c r="AE351" s="32">
        <v>53.937777777777796</v>
      </c>
      <c r="AF351" s="37">
        <v>0.60097058532237313</v>
      </c>
      <c r="AG351" s="32">
        <v>3.2666666666666675</v>
      </c>
      <c r="AH351" s="32">
        <v>0</v>
      </c>
      <c r="AI351" s="37">
        <v>0</v>
      </c>
      <c r="AJ351" s="32">
        <v>0</v>
      </c>
      <c r="AK351" s="32">
        <v>0</v>
      </c>
      <c r="AL351" s="37" t="s">
        <v>1045</v>
      </c>
      <c r="AM351" t="s">
        <v>283</v>
      </c>
      <c r="AN351" s="34">
        <v>1</v>
      </c>
      <c r="AX351"/>
      <c r="AY351"/>
    </row>
    <row r="352" spans="1:51" x14ac:dyDescent="0.25">
      <c r="A352" t="s">
        <v>929</v>
      </c>
      <c r="B352" t="s">
        <v>485</v>
      </c>
      <c r="C352" t="s">
        <v>821</v>
      </c>
      <c r="D352" t="s">
        <v>905</v>
      </c>
      <c r="E352" s="32">
        <v>87.922222222222217</v>
      </c>
      <c r="F352" s="32">
        <v>315.87666666666661</v>
      </c>
      <c r="G352" s="32">
        <v>73.319444444444443</v>
      </c>
      <c r="H352" s="37">
        <v>0.23211415144448083</v>
      </c>
      <c r="I352" s="32">
        <v>279.56555555555553</v>
      </c>
      <c r="J352" s="32">
        <v>69.052777777777777</v>
      </c>
      <c r="K352" s="37">
        <v>0.24700030603038844</v>
      </c>
      <c r="L352" s="32">
        <v>52.827777777777776</v>
      </c>
      <c r="M352" s="32">
        <v>8.9444444444444446</v>
      </c>
      <c r="N352" s="37">
        <v>0.16931328215374908</v>
      </c>
      <c r="O352" s="32">
        <v>25.183333333333334</v>
      </c>
      <c r="P352" s="32">
        <v>5.3</v>
      </c>
      <c r="Q352" s="37">
        <v>0.21045665122435472</v>
      </c>
      <c r="R352" s="32">
        <v>22.044444444444444</v>
      </c>
      <c r="S352" s="32">
        <v>3.6444444444444444</v>
      </c>
      <c r="T352" s="37">
        <v>0.16532258064516128</v>
      </c>
      <c r="U352" s="32">
        <v>5.6</v>
      </c>
      <c r="V352" s="32">
        <v>0</v>
      </c>
      <c r="W352" s="37">
        <v>0</v>
      </c>
      <c r="X352" s="32">
        <v>73.376666666666651</v>
      </c>
      <c r="Y352" s="32">
        <v>14.722222222222221</v>
      </c>
      <c r="Z352" s="37">
        <v>0.20063901633883011</v>
      </c>
      <c r="AA352" s="32">
        <v>8.6666666666666661</v>
      </c>
      <c r="AB352" s="32">
        <v>0.62222222222222223</v>
      </c>
      <c r="AC352" s="37">
        <v>7.1794871794871803E-2</v>
      </c>
      <c r="AD352" s="32">
        <v>179.54722222222222</v>
      </c>
      <c r="AE352" s="32">
        <v>49.030555555555559</v>
      </c>
      <c r="AF352" s="37">
        <v>0.27307888670575681</v>
      </c>
      <c r="AG352" s="32">
        <v>1.4583333333333333</v>
      </c>
      <c r="AH352" s="32">
        <v>0</v>
      </c>
      <c r="AI352" s="37">
        <v>0</v>
      </c>
      <c r="AJ352" s="32">
        <v>0</v>
      </c>
      <c r="AK352" s="32">
        <v>0</v>
      </c>
      <c r="AL352" s="37" t="s">
        <v>1045</v>
      </c>
      <c r="AM352" t="s">
        <v>123</v>
      </c>
      <c r="AN352" s="34">
        <v>1</v>
      </c>
      <c r="AX352"/>
      <c r="AY352"/>
    </row>
    <row r="353" spans="1:51" x14ac:dyDescent="0.25">
      <c r="A353" t="s">
        <v>929</v>
      </c>
      <c r="B353" t="s">
        <v>519</v>
      </c>
      <c r="C353" t="s">
        <v>780</v>
      </c>
      <c r="D353" t="s">
        <v>900</v>
      </c>
      <c r="E353" s="32">
        <v>82.555555555555557</v>
      </c>
      <c r="F353" s="32">
        <v>204.48</v>
      </c>
      <c r="G353" s="32">
        <v>10.264222222222221</v>
      </c>
      <c r="H353" s="37">
        <v>5.0196704920883323E-2</v>
      </c>
      <c r="I353" s="32">
        <v>172.07166666666666</v>
      </c>
      <c r="J353" s="32">
        <v>10.264222222222221</v>
      </c>
      <c r="K353" s="37">
        <v>5.9650856070952343E-2</v>
      </c>
      <c r="L353" s="32">
        <v>19.676000000000002</v>
      </c>
      <c r="M353" s="32">
        <v>0.25933333333333336</v>
      </c>
      <c r="N353" s="37">
        <v>1.3180185674595108E-2</v>
      </c>
      <c r="O353" s="32">
        <v>5.6648888888888891</v>
      </c>
      <c r="P353" s="32">
        <v>0.25933333333333336</v>
      </c>
      <c r="Q353" s="37">
        <v>4.5779067942884048E-2</v>
      </c>
      <c r="R353" s="32">
        <v>8.9444444444444446</v>
      </c>
      <c r="S353" s="32">
        <v>0</v>
      </c>
      <c r="T353" s="37">
        <v>0</v>
      </c>
      <c r="U353" s="32">
        <v>5.0666666666666664</v>
      </c>
      <c r="V353" s="32">
        <v>0</v>
      </c>
      <c r="W353" s="37">
        <v>0</v>
      </c>
      <c r="X353" s="32">
        <v>69.398555555555561</v>
      </c>
      <c r="Y353" s="32">
        <v>3.5265555555555559</v>
      </c>
      <c r="Z353" s="37">
        <v>5.0815979199054735E-2</v>
      </c>
      <c r="AA353" s="32">
        <v>18.397222222222222</v>
      </c>
      <c r="AB353" s="32">
        <v>0</v>
      </c>
      <c r="AC353" s="37">
        <v>0</v>
      </c>
      <c r="AD353" s="32">
        <v>97.008222222222201</v>
      </c>
      <c r="AE353" s="32">
        <v>6.4783333333333317</v>
      </c>
      <c r="AF353" s="37">
        <v>6.6781280853627528E-2</v>
      </c>
      <c r="AG353" s="32">
        <v>0</v>
      </c>
      <c r="AH353" s="32">
        <v>0</v>
      </c>
      <c r="AI353" s="37" t="s">
        <v>1045</v>
      </c>
      <c r="AJ353" s="32">
        <v>0</v>
      </c>
      <c r="AK353" s="32">
        <v>0</v>
      </c>
      <c r="AL353" s="37" t="s">
        <v>1045</v>
      </c>
      <c r="AM353" t="s">
        <v>157</v>
      </c>
      <c r="AN353" s="34">
        <v>1</v>
      </c>
      <c r="AX353"/>
      <c r="AY353"/>
    </row>
    <row r="354" spans="1:51" x14ac:dyDescent="0.25">
      <c r="A354" t="s">
        <v>929</v>
      </c>
      <c r="B354" t="s">
        <v>670</v>
      </c>
      <c r="C354" t="s">
        <v>800</v>
      </c>
      <c r="D354" t="s">
        <v>901</v>
      </c>
      <c r="E354" s="32">
        <v>75.777777777777771</v>
      </c>
      <c r="F354" s="32">
        <v>232.87377777777778</v>
      </c>
      <c r="G354" s="32">
        <v>0</v>
      </c>
      <c r="H354" s="37">
        <v>0</v>
      </c>
      <c r="I354" s="32">
        <v>190.60388888888889</v>
      </c>
      <c r="J354" s="32">
        <v>0</v>
      </c>
      <c r="K354" s="37">
        <v>0</v>
      </c>
      <c r="L354" s="32">
        <v>38.93611111111111</v>
      </c>
      <c r="M354" s="32">
        <v>0</v>
      </c>
      <c r="N354" s="37">
        <v>0</v>
      </c>
      <c r="O354" s="32">
        <v>18.513888888888889</v>
      </c>
      <c r="P354" s="32">
        <v>0</v>
      </c>
      <c r="Q354" s="37">
        <v>0</v>
      </c>
      <c r="R354" s="32">
        <v>15.8</v>
      </c>
      <c r="S354" s="32">
        <v>0</v>
      </c>
      <c r="T354" s="37">
        <v>0</v>
      </c>
      <c r="U354" s="32">
        <v>4.6222222222222218</v>
      </c>
      <c r="V354" s="32">
        <v>0</v>
      </c>
      <c r="W354" s="37">
        <v>0</v>
      </c>
      <c r="X354" s="32">
        <v>38.210888888888888</v>
      </c>
      <c r="Y354" s="32">
        <v>0</v>
      </c>
      <c r="Z354" s="37">
        <v>0</v>
      </c>
      <c r="AA354" s="32">
        <v>21.847666666666665</v>
      </c>
      <c r="AB354" s="32">
        <v>0</v>
      </c>
      <c r="AC354" s="37">
        <v>0</v>
      </c>
      <c r="AD354" s="32">
        <v>133.87911111111111</v>
      </c>
      <c r="AE354" s="32">
        <v>0</v>
      </c>
      <c r="AF354" s="37">
        <v>0</v>
      </c>
      <c r="AG354" s="32">
        <v>0</v>
      </c>
      <c r="AH354" s="32">
        <v>0</v>
      </c>
      <c r="AI354" s="37" t="s">
        <v>1045</v>
      </c>
      <c r="AJ354" s="32">
        <v>0</v>
      </c>
      <c r="AK354" s="32">
        <v>0</v>
      </c>
      <c r="AL354" s="37" t="s">
        <v>1045</v>
      </c>
      <c r="AM354" t="s">
        <v>312</v>
      </c>
      <c r="AN354" s="34">
        <v>1</v>
      </c>
      <c r="AX354"/>
      <c r="AY354"/>
    </row>
    <row r="355" spans="1:51" x14ac:dyDescent="0.25">
      <c r="A355" t="s">
        <v>929</v>
      </c>
      <c r="B355" t="s">
        <v>611</v>
      </c>
      <c r="C355" t="s">
        <v>862</v>
      </c>
      <c r="D355" t="s">
        <v>896</v>
      </c>
      <c r="E355" s="32">
        <v>141.17777777777778</v>
      </c>
      <c r="F355" s="32">
        <v>441.25066666666669</v>
      </c>
      <c r="G355" s="32">
        <v>130.39777777777778</v>
      </c>
      <c r="H355" s="37">
        <v>0.29551859663542213</v>
      </c>
      <c r="I355" s="32">
        <v>393.9755555555555</v>
      </c>
      <c r="J355" s="32">
        <v>130.39777777777778</v>
      </c>
      <c r="K355" s="37">
        <v>0.33097936138169887</v>
      </c>
      <c r="L355" s="32">
        <v>106.5251111111111</v>
      </c>
      <c r="M355" s="32">
        <v>39.439</v>
      </c>
      <c r="N355" s="37">
        <v>0.37023195365516326</v>
      </c>
      <c r="O355" s="32">
        <v>86.013999999999996</v>
      </c>
      <c r="P355" s="32">
        <v>39.439</v>
      </c>
      <c r="Q355" s="37">
        <v>0.45851838072871859</v>
      </c>
      <c r="R355" s="32">
        <v>15.622222222222222</v>
      </c>
      <c r="S355" s="32">
        <v>0</v>
      </c>
      <c r="T355" s="37">
        <v>0</v>
      </c>
      <c r="U355" s="32">
        <v>4.8888888888888893</v>
      </c>
      <c r="V355" s="32">
        <v>0</v>
      </c>
      <c r="W355" s="37">
        <v>0</v>
      </c>
      <c r="X355" s="32">
        <v>89.953333333333333</v>
      </c>
      <c r="Y355" s="32">
        <v>32.642222222222223</v>
      </c>
      <c r="Z355" s="37">
        <v>0.36287951777464861</v>
      </c>
      <c r="AA355" s="32">
        <v>26.764000000000003</v>
      </c>
      <c r="AB355" s="32">
        <v>0</v>
      </c>
      <c r="AC355" s="37">
        <v>0</v>
      </c>
      <c r="AD355" s="32">
        <v>218.0082222222222</v>
      </c>
      <c r="AE355" s="32">
        <v>58.31655555555556</v>
      </c>
      <c r="AF355" s="37">
        <v>0.26749704649264</v>
      </c>
      <c r="AG355" s="32">
        <v>0</v>
      </c>
      <c r="AH355" s="32">
        <v>0</v>
      </c>
      <c r="AI355" s="37" t="s">
        <v>1045</v>
      </c>
      <c r="AJ355" s="32">
        <v>0</v>
      </c>
      <c r="AK355" s="32">
        <v>0</v>
      </c>
      <c r="AL355" s="37" t="s">
        <v>1045</v>
      </c>
      <c r="AM355" t="s">
        <v>252</v>
      </c>
      <c r="AN355" s="34">
        <v>1</v>
      </c>
      <c r="AX355"/>
      <c r="AY355"/>
    </row>
    <row r="356" spans="1:51" x14ac:dyDescent="0.25">
      <c r="A356" t="s">
        <v>929</v>
      </c>
      <c r="B356" t="s">
        <v>512</v>
      </c>
      <c r="C356" t="s">
        <v>828</v>
      </c>
      <c r="D356" t="s">
        <v>895</v>
      </c>
      <c r="E356" s="32">
        <v>89.422222222222217</v>
      </c>
      <c r="F356" s="32">
        <v>427.65088888888886</v>
      </c>
      <c r="G356" s="32">
        <v>0</v>
      </c>
      <c r="H356" s="37">
        <v>0</v>
      </c>
      <c r="I356" s="32">
        <v>401.28899999999993</v>
      </c>
      <c r="J356" s="32">
        <v>0</v>
      </c>
      <c r="K356" s="37">
        <v>0</v>
      </c>
      <c r="L356" s="32">
        <v>65.862222222222229</v>
      </c>
      <c r="M356" s="32">
        <v>0</v>
      </c>
      <c r="N356" s="37">
        <v>0</v>
      </c>
      <c r="O356" s="32">
        <v>52.884444444444448</v>
      </c>
      <c r="P356" s="32">
        <v>0</v>
      </c>
      <c r="Q356" s="37">
        <v>0</v>
      </c>
      <c r="R356" s="32">
        <v>7.3777777777777782</v>
      </c>
      <c r="S356" s="32">
        <v>0</v>
      </c>
      <c r="T356" s="37">
        <v>0</v>
      </c>
      <c r="U356" s="32">
        <v>5.6</v>
      </c>
      <c r="V356" s="32">
        <v>0</v>
      </c>
      <c r="W356" s="37">
        <v>0</v>
      </c>
      <c r="X356" s="32">
        <v>101.95599999999997</v>
      </c>
      <c r="Y356" s="32">
        <v>0</v>
      </c>
      <c r="Z356" s="37">
        <v>0</v>
      </c>
      <c r="AA356" s="32">
        <v>13.38411111111111</v>
      </c>
      <c r="AB356" s="32">
        <v>0</v>
      </c>
      <c r="AC356" s="37">
        <v>0</v>
      </c>
      <c r="AD356" s="32">
        <v>246.44855555555552</v>
      </c>
      <c r="AE356" s="32">
        <v>0</v>
      </c>
      <c r="AF356" s="37">
        <v>0</v>
      </c>
      <c r="AG356" s="32">
        <v>0</v>
      </c>
      <c r="AH356" s="32">
        <v>0</v>
      </c>
      <c r="AI356" s="37" t="s">
        <v>1045</v>
      </c>
      <c r="AJ356" s="32">
        <v>0</v>
      </c>
      <c r="AK356" s="32">
        <v>0</v>
      </c>
      <c r="AL356" s="37" t="s">
        <v>1045</v>
      </c>
      <c r="AM356" t="s">
        <v>150</v>
      </c>
      <c r="AN356" s="34">
        <v>1</v>
      </c>
      <c r="AX356"/>
      <c r="AY356"/>
    </row>
    <row r="357" spans="1:51" x14ac:dyDescent="0.25">
      <c r="A357" t="s">
        <v>929</v>
      </c>
      <c r="B357" t="s">
        <v>391</v>
      </c>
      <c r="C357" t="s">
        <v>762</v>
      </c>
      <c r="D357" t="s">
        <v>897</v>
      </c>
      <c r="E357" s="32">
        <v>133.53333333333333</v>
      </c>
      <c r="F357" s="32">
        <v>345.88611111111112</v>
      </c>
      <c r="G357" s="32">
        <v>7.0027777777777782</v>
      </c>
      <c r="H357" s="37">
        <v>2.0245906247239379E-2</v>
      </c>
      <c r="I357" s="32">
        <v>298.35000000000002</v>
      </c>
      <c r="J357" s="32">
        <v>7.0027777777777782</v>
      </c>
      <c r="K357" s="37">
        <v>2.347168687037968E-2</v>
      </c>
      <c r="L357" s="32">
        <v>48.244444444444447</v>
      </c>
      <c r="M357" s="32">
        <v>0</v>
      </c>
      <c r="N357" s="37">
        <v>0</v>
      </c>
      <c r="O357" s="32">
        <v>18.233333333333334</v>
      </c>
      <c r="P357" s="32">
        <v>0</v>
      </c>
      <c r="Q357" s="37">
        <v>0</v>
      </c>
      <c r="R357" s="32">
        <v>26.56388888888889</v>
      </c>
      <c r="S357" s="32">
        <v>0</v>
      </c>
      <c r="T357" s="37">
        <v>0</v>
      </c>
      <c r="U357" s="32">
        <v>3.4472222222222224</v>
      </c>
      <c r="V357" s="32">
        <v>0</v>
      </c>
      <c r="W357" s="37">
        <v>0</v>
      </c>
      <c r="X357" s="32">
        <v>109.49444444444444</v>
      </c>
      <c r="Y357" s="32">
        <v>0</v>
      </c>
      <c r="Z357" s="37">
        <v>0</v>
      </c>
      <c r="AA357" s="32">
        <v>17.524999999999999</v>
      </c>
      <c r="AB357" s="32">
        <v>0</v>
      </c>
      <c r="AC357" s="37">
        <v>0</v>
      </c>
      <c r="AD357" s="32">
        <v>170.62222222222223</v>
      </c>
      <c r="AE357" s="32">
        <v>7.0027777777777782</v>
      </c>
      <c r="AF357" s="37">
        <v>4.1042589215941651E-2</v>
      </c>
      <c r="AG357" s="32">
        <v>0</v>
      </c>
      <c r="AH357" s="32">
        <v>0</v>
      </c>
      <c r="AI357" s="37" t="s">
        <v>1045</v>
      </c>
      <c r="AJ357" s="32">
        <v>0</v>
      </c>
      <c r="AK357" s="32">
        <v>0</v>
      </c>
      <c r="AL357" s="37" t="s">
        <v>1045</v>
      </c>
      <c r="AM357" t="s">
        <v>29</v>
      </c>
      <c r="AN357" s="34">
        <v>1</v>
      </c>
      <c r="AX357"/>
      <c r="AY357"/>
    </row>
    <row r="358" spans="1:51" x14ac:dyDescent="0.25">
      <c r="AX358"/>
      <c r="AY358"/>
    </row>
    <row r="359" spans="1:51" x14ac:dyDescent="0.25">
      <c r="AX359"/>
      <c r="AY359"/>
    </row>
    <row r="360" spans="1:51" x14ac:dyDescent="0.25">
      <c r="AX360"/>
      <c r="AY360"/>
    </row>
    <row r="361" spans="1:51" x14ac:dyDescent="0.25">
      <c r="AX361"/>
      <c r="AY361"/>
    </row>
    <row r="362" spans="1:51" x14ac:dyDescent="0.25">
      <c r="AX362"/>
      <c r="AY362"/>
    </row>
    <row r="363" spans="1:51" x14ac:dyDescent="0.25">
      <c r="AX363"/>
      <c r="AY363"/>
    </row>
    <row r="364" spans="1:51" x14ac:dyDescent="0.25">
      <c r="AX364"/>
      <c r="AY364"/>
    </row>
    <row r="365" spans="1:51" x14ac:dyDescent="0.25">
      <c r="AX365"/>
      <c r="AY365"/>
    </row>
    <row r="366" spans="1:51" x14ac:dyDescent="0.25">
      <c r="AX366"/>
      <c r="AY366"/>
    </row>
    <row r="367" spans="1:51" x14ac:dyDescent="0.25">
      <c r="AX367"/>
      <c r="AY367"/>
    </row>
    <row r="368" spans="1:51" x14ac:dyDescent="0.25">
      <c r="AX368"/>
      <c r="AY368"/>
    </row>
    <row r="369" spans="50:51" x14ac:dyDescent="0.25">
      <c r="AX369"/>
      <c r="AY369"/>
    </row>
    <row r="370" spans="50:51" x14ac:dyDescent="0.25">
      <c r="AX370"/>
      <c r="AY370"/>
    </row>
    <row r="371" spans="50:51" x14ac:dyDescent="0.25">
      <c r="AX371"/>
      <c r="AY371"/>
    </row>
    <row r="372" spans="50:51" x14ac:dyDescent="0.25">
      <c r="AX372"/>
      <c r="AY372"/>
    </row>
    <row r="373" spans="50:51" x14ac:dyDescent="0.25">
      <c r="AX373"/>
      <c r="AY373"/>
    </row>
    <row r="374" spans="50:51" x14ac:dyDescent="0.25">
      <c r="AX374"/>
      <c r="AY374"/>
    </row>
    <row r="375" spans="50:51" x14ac:dyDescent="0.25">
      <c r="AX375"/>
      <c r="AY375"/>
    </row>
    <row r="376" spans="50:51" x14ac:dyDescent="0.25">
      <c r="AX376"/>
      <c r="AY376"/>
    </row>
    <row r="377" spans="50:51" x14ac:dyDescent="0.25">
      <c r="AX377"/>
      <c r="AY377"/>
    </row>
    <row r="378" spans="50:51" x14ac:dyDescent="0.25">
      <c r="AX378"/>
      <c r="AY378"/>
    </row>
    <row r="379" spans="50:51" x14ac:dyDescent="0.25">
      <c r="AX379"/>
      <c r="AY379"/>
    </row>
    <row r="380" spans="50:51" x14ac:dyDescent="0.25">
      <c r="AX380"/>
      <c r="AY380"/>
    </row>
    <row r="381" spans="50:51" x14ac:dyDescent="0.25">
      <c r="AX381"/>
      <c r="AY381"/>
    </row>
    <row r="382" spans="50:51" x14ac:dyDescent="0.25">
      <c r="AX382"/>
      <c r="AY382"/>
    </row>
    <row r="383" spans="50:51" x14ac:dyDescent="0.25">
      <c r="AX383"/>
      <c r="AY383"/>
    </row>
    <row r="384" spans="50:51" x14ac:dyDescent="0.25">
      <c r="AX384"/>
      <c r="AY384"/>
    </row>
    <row r="385" spans="50:51" x14ac:dyDescent="0.25">
      <c r="AX385"/>
      <c r="AY385"/>
    </row>
    <row r="386" spans="50:51" x14ac:dyDescent="0.25">
      <c r="AX386"/>
      <c r="AY386"/>
    </row>
    <row r="387" spans="50:51" x14ac:dyDescent="0.25">
      <c r="AX387"/>
      <c r="AY387"/>
    </row>
    <row r="388" spans="50:51" x14ac:dyDescent="0.25">
      <c r="AX388"/>
      <c r="AY388"/>
    </row>
    <row r="389" spans="50:51" x14ac:dyDescent="0.25">
      <c r="AX389"/>
      <c r="AY389"/>
    </row>
    <row r="390" spans="50:51" x14ac:dyDescent="0.25">
      <c r="AX390"/>
      <c r="AY390"/>
    </row>
    <row r="391" spans="50:51" x14ac:dyDescent="0.25">
      <c r="AX391"/>
      <c r="AY391"/>
    </row>
    <row r="392" spans="50:51" x14ac:dyDescent="0.25">
      <c r="AX392"/>
      <c r="AY392"/>
    </row>
    <row r="393" spans="50:51" x14ac:dyDescent="0.25">
      <c r="AX393"/>
      <c r="AY393"/>
    </row>
    <row r="394" spans="50:51" x14ac:dyDescent="0.25">
      <c r="AX394"/>
      <c r="AY394"/>
    </row>
    <row r="395" spans="50:51" x14ac:dyDescent="0.25">
      <c r="AX395"/>
      <c r="AY395"/>
    </row>
    <row r="396" spans="50:51" x14ac:dyDescent="0.25">
      <c r="AX396"/>
      <c r="AY396"/>
    </row>
    <row r="397" spans="50:51" x14ac:dyDescent="0.25">
      <c r="AX397"/>
      <c r="AY397"/>
    </row>
    <row r="398" spans="50:51" x14ac:dyDescent="0.25">
      <c r="AX398"/>
      <c r="AY398"/>
    </row>
    <row r="399" spans="50:51" x14ac:dyDescent="0.25">
      <c r="AX399"/>
      <c r="AY399"/>
    </row>
    <row r="400" spans="50:51" x14ac:dyDescent="0.25">
      <c r="AX400"/>
      <c r="AY400"/>
    </row>
    <row r="401" spans="50:51" x14ac:dyDescent="0.25">
      <c r="AX401"/>
      <c r="AY401"/>
    </row>
    <row r="402" spans="50:51" x14ac:dyDescent="0.25">
      <c r="AX402"/>
      <c r="AY402"/>
    </row>
    <row r="403" spans="50:51" x14ac:dyDescent="0.25">
      <c r="AX403"/>
      <c r="AY403"/>
    </row>
    <row r="404" spans="50:51" x14ac:dyDescent="0.25">
      <c r="AX404"/>
      <c r="AY404"/>
    </row>
    <row r="405" spans="50:51" x14ac:dyDescent="0.25">
      <c r="AX405"/>
      <c r="AY405"/>
    </row>
    <row r="406" spans="50:51" x14ac:dyDescent="0.25">
      <c r="AX406"/>
      <c r="AY406"/>
    </row>
    <row r="407" spans="50:51" x14ac:dyDescent="0.25">
      <c r="AX407"/>
      <c r="AY407"/>
    </row>
    <row r="408" spans="50:51" x14ac:dyDescent="0.25">
      <c r="AX408"/>
      <c r="AY408"/>
    </row>
    <row r="409" spans="50:51" x14ac:dyDescent="0.25">
      <c r="AX409"/>
      <c r="AY409"/>
    </row>
    <row r="410" spans="50:51" x14ac:dyDescent="0.25">
      <c r="AX410"/>
      <c r="AY410"/>
    </row>
    <row r="411" spans="50:51" x14ac:dyDescent="0.25">
      <c r="AX411"/>
      <c r="AY411"/>
    </row>
    <row r="412" spans="50:51" x14ac:dyDescent="0.25">
      <c r="AX412"/>
      <c r="AY412"/>
    </row>
    <row r="413" spans="50:51" x14ac:dyDescent="0.25">
      <c r="AX413"/>
      <c r="AY413"/>
    </row>
    <row r="414" spans="50:51" x14ac:dyDescent="0.25">
      <c r="AX414"/>
      <c r="AY414"/>
    </row>
    <row r="415" spans="50:51" x14ac:dyDescent="0.25">
      <c r="AX415"/>
      <c r="AY415"/>
    </row>
    <row r="416" spans="50:51" x14ac:dyDescent="0.25">
      <c r="AX416"/>
      <c r="AY416"/>
    </row>
    <row r="417" spans="50:51" x14ac:dyDescent="0.25">
      <c r="AX417"/>
      <c r="AY417"/>
    </row>
    <row r="418" spans="50:51" x14ac:dyDescent="0.25">
      <c r="AX418"/>
      <c r="AY418"/>
    </row>
    <row r="419" spans="50:51" x14ac:dyDescent="0.25">
      <c r="AX419"/>
      <c r="AY419"/>
    </row>
    <row r="420" spans="50:51" x14ac:dyDescent="0.25">
      <c r="AX420"/>
      <c r="AY420"/>
    </row>
    <row r="421" spans="50:51" x14ac:dyDescent="0.25">
      <c r="AX421"/>
      <c r="AY421"/>
    </row>
    <row r="422" spans="50:51" x14ac:dyDescent="0.25">
      <c r="AX422"/>
      <c r="AY422"/>
    </row>
    <row r="423" spans="50:51" x14ac:dyDescent="0.25">
      <c r="AX423"/>
      <c r="AY423"/>
    </row>
    <row r="424" spans="50:51" x14ac:dyDescent="0.25">
      <c r="AX424"/>
      <c r="AY424"/>
    </row>
    <row r="425" spans="50:51" x14ac:dyDescent="0.25">
      <c r="AX425"/>
      <c r="AY425"/>
    </row>
    <row r="426" spans="50:51" x14ac:dyDescent="0.25">
      <c r="AX426"/>
      <c r="AY426"/>
    </row>
    <row r="427" spans="50:51" x14ac:dyDescent="0.25">
      <c r="AX427"/>
      <c r="AY427"/>
    </row>
    <row r="428" spans="50:51" x14ac:dyDescent="0.25">
      <c r="AX428"/>
      <c r="AY428"/>
    </row>
    <row r="429" spans="50:51" x14ac:dyDescent="0.25">
      <c r="AX429"/>
      <c r="AY429"/>
    </row>
    <row r="430" spans="50:51" x14ac:dyDescent="0.25">
      <c r="AX430"/>
      <c r="AY430"/>
    </row>
    <row r="431" spans="50:51" x14ac:dyDescent="0.25">
      <c r="AX431"/>
      <c r="AY431"/>
    </row>
    <row r="432" spans="50:51" x14ac:dyDescent="0.25">
      <c r="AX432"/>
      <c r="AY432"/>
    </row>
    <row r="433" spans="50:51" x14ac:dyDescent="0.25">
      <c r="AX433"/>
      <c r="AY433"/>
    </row>
    <row r="434" spans="50:51" x14ac:dyDescent="0.25">
      <c r="AX434"/>
      <c r="AY434"/>
    </row>
    <row r="435" spans="50:51" x14ac:dyDescent="0.25">
      <c r="AX435"/>
      <c r="AY435"/>
    </row>
    <row r="436" spans="50:51" x14ac:dyDescent="0.25">
      <c r="AX436"/>
      <c r="AY436"/>
    </row>
    <row r="437" spans="50:51" x14ac:dyDescent="0.25">
      <c r="AX437"/>
      <c r="AY437"/>
    </row>
    <row r="438" spans="50:51" x14ac:dyDescent="0.25">
      <c r="AX438"/>
      <c r="AY438"/>
    </row>
    <row r="439" spans="50:51" x14ac:dyDescent="0.25">
      <c r="AX439"/>
      <c r="AY439"/>
    </row>
    <row r="440" spans="50:51" x14ac:dyDescent="0.25">
      <c r="AX440"/>
      <c r="AY440"/>
    </row>
    <row r="441" spans="50:51" x14ac:dyDescent="0.25">
      <c r="AX441"/>
      <c r="AY441"/>
    </row>
    <row r="442" spans="50:51" x14ac:dyDescent="0.25">
      <c r="AX442"/>
      <c r="AY442"/>
    </row>
    <row r="443" spans="50:51" x14ac:dyDescent="0.25">
      <c r="AX443"/>
      <c r="AY443"/>
    </row>
    <row r="444" spans="50:51" x14ac:dyDescent="0.25">
      <c r="AX444"/>
      <c r="AY444"/>
    </row>
    <row r="445" spans="50:51" x14ac:dyDescent="0.25">
      <c r="AX445"/>
      <c r="AY445"/>
    </row>
    <row r="446" spans="50:51" x14ac:dyDescent="0.25">
      <c r="AX446"/>
      <c r="AY446"/>
    </row>
    <row r="447" spans="50:51" x14ac:dyDescent="0.25">
      <c r="AX447"/>
      <c r="AY447"/>
    </row>
    <row r="448" spans="50:51" x14ac:dyDescent="0.25">
      <c r="AX448"/>
      <c r="AY448"/>
    </row>
    <row r="449" spans="50:51" x14ac:dyDescent="0.25">
      <c r="AX449"/>
      <c r="AY449"/>
    </row>
    <row r="450" spans="50:51" x14ac:dyDescent="0.25">
      <c r="AX450"/>
      <c r="AY450"/>
    </row>
    <row r="451" spans="50:51" x14ac:dyDescent="0.25">
      <c r="AX451"/>
      <c r="AY451"/>
    </row>
    <row r="452" spans="50:51" x14ac:dyDescent="0.25">
      <c r="AX452"/>
      <c r="AY452"/>
    </row>
    <row r="453" spans="50:51" x14ac:dyDescent="0.25">
      <c r="AX453"/>
      <c r="AY453"/>
    </row>
    <row r="454" spans="50:51" x14ac:dyDescent="0.25">
      <c r="AX454"/>
      <c r="AY454"/>
    </row>
    <row r="455" spans="50:51" x14ac:dyDescent="0.25">
      <c r="AX455"/>
      <c r="AY455"/>
    </row>
    <row r="456" spans="50:51" x14ac:dyDescent="0.25">
      <c r="AX456"/>
      <c r="AY456"/>
    </row>
    <row r="457" spans="50:51" x14ac:dyDescent="0.25">
      <c r="AX457"/>
      <c r="AY457"/>
    </row>
    <row r="458" spans="50:51" x14ac:dyDescent="0.25">
      <c r="AX458"/>
      <c r="AY458"/>
    </row>
    <row r="459" spans="50:51" x14ac:dyDescent="0.25">
      <c r="AX459"/>
      <c r="AY459"/>
    </row>
    <row r="460" spans="50:51" x14ac:dyDescent="0.25">
      <c r="AX460"/>
      <c r="AY460"/>
    </row>
    <row r="461" spans="50:51" x14ac:dyDescent="0.25">
      <c r="AX461"/>
      <c r="AY461"/>
    </row>
    <row r="462" spans="50:51" x14ac:dyDescent="0.25">
      <c r="AX462"/>
      <c r="AY462"/>
    </row>
    <row r="463" spans="50:51" x14ac:dyDescent="0.25">
      <c r="AX463"/>
      <c r="AY463"/>
    </row>
    <row r="464" spans="50:51" x14ac:dyDescent="0.25">
      <c r="AX464"/>
      <c r="AY464"/>
    </row>
    <row r="465" spans="50:51" x14ac:dyDescent="0.25">
      <c r="AX465"/>
      <c r="AY465"/>
    </row>
    <row r="466" spans="50:51" x14ac:dyDescent="0.25">
      <c r="AX466"/>
      <c r="AY466"/>
    </row>
    <row r="467" spans="50:51" x14ac:dyDescent="0.25">
      <c r="AX467"/>
      <c r="AY467"/>
    </row>
    <row r="468" spans="50:51" x14ac:dyDescent="0.25">
      <c r="AX468"/>
      <c r="AY468"/>
    </row>
    <row r="469" spans="50:51" x14ac:dyDescent="0.25">
      <c r="AX469"/>
      <c r="AY469"/>
    </row>
    <row r="470" spans="50:51" x14ac:dyDescent="0.25">
      <c r="AX470"/>
      <c r="AY470"/>
    </row>
    <row r="471" spans="50:51" x14ac:dyDescent="0.25">
      <c r="AX471"/>
      <c r="AY471"/>
    </row>
    <row r="472" spans="50:51" x14ac:dyDescent="0.25">
      <c r="AX472"/>
      <c r="AY472"/>
    </row>
    <row r="473" spans="50:51" x14ac:dyDescent="0.25">
      <c r="AX473"/>
      <c r="AY473"/>
    </row>
    <row r="474" spans="50:51" x14ac:dyDescent="0.25">
      <c r="AX474"/>
      <c r="AY474"/>
    </row>
    <row r="475" spans="50:51" x14ac:dyDescent="0.25">
      <c r="AX475"/>
      <c r="AY475"/>
    </row>
    <row r="476" spans="50:51" x14ac:dyDescent="0.25">
      <c r="AX476"/>
      <c r="AY476"/>
    </row>
    <row r="477" spans="50:51" x14ac:dyDescent="0.25">
      <c r="AX477"/>
      <c r="AY477"/>
    </row>
    <row r="478" spans="50:51" x14ac:dyDescent="0.25">
      <c r="AX478"/>
      <c r="AY478"/>
    </row>
    <row r="479" spans="50:51" x14ac:dyDescent="0.25">
      <c r="AX479"/>
      <c r="AY479"/>
    </row>
    <row r="480" spans="50:51" x14ac:dyDescent="0.25">
      <c r="AX480"/>
      <c r="AY480"/>
    </row>
    <row r="481" spans="50:51" x14ac:dyDescent="0.25">
      <c r="AX481"/>
      <c r="AY481"/>
    </row>
    <row r="482" spans="50:51" x14ac:dyDescent="0.25">
      <c r="AX482"/>
      <c r="AY482"/>
    </row>
    <row r="483" spans="50:51" x14ac:dyDescent="0.25">
      <c r="AX483"/>
      <c r="AY483"/>
    </row>
    <row r="484" spans="50:51" x14ac:dyDescent="0.25">
      <c r="AX484"/>
      <c r="AY484"/>
    </row>
    <row r="485" spans="50:51" x14ac:dyDescent="0.25">
      <c r="AX485"/>
      <c r="AY485"/>
    </row>
    <row r="486" spans="50:51" x14ac:dyDescent="0.25">
      <c r="AX486"/>
      <c r="AY486"/>
    </row>
    <row r="487" spans="50:51" x14ac:dyDescent="0.25">
      <c r="AX487"/>
      <c r="AY487"/>
    </row>
    <row r="488" spans="50:51" x14ac:dyDescent="0.25">
      <c r="AX488"/>
      <c r="AY488"/>
    </row>
    <row r="489" spans="50:51" x14ac:dyDescent="0.25">
      <c r="AX489"/>
      <c r="AY489"/>
    </row>
    <row r="490" spans="50:51" x14ac:dyDescent="0.25">
      <c r="AX490"/>
      <c r="AY490"/>
    </row>
    <row r="491" spans="50:51" x14ac:dyDescent="0.25">
      <c r="AX491"/>
      <c r="AY491"/>
    </row>
    <row r="492" spans="50:51" x14ac:dyDescent="0.25">
      <c r="AX492"/>
      <c r="AY492"/>
    </row>
    <row r="493" spans="50:51" x14ac:dyDescent="0.25">
      <c r="AX493"/>
      <c r="AY493"/>
    </row>
    <row r="494" spans="50:51" x14ac:dyDescent="0.25">
      <c r="AX494"/>
      <c r="AY494"/>
    </row>
    <row r="495" spans="50:51" x14ac:dyDescent="0.25">
      <c r="AX495"/>
      <c r="AY495"/>
    </row>
    <row r="496" spans="50:51" x14ac:dyDescent="0.25">
      <c r="AX496"/>
      <c r="AY496"/>
    </row>
    <row r="497" spans="50:51" x14ac:dyDescent="0.25">
      <c r="AX497"/>
      <c r="AY497"/>
    </row>
    <row r="498" spans="50:51" x14ac:dyDescent="0.25">
      <c r="AX498"/>
      <c r="AY498"/>
    </row>
    <row r="499" spans="50:51" x14ac:dyDescent="0.25">
      <c r="AX499"/>
      <c r="AY499"/>
    </row>
    <row r="500" spans="50:51" x14ac:dyDescent="0.25">
      <c r="AX500"/>
      <c r="AY500"/>
    </row>
    <row r="501" spans="50:51" x14ac:dyDescent="0.25">
      <c r="AX501"/>
      <c r="AY501"/>
    </row>
    <row r="502" spans="50:51" x14ac:dyDescent="0.25">
      <c r="AX502"/>
      <c r="AY502"/>
    </row>
    <row r="503" spans="50:51" x14ac:dyDescent="0.25">
      <c r="AX503"/>
      <c r="AY503"/>
    </row>
    <row r="504" spans="50:51" x14ac:dyDescent="0.25">
      <c r="AX504"/>
      <c r="AY504"/>
    </row>
    <row r="505" spans="50:51" x14ac:dyDescent="0.25">
      <c r="AX505"/>
      <c r="AY505"/>
    </row>
    <row r="506" spans="50:51" x14ac:dyDescent="0.25">
      <c r="AX506"/>
      <c r="AY506"/>
    </row>
    <row r="507" spans="50:51" x14ac:dyDescent="0.25">
      <c r="AX507"/>
      <c r="AY507"/>
    </row>
    <row r="508" spans="50:51" x14ac:dyDescent="0.25">
      <c r="AX508"/>
      <c r="AY508"/>
    </row>
    <row r="509" spans="50:51" x14ac:dyDescent="0.25">
      <c r="AX509"/>
      <c r="AY509"/>
    </row>
    <row r="510" spans="50:51" x14ac:dyDescent="0.25">
      <c r="AX510"/>
      <c r="AY510"/>
    </row>
    <row r="511" spans="50:51" x14ac:dyDescent="0.25">
      <c r="AX511"/>
      <c r="AY511"/>
    </row>
    <row r="512" spans="50:51" x14ac:dyDescent="0.25">
      <c r="AX512"/>
      <c r="AY512"/>
    </row>
    <row r="513" spans="50:51" x14ac:dyDescent="0.25">
      <c r="AX513"/>
      <c r="AY513"/>
    </row>
    <row r="514" spans="50:51" x14ac:dyDescent="0.25">
      <c r="AX514"/>
      <c r="AY514"/>
    </row>
    <row r="515" spans="50:51" x14ac:dyDescent="0.25">
      <c r="AX515"/>
      <c r="AY515"/>
    </row>
    <row r="516" spans="50:51" x14ac:dyDescent="0.25">
      <c r="AX516"/>
      <c r="AY516"/>
    </row>
    <row r="517" spans="50:51" x14ac:dyDescent="0.25">
      <c r="AX517"/>
      <c r="AY517"/>
    </row>
    <row r="518" spans="50:51" x14ac:dyDescent="0.25">
      <c r="AX518"/>
      <c r="AY518"/>
    </row>
    <row r="519" spans="50:51" x14ac:dyDescent="0.25">
      <c r="AX519"/>
      <c r="AY519"/>
    </row>
    <row r="520" spans="50:51" x14ac:dyDescent="0.25">
      <c r="AX520"/>
      <c r="AY520"/>
    </row>
    <row r="521" spans="50:51" x14ac:dyDescent="0.25">
      <c r="AX521"/>
      <c r="AY521"/>
    </row>
    <row r="522" spans="50:51" x14ac:dyDescent="0.25">
      <c r="AX522"/>
      <c r="AY522"/>
    </row>
    <row r="523" spans="50:51" x14ac:dyDescent="0.25">
      <c r="AX523"/>
      <c r="AY523"/>
    </row>
    <row r="524" spans="50:51" x14ac:dyDescent="0.25">
      <c r="AX524"/>
      <c r="AY524"/>
    </row>
    <row r="525" spans="50:51" x14ac:dyDescent="0.25">
      <c r="AX525"/>
      <c r="AY525"/>
    </row>
    <row r="526" spans="50:51" x14ac:dyDescent="0.25">
      <c r="AX526"/>
      <c r="AY526"/>
    </row>
    <row r="527" spans="50:51" x14ac:dyDescent="0.25">
      <c r="AX527"/>
      <c r="AY527"/>
    </row>
    <row r="528" spans="50:51" x14ac:dyDescent="0.25">
      <c r="AX528"/>
      <c r="AY528"/>
    </row>
    <row r="529" spans="50:51" x14ac:dyDescent="0.25">
      <c r="AX529"/>
      <c r="AY529"/>
    </row>
    <row r="530" spans="50:51" x14ac:dyDescent="0.25">
      <c r="AX530"/>
      <c r="AY530"/>
    </row>
    <row r="531" spans="50:51" x14ac:dyDescent="0.25">
      <c r="AX531"/>
      <c r="AY531"/>
    </row>
    <row r="532" spans="50:51" x14ac:dyDescent="0.25">
      <c r="AX532"/>
      <c r="AY532"/>
    </row>
    <row r="533" spans="50:51" x14ac:dyDescent="0.25">
      <c r="AX533"/>
      <c r="AY533"/>
    </row>
    <row r="534" spans="50:51" x14ac:dyDescent="0.25">
      <c r="AX534"/>
      <c r="AY534"/>
    </row>
    <row r="535" spans="50:51" x14ac:dyDescent="0.25">
      <c r="AX535"/>
      <c r="AY535"/>
    </row>
    <row r="536" spans="50:51" x14ac:dyDescent="0.25">
      <c r="AX536"/>
      <c r="AY536"/>
    </row>
    <row r="537" spans="50:51" x14ac:dyDescent="0.25">
      <c r="AX537"/>
      <c r="AY537"/>
    </row>
    <row r="538" spans="50:51" x14ac:dyDescent="0.25">
      <c r="AX538"/>
      <c r="AY538"/>
    </row>
    <row r="539" spans="50:51" x14ac:dyDescent="0.25">
      <c r="AX539"/>
      <c r="AY539"/>
    </row>
    <row r="540" spans="50:51" x14ac:dyDescent="0.25">
      <c r="AX540"/>
      <c r="AY540"/>
    </row>
    <row r="541" spans="50:51" x14ac:dyDescent="0.25">
      <c r="AX541"/>
      <c r="AY541"/>
    </row>
    <row r="542" spans="50:51" x14ac:dyDescent="0.25">
      <c r="AX542"/>
      <c r="AY542"/>
    </row>
    <row r="543" spans="50:51" x14ac:dyDescent="0.25">
      <c r="AX543"/>
      <c r="AY543"/>
    </row>
    <row r="544" spans="50:51" x14ac:dyDescent="0.25">
      <c r="AX544"/>
      <c r="AY544"/>
    </row>
    <row r="545" spans="50:51" x14ac:dyDescent="0.25">
      <c r="AX545"/>
      <c r="AY545"/>
    </row>
    <row r="546" spans="50:51" x14ac:dyDescent="0.25">
      <c r="AX546"/>
      <c r="AY546"/>
    </row>
    <row r="547" spans="50:51" x14ac:dyDescent="0.25">
      <c r="AX547"/>
      <c r="AY547"/>
    </row>
    <row r="548" spans="50:51" x14ac:dyDescent="0.25">
      <c r="AX548"/>
      <c r="AY548"/>
    </row>
    <row r="549" spans="50:51" x14ac:dyDescent="0.25">
      <c r="AX549"/>
      <c r="AY549"/>
    </row>
    <row r="550" spans="50:51" x14ac:dyDescent="0.25">
      <c r="AX550"/>
      <c r="AY550"/>
    </row>
    <row r="551" spans="50:51" x14ac:dyDescent="0.25">
      <c r="AX551"/>
      <c r="AY551"/>
    </row>
    <row r="552" spans="50:51" x14ac:dyDescent="0.25">
      <c r="AX552"/>
      <c r="AY552"/>
    </row>
    <row r="553" spans="50:51" x14ac:dyDescent="0.25">
      <c r="AX553"/>
      <c r="AY553"/>
    </row>
    <row r="554" spans="50:51" x14ac:dyDescent="0.25">
      <c r="AX554"/>
      <c r="AY554"/>
    </row>
    <row r="555" spans="50:51" x14ac:dyDescent="0.25">
      <c r="AX555"/>
      <c r="AY555"/>
    </row>
    <row r="556" spans="50:51" x14ac:dyDescent="0.25">
      <c r="AX556"/>
      <c r="AY556"/>
    </row>
    <row r="557" spans="50:51" x14ac:dyDescent="0.25">
      <c r="AX557"/>
      <c r="AY557"/>
    </row>
    <row r="558" spans="50:51" x14ac:dyDescent="0.25">
      <c r="AX558"/>
      <c r="AY558"/>
    </row>
    <row r="559" spans="50:51" x14ac:dyDescent="0.25">
      <c r="AX559"/>
      <c r="AY559"/>
    </row>
    <row r="560" spans="50:51" x14ac:dyDescent="0.25">
      <c r="AX560"/>
      <c r="AY560"/>
    </row>
    <row r="561" spans="50:51" x14ac:dyDescent="0.25">
      <c r="AX561"/>
      <c r="AY561"/>
    </row>
    <row r="562" spans="50:51" x14ac:dyDescent="0.25">
      <c r="AX562"/>
      <c r="AY562"/>
    </row>
    <row r="563" spans="50:51" x14ac:dyDescent="0.25">
      <c r="AX563"/>
      <c r="AY563"/>
    </row>
    <row r="564" spans="50:51" x14ac:dyDescent="0.25">
      <c r="AX564"/>
      <c r="AY564"/>
    </row>
    <row r="565" spans="50:51" x14ac:dyDescent="0.25">
      <c r="AX565"/>
      <c r="AY565"/>
    </row>
    <row r="566" spans="50:51" x14ac:dyDescent="0.25">
      <c r="AX566"/>
      <c r="AY566"/>
    </row>
    <row r="567" spans="50:51" x14ac:dyDescent="0.25">
      <c r="AX567"/>
      <c r="AY567"/>
    </row>
    <row r="568" spans="50:51" x14ac:dyDescent="0.25">
      <c r="AX568"/>
      <c r="AY568"/>
    </row>
    <row r="569" spans="50:51" x14ac:dyDescent="0.25">
      <c r="AX569"/>
      <c r="AY569"/>
    </row>
    <row r="570" spans="50:51" x14ac:dyDescent="0.25">
      <c r="AX570"/>
      <c r="AY570"/>
    </row>
    <row r="571" spans="50:51" x14ac:dyDescent="0.25">
      <c r="AX571"/>
      <c r="AY571"/>
    </row>
    <row r="572" spans="50:51" x14ac:dyDescent="0.25">
      <c r="AX572"/>
      <c r="AY572"/>
    </row>
    <row r="573" spans="50:51" x14ac:dyDescent="0.25">
      <c r="AX573"/>
      <c r="AY573"/>
    </row>
    <row r="574" spans="50:51" x14ac:dyDescent="0.25">
      <c r="AX574"/>
      <c r="AY574"/>
    </row>
    <row r="575" spans="50:51" x14ac:dyDescent="0.25">
      <c r="AX575"/>
      <c r="AY575"/>
    </row>
    <row r="576" spans="50:51" x14ac:dyDescent="0.25">
      <c r="AX576"/>
      <c r="AY576"/>
    </row>
    <row r="577" spans="50:51" x14ac:dyDescent="0.25">
      <c r="AX577"/>
      <c r="AY577"/>
    </row>
    <row r="578" spans="50:51" x14ac:dyDescent="0.25">
      <c r="AX578"/>
      <c r="AY578"/>
    </row>
    <row r="579" spans="50:51" x14ac:dyDescent="0.25">
      <c r="AX579"/>
      <c r="AY579"/>
    </row>
    <row r="580" spans="50:51" x14ac:dyDescent="0.25">
      <c r="AX580"/>
      <c r="AY580"/>
    </row>
    <row r="581" spans="50:51" x14ac:dyDescent="0.25">
      <c r="AX581"/>
      <c r="AY581"/>
    </row>
    <row r="582" spans="50:51" x14ac:dyDescent="0.25">
      <c r="AX582"/>
      <c r="AY582"/>
    </row>
    <row r="583" spans="50:51" x14ac:dyDescent="0.25">
      <c r="AX583"/>
      <c r="AY583"/>
    </row>
    <row r="584" spans="50:51" x14ac:dyDescent="0.25">
      <c r="AX584"/>
      <c r="AY584"/>
    </row>
    <row r="585" spans="50:51" x14ac:dyDescent="0.25">
      <c r="AX585"/>
      <c r="AY585"/>
    </row>
    <row r="586" spans="50:51" x14ac:dyDescent="0.25">
      <c r="AX586"/>
      <c r="AY586"/>
    </row>
    <row r="587" spans="50:51" x14ac:dyDescent="0.25">
      <c r="AX587"/>
      <c r="AY587"/>
    </row>
    <row r="588" spans="50:51" x14ac:dyDescent="0.25">
      <c r="AX588"/>
      <c r="AY588"/>
    </row>
    <row r="589" spans="50:51" x14ac:dyDescent="0.25">
      <c r="AX589"/>
      <c r="AY589"/>
    </row>
    <row r="590" spans="50:51" x14ac:dyDescent="0.25">
      <c r="AX590"/>
      <c r="AY590"/>
    </row>
    <row r="591" spans="50:51" x14ac:dyDescent="0.25">
      <c r="AX591"/>
      <c r="AY591"/>
    </row>
    <row r="592" spans="50:51" x14ac:dyDescent="0.25">
      <c r="AX592"/>
      <c r="AY592"/>
    </row>
    <row r="593" spans="50:51" x14ac:dyDescent="0.25">
      <c r="AX593"/>
      <c r="AY593"/>
    </row>
    <row r="594" spans="50:51" x14ac:dyDescent="0.25">
      <c r="AX594"/>
      <c r="AY594"/>
    </row>
    <row r="595" spans="50:51" x14ac:dyDescent="0.25">
      <c r="AX595"/>
      <c r="AY595"/>
    </row>
    <row r="596" spans="50:51" x14ac:dyDescent="0.25">
      <c r="AX596"/>
      <c r="AY596"/>
    </row>
    <row r="597" spans="50:51" x14ac:dyDescent="0.25">
      <c r="AX597"/>
      <c r="AY597"/>
    </row>
    <row r="598" spans="50:51" x14ac:dyDescent="0.25">
      <c r="AX598"/>
      <c r="AY598"/>
    </row>
    <row r="599" spans="50:51" x14ac:dyDescent="0.25">
      <c r="AX599"/>
      <c r="AY599"/>
    </row>
    <row r="600" spans="50:51" x14ac:dyDescent="0.25">
      <c r="AX600"/>
      <c r="AY600"/>
    </row>
    <row r="601" spans="50:51" x14ac:dyDescent="0.25">
      <c r="AX601"/>
      <c r="AY601"/>
    </row>
    <row r="602" spans="50:51" x14ac:dyDescent="0.25">
      <c r="AX602"/>
      <c r="AY602"/>
    </row>
    <row r="603" spans="50:51" x14ac:dyDescent="0.25">
      <c r="AX603"/>
      <c r="AY603"/>
    </row>
    <row r="604" spans="50:51" x14ac:dyDescent="0.25">
      <c r="AX604"/>
      <c r="AY604"/>
    </row>
    <row r="605" spans="50:51" x14ac:dyDescent="0.25">
      <c r="AX605"/>
      <c r="AY605"/>
    </row>
    <row r="606" spans="50:51" x14ac:dyDescent="0.25">
      <c r="AX606"/>
      <c r="AY606"/>
    </row>
    <row r="607" spans="50:51" x14ac:dyDescent="0.25">
      <c r="AX607"/>
      <c r="AY607"/>
    </row>
    <row r="608" spans="50:51" x14ac:dyDescent="0.25">
      <c r="AX608"/>
      <c r="AY608"/>
    </row>
    <row r="609" spans="50:51" x14ac:dyDescent="0.25">
      <c r="AX609"/>
      <c r="AY609"/>
    </row>
    <row r="610" spans="50:51" x14ac:dyDescent="0.25">
      <c r="AX610"/>
      <c r="AY610"/>
    </row>
    <row r="611" spans="50:51" x14ac:dyDescent="0.25">
      <c r="AX611"/>
      <c r="AY611"/>
    </row>
    <row r="612" spans="50:51" x14ac:dyDescent="0.25">
      <c r="AX612"/>
      <c r="AY612"/>
    </row>
    <row r="613" spans="50:51" x14ac:dyDescent="0.25">
      <c r="AX613"/>
      <c r="AY613"/>
    </row>
    <row r="614" spans="50:51" x14ac:dyDescent="0.25">
      <c r="AX614"/>
      <c r="AY614"/>
    </row>
    <row r="615" spans="50:51" x14ac:dyDescent="0.25">
      <c r="AX615"/>
      <c r="AY615"/>
    </row>
    <row r="616" spans="50:51" x14ac:dyDescent="0.25">
      <c r="AX616"/>
      <c r="AY616"/>
    </row>
    <row r="617" spans="50:51" x14ac:dyDescent="0.25">
      <c r="AX617"/>
      <c r="AY617"/>
    </row>
    <row r="618" spans="50:51" x14ac:dyDescent="0.25">
      <c r="AX618"/>
      <c r="AY618"/>
    </row>
    <row r="619" spans="50:51" x14ac:dyDescent="0.25">
      <c r="AX619"/>
      <c r="AY619"/>
    </row>
    <row r="620" spans="50:51" x14ac:dyDescent="0.25">
      <c r="AX620"/>
      <c r="AY620"/>
    </row>
    <row r="621" spans="50:51" x14ac:dyDescent="0.25">
      <c r="AX621"/>
      <c r="AY621"/>
    </row>
    <row r="622" spans="50:51" x14ac:dyDescent="0.25">
      <c r="AX622"/>
      <c r="AY622"/>
    </row>
    <row r="623" spans="50:51" x14ac:dyDescent="0.25">
      <c r="AX623"/>
      <c r="AY623"/>
    </row>
    <row r="624" spans="50:51" x14ac:dyDescent="0.25">
      <c r="AX624"/>
      <c r="AY624"/>
    </row>
    <row r="625" spans="50:51" x14ac:dyDescent="0.25">
      <c r="AX625"/>
      <c r="AY625"/>
    </row>
    <row r="626" spans="50:51" x14ac:dyDescent="0.25">
      <c r="AX626"/>
      <c r="AY626"/>
    </row>
    <row r="627" spans="50:51" x14ac:dyDescent="0.25">
      <c r="AX627"/>
      <c r="AY627"/>
    </row>
    <row r="628" spans="50:51" x14ac:dyDescent="0.25">
      <c r="AX628"/>
      <c r="AY628"/>
    </row>
    <row r="629" spans="50:51" x14ac:dyDescent="0.25">
      <c r="AX629"/>
      <c r="AY629"/>
    </row>
    <row r="630" spans="50:51" x14ac:dyDescent="0.25">
      <c r="AX630"/>
      <c r="AY630"/>
    </row>
    <row r="631" spans="50:51" x14ac:dyDescent="0.25">
      <c r="AX631"/>
      <c r="AY631"/>
    </row>
    <row r="632" spans="50:51" x14ac:dyDescent="0.25">
      <c r="AX632"/>
      <c r="AY632"/>
    </row>
    <row r="633" spans="50:51" x14ac:dyDescent="0.25">
      <c r="AX633"/>
      <c r="AY633"/>
    </row>
    <row r="634" spans="50:51" x14ac:dyDescent="0.25">
      <c r="AX634"/>
      <c r="AY634"/>
    </row>
    <row r="635" spans="50:51" x14ac:dyDescent="0.25">
      <c r="AX635"/>
      <c r="AY635"/>
    </row>
    <row r="636" spans="50:51" x14ac:dyDescent="0.25">
      <c r="AX636"/>
      <c r="AY636"/>
    </row>
    <row r="637" spans="50:51" x14ac:dyDescent="0.25">
      <c r="AX637"/>
      <c r="AY637"/>
    </row>
    <row r="638" spans="50:51" x14ac:dyDescent="0.25">
      <c r="AX638"/>
      <c r="AY638"/>
    </row>
    <row r="639" spans="50:51" x14ac:dyDescent="0.25">
      <c r="AX639"/>
      <c r="AY639"/>
    </row>
    <row r="640" spans="50:51" x14ac:dyDescent="0.25">
      <c r="AX640"/>
      <c r="AY640"/>
    </row>
    <row r="641" spans="50:51" x14ac:dyDescent="0.25">
      <c r="AX641"/>
      <c r="AY641"/>
    </row>
    <row r="642" spans="50:51" x14ac:dyDescent="0.25">
      <c r="AX642"/>
      <c r="AY642"/>
    </row>
    <row r="643" spans="50:51" x14ac:dyDescent="0.25">
      <c r="AX643"/>
      <c r="AY643"/>
    </row>
    <row r="644" spans="50:51" x14ac:dyDescent="0.25">
      <c r="AX644"/>
      <c r="AY644"/>
    </row>
    <row r="645" spans="50:51" x14ac:dyDescent="0.25">
      <c r="AX645"/>
      <c r="AY645"/>
    </row>
    <row r="646" spans="50:51" x14ac:dyDescent="0.25">
      <c r="AX646"/>
      <c r="AY646"/>
    </row>
    <row r="647" spans="50:51" x14ac:dyDescent="0.25">
      <c r="AX647"/>
      <c r="AY647"/>
    </row>
    <row r="648" spans="50:51" x14ac:dyDescent="0.25">
      <c r="AX648"/>
      <c r="AY648"/>
    </row>
    <row r="649" spans="50:51" x14ac:dyDescent="0.25">
      <c r="AX649"/>
      <c r="AY649"/>
    </row>
    <row r="650" spans="50:51" x14ac:dyDescent="0.25">
      <c r="AX650"/>
      <c r="AY650"/>
    </row>
    <row r="651" spans="50:51" x14ac:dyDescent="0.25">
      <c r="AX651"/>
      <c r="AY651"/>
    </row>
    <row r="652" spans="50:51" x14ac:dyDescent="0.25">
      <c r="AX652"/>
      <c r="AY652"/>
    </row>
    <row r="653" spans="50:51" x14ac:dyDescent="0.25">
      <c r="AX653"/>
      <c r="AY653"/>
    </row>
    <row r="654" spans="50:51" x14ac:dyDescent="0.25">
      <c r="AX654"/>
      <c r="AY654"/>
    </row>
    <row r="655" spans="50:51" x14ac:dyDescent="0.25">
      <c r="AX655"/>
      <c r="AY655"/>
    </row>
    <row r="656" spans="50:51" x14ac:dyDescent="0.25">
      <c r="AX656"/>
      <c r="AY656"/>
    </row>
    <row r="657" spans="50:51" x14ac:dyDescent="0.25">
      <c r="AX657"/>
      <c r="AY657"/>
    </row>
    <row r="658" spans="50:51" x14ac:dyDescent="0.25">
      <c r="AX658"/>
      <c r="AY658"/>
    </row>
    <row r="659" spans="50:51" x14ac:dyDescent="0.25">
      <c r="AX659"/>
      <c r="AY659"/>
    </row>
    <row r="660" spans="50:51" x14ac:dyDescent="0.25">
      <c r="AX660"/>
      <c r="AY660"/>
    </row>
    <row r="661" spans="50:51" x14ac:dyDescent="0.25">
      <c r="AX661"/>
      <c r="AY661"/>
    </row>
    <row r="662" spans="50:51" x14ac:dyDescent="0.25">
      <c r="AX662"/>
      <c r="AY662"/>
    </row>
    <row r="663" spans="50:51" x14ac:dyDescent="0.25">
      <c r="AX663"/>
      <c r="AY663"/>
    </row>
    <row r="664" spans="50:51" x14ac:dyDescent="0.25">
      <c r="AX664"/>
      <c r="AY664"/>
    </row>
    <row r="665" spans="50:51" x14ac:dyDescent="0.25">
      <c r="AX665"/>
      <c r="AY665"/>
    </row>
    <row r="666" spans="50:51" x14ac:dyDescent="0.25">
      <c r="AX666"/>
      <c r="AY666"/>
    </row>
    <row r="667" spans="50:51" x14ac:dyDescent="0.25">
      <c r="AX667"/>
      <c r="AY667"/>
    </row>
    <row r="668" spans="50:51" x14ac:dyDescent="0.25">
      <c r="AX668"/>
      <c r="AY668"/>
    </row>
    <row r="669" spans="50:51" x14ac:dyDescent="0.25">
      <c r="AX669"/>
      <c r="AY669"/>
    </row>
    <row r="670" spans="50:51" x14ac:dyDescent="0.25">
      <c r="AX670"/>
      <c r="AY670"/>
    </row>
    <row r="671" spans="50:51" x14ac:dyDescent="0.25">
      <c r="AX671"/>
      <c r="AY671"/>
    </row>
    <row r="672" spans="50:51" x14ac:dyDescent="0.25">
      <c r="AX672"/>
      <c r="AY672"/>
    </row>
    <row r="673" spans="50:51" x14ac:dyDescent="0.25">
      <c r="AX673"/>
      <c r="AY673"/>
    </row>
    <row r="674" spans="50:51" x14ac:dyDescent="0.25">
      <c r="AX674"/>
      <c r="AY674"/>
    </row>
    <row r="675" spans="50:51" x14ac:dyDescent="0.25">
      <c r="AX675"/>
      <c r="AY675"/>
    </row>
    <row r="676" spans="50:51" x14ac:dyDescent="0.25">
      <c r="AX676"/>
      <c r="AY676"/>
    </row>
    <row r="677" spans="50:51" x14ac:dyDescent="0.25">
      <c r="AX677"/>
      <c r="AY677"/>
    </row>
    <row r="678" spans="50:51" x14ac:dyDescent="0.25">
      <c r="AX678"/>
      <c r="AY678"/>
    </row>
    <row r="679" spans="50:51" x14ac:dyDescent="0.25">
      <c r="AX679"/>
      <c r="AY679"/>
    </row>
    <row r="680" spans="50:51" x14ac:dyDescent="0.25">
      <c r="AX680"/>
      <c r="AY680"/>
    </row>
    <row r="681" spans="50:51" x14ac:dyDescent="0.25">
      <c r="AX681"/>
      <c r="AY681"/>
    </row>
    <row r="682" spans="50:51" x14ac:dyDescent="0.25">
      <c r="AX682"/>
      <c r="AY682"/>
    </row>
    <row r="683" spans="50:51" x14ac:dyDescent="0.25">
      <c r="AX683"/>
      <c r="AY683"/>
    </row>
    <row r="684" spans="50:51" x14ac:dyDescent="0.25">
      <c r="AX684"/>
      <c r="AY684"/>
    </row>
    <row r="685" spans="50:51" x14ac:dyDescent="0.25">
      <c r="AX685"/>
      <c r="AY685"/>
    </row>
    <row r="686" spans="50:51" x14ac:dyDescent="0.25">
      <c r="AX686"/>
      <c r="AY686"/>
    </row>
    <row r="687" spans="50:51" x14ac:dyDescent="0.25">
      <c r="AX687"/>
      <c r="AY687"/>
    </row>
    <row r="688" spans="50:51" x14ac:dyDescent="0.25">
      <c r="AX688"/>
      <c r="AY688"/>
    </row>
    <row r="689" spans="50:51" x14ac:dyDescent="0.25">
      <c r="AX689"/>
      <c r="AY689"/>
    </row>
    <row r="690" spans="50:51" x14ac:dyDescent="0.25">
      <c r="AX690"/>
      <c r="AY690"/>
    </row>
    <row r="691" spans="50:51" x14ac:dyDescent="0.25">
      <c r="AX691"/>
      <c r="AY691"/>
    </row>
    <row r="692" spans="50:51" x14ac:dyDescent="0.25">
      <c r="AX692"/>
      <c r="AY692"/>
    </row>
    <row r="693" spans="50:51" x14ac:dyDescent="0.25">
      <c r="AX693"/>
      <c r="AY693"/>
    </row>
    <row r="694" spans="50:51" x14ac:dyDescent="0.25">
      <c r="AX694"/>
      <c r="AY694"/>
    </row>
    <row r="695" spans="50:51" x14ac:dyDescent="0.25">
      <c r="AX695"/>
      <c r="AY695"/>
    </row>
    <row r="696" spans="50:51" x14ac:dyDescent="0.25">
      <c r="AX696"/>
      <c r="AY696"/>
    </row>
    <row r="697" spans="50:51" x14ac:dyDescent="0.25">
      <c r="AX697"/>
      <c r="AY697"/>
    </row>
    <row r="698" spans="50:51" x14ac:dyDescent="0.25">
      <c r="AX698"/>
      <c r="AY698"/>
    </row>
    <row r="699" spans="50:51" x14ac:dyDescent="0.25">
      <c r="AX699"/>
      <c r="AY699"/>
    </row>
    <row r="700" spans="50:51" x14ac:dyDescent="0.25">
      <c r="AX700"/>
      <c r="AY700"/>
    </row>
    <row r="701" spans="50:51" x14ac:dyDescent="0.25">
      <c r="AX701"/>
      <c r="AY701"/>
    </row>
    <row r="702" spans="50:51" x14ac:dyDescent="0.25">
      <c r="AX702"/>
      <c r="AY702"/>
    </row>
    <row r="703" spans="50:51" x14ac:dyDescent="0.25">
      <c r="AX703"/>
      <c r="AY703"/>
    </row>
    <row r="704" spans="50:51" x14ac:dyDescent="0.25">
      <c r="AX704"/>
      <c r="AY704"/>
    </row>
    <row r="705" spans="50:51" x14ac:dyDescent="0.25">
      <c r="AX705"/>
      <c r="AY705"/>
    </row>
    <row r="706" spans="50:51" x14ac:dyDescent="0.25">
      <c r="AX706"/>
      <c r="AY706"/>
    </row>
    <row r="707" spans="50:51" x14ac:dyDescent="0.25">
      <c r="AX707"/>
      <c r="AY707"/>
    </row>
    <row r="708" spans="50:51" x14ac:dyDescent="0.25">
      <c r="AX708"/>
      <c r="AY708"/>
    </row>
    <row r="709" spans="50:51" x14ac:dyDescent="0.25">
      <c r="AX709"/>
      <c r="AY709"/>
    </row>
    <row r="710" spans="50:51" x14ac:dyDescent="0.25">
      <c r="AX710"/>
      <c r="AY710"/>
    </row>
    <row r="711" spans="50:51" x14ac:dyDescent="0.25">
      <c r="AX711"/>
      <c r="AY711"/>
    </row>
    <row r="712" spans="50:51" x14ac:dyDescent="0.25">
      <c r="AX712"/>
      <c r="AY712"/>
    </row>
    <row r="713" spans="50:51" x14ac:dyDescent="0.25">
      <c r="AX713"/>
      <c r="AY713"/>
    </row>
    <row r="714" spans="50:51" x14ac:dyDescent="0.25">
      <c r="AX714"/>
      <c r="AY714"/>
    </row>
    <row r="715" spans="50:51" x14ac:dyDescent="0.25">
      <c r="AX715"/>
      <c r="AY715"/>
    </row>
    <row r="716" spans="50:51" x14ac:dyDescent="0.25">
      <c r="AX716"/>
      <c r="AY716"/>
    </row>
    <row r="717" spans="50:51" x14ac:dyDescent="0.25">
      <c r="AX717"/>
      <c r="AY717"/>
    </row>
    <row r="718" spans="50:51" x14ac:dyDescent="0.25">
      <c r="AX718"/>
      <c r="AY718"/>
    </row>
    <row r="719" spans="50:51" x14ac:dyDescent="0.25">
      <c r="AX719"/>
      <c r="AY719"/>
    </row>
    <row r="720" spans="50:51" x14ac:dyDescent="0.25">
      <c r="AX720"/>
      <c r="AY720"/>
    </row>
    <row r="721" spans="50:51" x14ac:dyDescent="0.25">
      <c r="AX721"/>
      <c r="AY721"/>
    </row>
    <row r="722" spans="50:51" x14ac:dyDescent="0.25">
      <c r="AX722"/>
      <c r="AY722"/>
    </row>
    <row r="723" spans="50:51" x14ac:dyDescent="0.25">
      <c r="AX723"/>
      <c r="AY723"/>
    </row>
    <row r="724" spans="50:51" x14ac:dyDescent="0.25">
      <c r="AX724"/>
      <c r="AY724"/>
    </row>
    <row r="725" spans="50:51" x14ac:dyDescent="0.25">
      <c r="AX725"/>
      <c r="AY725"/>
    </row>
    <row r="726" spans="50:51" x14ac:dyDescent="0.25">
      <c r="AX726"/>
      <c r="AY726"/>
    </row>
    <row r="727" spans="50:51" x14ac:dyDescent="0.25">
      <c r="AX727"/>
      <c r="AY727"/>
    </row>
    <row r="728" spans="50:51" x14ac:dyDescent="0.25">
      <c r="AX728"/>
      <c r="AY728"/>
    </row>
    <row r="729" spans="50:51" x14ac:dyDescent="0.25">
      <c r="AX729"/>
      <c r="AY729"/>
    </row>
    <row r="730" spans="50:51" x14ac:dyDescent="0.25">
      <c r="AX730"/>
      <c r="AY730"/>
    </row>
    <row r="731" spans="50:51" x14ac:dyDescent="0.25">
      <c r="AX731"/>
      <c r="AY731"/>
    </row>
    <row r="732" spans="50:51" x14ac:dyDescent="0.25">
      <c r="AX732"/>
      <c r="AY732"/>
    </row>
    <row r="733" spans="50:51" x14ac:dyDescent="0.25">
      <c r="AX733"/>
      <c r="AY733"/>
    </row>
    <row r="734" spans="50:51" x14ac:dyDescent="0.25">
      <c r="AX734"/>
      <c r="AY734"/>
    </row>
    <row r="735" spans="50:51" x14ac:dyDescent="0.25">
      <c r="AX735"/>
      <c r="AY735"/>
    </row>
    <row r="736" spans="50:51" x14ac:dyDescent="0.25">
      <c r="AX736"/>
      <c r="AY736"/>
    </row>
    <row r="737" spans="50:51" x14ac:dyDescent="0.25">
      <c r="AX737"/>
      <c r="AY737"/>
    </row>
    <row r="738" spans="50:51" x14ac:dyDescent="0.25">
      <c r="AX738"/>
      <c r="AY738"/>
    </row>
    <row r="739" spans="50:51" x14ac:dyDescent="0.25">
      <c r="AX739"/>
      <c r="AY739"/>
    </row>
    <row r="740" spans="50:51" x14ac:dyDescent="0.25">
      <c r="AX740"/>
      <c r="AY740"/>
    </row>
    <row r="741" spans="50:51" x14ac:dyDescent="0.25">
      <c r="AX741"/>
      <c r="AY741"/>
    </row>
    <row r="742" spans="50:51" x14ac:dyDescent="0.25">
      <c r="AX742"/>
      <c r="AY742"/>
    </row>
    <row r="743" spans="50:51" x14ac:dyDescent="0.25">
      <c r="AX743"/>
      <c r="AY743"/>
    </row>
    <row r="744" spans="50:51" x14ac:dyDescent="0.25">
      <c r="AX744"/>
      <c r="AY744"/>
    </row>
    <row r="745" spans="50:51" x14ac:dyDescent="0.25">
      <c r="AX745"/>
      <c r="AY745"/>
    </row>
    <row r="746" spans="50:51" x14ac:dyDescent="0.25">
      <c r="AX746"/>
      <c r="AY746"/>
    </row>
    <row r="747" spans="50:51" x14ac:dyDescent="0.25">
      <c r="AX747"/>
      <c r="AY747"/>
    </row>
    <row r="748" spans="50:51" x14ac:dyDescent="0.25">
      <c r="AX748"/>
      <c r="AY748"/>
    </row>
    <row r="749" spans="50:51" x14ac:dyDescent="0.25">
      <c r="AX749"/>
      <c r="AY749"/>
    </row>
    <row r="750" spans="50:51" x14ac:dyDescent="0.25">
      <c r="AX750"/>
      <c r="AY750"/>
    </row>
    <row r="751" spans="50:51" x14ac:dyDescent="0.25">
      <c r="AX751"/>
      <c r="AY751"/>
    </row>
    <row r="752" spans="50:51" x14ac:dyDescent="0.25">
      <c r="AX752"/>
      <c r="AY752"/>
    </row>
    <row r="753" spans="50:51" x14ac:dyDescent="0.25">
      <c r="AX753"/>
      <c r="AY753"/>
    </row>
    <row r="754" spans="50:51" x14ac:dyDescent="0.25">
      <c r="AX754"/>
      <c r="AY754"/>
    </row>
    <row r="755" spans="50:51" x14ac:dyDescent="0.25">
      <c r="AX755"/>
      <c r="AY755"/>
    </row>
    <row r="756" spans="50:51" x14ac:dyDescent="0.25">
      <c r="AX756"/>
      <c r="AY756"/>
    </row>
    <row r="757" spans="50:51" x14ac:dyDescent="0.25">
      <c r="AX757"/>
      <c r="AY757"/>
    </row>
    <row r="758" spans="50:51" x14ac:dyDescent="0.25">
      <c r="AX758"/>
      <c r="AY758"/>
    </row>
    <row r="759" spans="50:51" x14ac:dyDescent="0.25">
      <c r="AX759"/>
      <c r="AY759"/>
    </row>
    <row r="760" spans="50:51" x14ac:dyDescent="0.25">
      <c r="AX760"/>
      <c r="AY760"/>
    </row>
    <row r="761" spans="50:51" x14ac:dyDescent="0.25">
      <c r="AX761"/>
      <c r="AY761"/>
    </row>
    <row r="762" spans="50:51" x14ac:dyDescent="0.25">
      <c r="AX762"/>
      <c r="AY762"/>
    </row>
    <row r="763" spans="50:51" x14ac:dyDescent="0.25">
      <c r="AX763"/>
      <c r="AY763"/>
    </row>
    <row r="764" spans="50:51" x14ac:dyDescent="0.25">
      <c r="AX764"/>
      <c r="AY764"/>
    </row>
    <row r="765" spans="50:51" x14ac:dyDescent="0.25">
      <c r="AX765"/>
      <c r="AY765"/>
    </row>
    <row r="766" spans="50:51" x14ac:dyDescent="0.25">
      <c r="AX766"/>
      <c r="AY766"/>
    </row>
    <row r="767" spans="50:51" x14ac:dyDescent="0.25">
      <c r="AX767"/>
      <c r="AY767"/>
    </row>
    <row r="768" spans="50:51" x14ac:dyDescent="0.25">
      <c r="AX768"/>
      <c r="AY768"/>
    </row>
    <row r="769" spans="50:51" x14ac:dyDescent="0.25">
      <c r="AX769"/>
      <c r="AY769"/>
    </row>
    <row r="770" spans="50:51" x14ac:dyDescent="0.25">
      <c r="AX770"/>
      <c r="AY770"/>
    </row>
    <row r="771" spans="50:51" x14ac:dyDescent="0.25">
      <c r="AX771"/>
      <c r="AY771"/>
    </row>
    <row r="772" spans="50:51" x14ac:dyDescent="0.25">
      <c r="AX772"/>
      <c r="AY772"/>
    </row>
    <row r="773" spans="50:51" x14ac:dyDescent="0.25">
      <c r="AX773"/>
      <c r="AY773"/>
    </row>
    <row r="774" spans="50:51" x14ac:dyDescent="0.25">
      <c r="AX774"/>
      <c r="AY774"/>
    </row>
    <row r="775" spans="50:51" x14ac:dyDescent="0.25">
      <c r="AX775"/>
      <c r="AY775"/>
    </row>
    <row r="776" spans="50:51" x14ac:dyDescent="0.25">
      <c r="AX776"/>
      <c r="AY776"/>
    </row>
    <row r="777" spans="50:51" x14ac:dyDescent="0.25">
      <c r="AX777"/>
      <c r="AY777"/>
    </row>
    <row r="778" spans="50:51" x14ac:dyDescent="0.25">
      <c r="AX778"/>
      <c r="AY778"/>
    </row>
    <row r="779" spans="50:51" x14ac:dyDescent="0.25">
      <c r="AX779"/>
      <c r="AY779"/>
    </row>
    <row r="780" spans="50:51" x14ac:dyDescent="0.25">
      <c r="AX780"/>
      <c r="AY780"/>
    </row>
    <row r="781" spans="50:51" x14ac:dyDescent="0.25">
      <c r="AX781"/>
      <c r="AY781"/>
    </row>
    <row r="782" spans="50:51" x14ac:dyDescent="0.25">
      <c r="AX782"/>
      <c r="AY782"/>
    </row>
    <row r="783" spans="50:51" x14ac:dyDescent="0.25">
      <c r="AX783"/>
      <c r="AY783"/>
    </row>
    <row r="784" spans="50:51" x14ac:dyDescent="0.25">
      <c r="AX784"/>
      <c r="AY784"/>
    </row>
    <row r="785" spans="50:51" x14ac:dyDescent="0.25">
      <c r="AX785"/>
      <c r="AY785"/>
    </row>
    <row r="786" spans="50:51" x14ac:dyDescent="0.25">
      <c r="AX786"/>
      <c r="AY786"/>
    </row>
    <row r="787" spans="50:51" x14ac:dyDescent="0.25">
      <c r="AX787"/>
      <c r="AY787"/>
    </row>
    <row r="788" spans="50:51" x14ac:dyDescent="0.25">
      <c r="AX788"/>
      <c r="AY788"/>
    </row>
    <row r="789" spans="50:51" x14ac:dyDescent="0.25">
      <c r="AX789"/>
      <c r="AY789"/>
    </row>
    <row r="790" spans="50:51" x14ac:dyDescent="0.25">
      <c r="AX790"/>
      <c r="AY790"/>
    </row>
    <row r="791" spans="50:51" x14ac:dyDescent="0.25">
      <c r="AX791"/>
      <c r="AY791"/>
    </row>
    <row r="792" spans="50:51" x14ac:dyDescent="0.25">
      <c r="AX792"/>
      <c r="AY792"/>
    </row>
    <row r="793" spans="50:51" x14ac:dyDescent="0.25">
      <c r="AX793"/>
      <c r="AY793"/>
    </row>
    <row r="794" spans="50:51" x14ac:dyDescent="0.25">
      <c r="AX794"/>
      <c r="AY794"/>
    </row>
    <row r="795" spans="50:51" x14ac:dyDescent="0.25">
      <c r="AX795"/>
      <c r="AY795"/>
    </row>
    <row r="796" spans="50:51" x14ac:dyDescent="0.25">
      <c r="AX796"/>
      <c r="AY796"/>
    </row>
    <row r="797" spans="50:51" x14ac:dyDescent="0.25">
      <c r="AX797"/>
      <c r="AY797"/>
    </row>
    <row r="798" spans="50:51" x14ac:dyDescent="0.25">
      <c r="AX798"/>
      <c r="AY798"/>
    </row>
    <row r="799" spans="50:51" x14ac:dyDescent="0.25">
      <c r="AX799"/>
      <c r="AY799"/>
    </row>
    <row r="800" spans="50:51" x14ac:dyDescent="0.25">
      <c r="AX800"/>
      <c r="AY800"/>
    </row>
    <row r="801" spans="50:51" x14ac:dyDescent="0.25">
      <c r="AX801"/>
      <c r="AY801"/>
    </row>
    <row r="802" spans="50:51" x14ac:dyDescent="0.25">
      <c r="AX802"/>
      <c r="AY802"/>
    </row>
    <row r="803" spans="50:51" x14ac:dyDescent="0.25">
      <c r="AX803"/>
      <c r="AY803"/>
    </row>
    <row r="804" spans="50:51" x14ac:dyDescent="0.25">
      <c r="AX804"/>
      <c r="AY804"/>
    </row>
    <row r="805" spans="50:51" x14ac:dyDescent="0.25">
      <c r="AX805"/>
      <c r="AY805"/>
    </row>
    <row r="806" spans="50:51" x14ac:dyDescent="0.25">
      <c r="AX806"/>
      <c r="AY806"/>
    </row>
    <row r="807" spans="50:51" x14ac:dyDescent="0.25">
      <c r="AX807"/>
      <c r="AY807"/>
    </row>
    <row r="808" spans="50:51" x14ac:dyDescent="0.25">
      <c r="AX808"/>
      <c r="AY808"/>
    </row>
    <row r="809" spans="50:51" x14ac:dyDescent="0.25">
      <c r="AX809"/>
      <c r="AY809"/>
    </row>
    <row r="810" spans="50:51" x14ac:dyDescent="0.25">
      <c r="AX810"/>
      <c r="AY810"/>
    </row>
    <row r="811" spans="50:51" x14ac:dyDescent="0.25">
      <c r="AX811"/>
      <c r="AY811"/>
    </row>
    <row r="812" spans="50:51" x14ac:dyDescent="0.25">
      <c r="AX812"/>
      <c r="AY812"/>
    </row>
    <row r="813" spans="50:51" x14ac:dyDescent="0.25">
      <c r="AX813"/>
      <c r="AY813"/>
    </row>
    <row r="814" spans="50:51" x14ac:dyDescent="0.25">
      <c r="AX814"/>
      <c r="AY814"/>
    </row>
    <row r="815" spans="50:51" x14ac:dyDescent="0.25">
      <c r="AX815"/>
      <c r="AY815"/>
    </row>
    <row r="816" spans="50:51" x14ac:dyDescent="0.25">
      <c r="AX816"/>
      <c r="AY816"/>
    </row>
    <row r="817" spans="50:51" x14ac:dyDescent="0.25">
      <c r="AX817"/>
      <c r="AY817"/>
    </row>
    <row r="818" spans="50:51" x14ac:dyDescent="0.25">
      <c r="AX818"/>
      <c r="AY818"/>
    </row>
    <row r="819" spans="50:51" x14ac:dyDescent="0.25">
      <c r="AX819"/>
      <c r="AY819"/>
    </row>
    <row r="820" spans="50:51" x14ac:dyDescent="0.25">
      <c r="AX820"/>
      <c r="AY820"/>
    </row>
    <row r="821" spans="50:51" x14ac:dyDescent="0.25">
      <c r="AX821"/>
      <c r="AY821"/>
    </row>
    <row r="822" spans="50:51" x14ac:dyDescent="0.25">
      <c r="AX822"/>
      <c r="AY822"/>
    </row>
    <row r="823" spans="50:51" x14ac:dyDescent="0.25">
      <c r="AX823"/>
      <c r="AY823"/>
    </row>
    <row r="824" spans="50:51" x14ac:dyDescent="0.25">
      <c r="AX824"/>
      <c r="AY824"/>
    </row>
    <row r="825" spans="50:51" x14ac:dyDescent="0.25">
      <c r="AX825"/>
      <c r="AY825"/>
    </row>
    <row r="826" spans="50:51" x14ac:dyDescent="0.25">
      <c r="AX826"/>
      <c r="AY826"/>
    </row>
    <row r="827" spans="50:51" x14ac:dyDescent="0.25">
      <c r="AX827"/>
      <c r="AY827"/>
    </row>
    <row r="828" spans="50:51" x14ac:dyDescent="0.25">
      <c r="AX828"/>
      <c r="AY828"/>
    </row>
    <row r="829" spans="50:51" x14ac:dyDescent="0.25">
      <c r="AX829"/>
      <c r="AY829"/>
    </row>
    <row r="830" spans="50:51" x14ac:dyDescent="0.25">
      <c r="AX830"/>
      <c r="AY830"/>
    </row>
    <row r="831" spans="50:51" x14ac:dyDescent="0.25">
      <c r="AX831"/>
      <c r="AY831"/>
    </row>
    <row r="832" spans="50:51" x14ac:dyDescent="0.25">
      <c r="AX832"/>
      <c r="AY832"/>
    </row>
    <row r="833" spans="50:51" x14ac:dyDescent="0.25">
      <c r="AX833"/>
      <c r="AY833"/>
    </row>
    <row r="834" spans="50:51" x14ac:dyDescent="0.25">
      <c r="AX834"/>
      <c r="AY834"/>
    </row>
    <row r="835" spans="50:51" x14ac:dyDescent="0.25">
      <c r="AX835"/>
      <c r="AY835"/>
    </row>
    <row r="836" spans="50:51" x14ac:dyDescent="0.25">
      <c r="AX836"/>
      <c r="AY836"/>
    </row>
    <row r="837" spans="50:51" x14ac:dyDescent="0.25">
      <c r="AX837"/>
      <c r="AY837"/>
    </row>
    <row r="838" spans="50:51" x14ac:dyDescent="0.25">
      <c r="AX838"/>
      <c r="AY838"/>
    </row>
    <row r="839" spans="50:51" x14ac:dyDescent="0.25">
      <c r="AX839"/>
      <c r="AY839"/>
    </row>
    <row r="840" spans="50:51" x14ac:dyDescent="0.25">
      <c r="AX840"/>
      <c r="AY840"/>
    </row>
    <row r="841" spans="50:51" x14ac:dyDescent="0.25">
      <c r="AX841"/>
      <c r="AY841"/>
    </row>
    <row r="842" spans="50:51" x14ac:dyDescent="0.25">
      <c r="AX842"/>
      <c r="AY842"/>
    </row>
    <row r="843" spans="50:51" x14ac:dyDescent="0.25">
      <c r="AX843"/>
      <c r="AY843"/>
    </row>
    <row r="844" spans="50:51" x14ac:dyDescent="0.25">
      <c r="AX844"/>
      <c r="AY844"/>
    </row>
    <row r="845" spans="50:51" x14ac:dyDescent="0.25">
      <c r="AX845"/>
      <c r="AY845"/>
    </row>
    <row r="846" spans="50:51" x14ac:dyDescent="0.25">
      <c r="AX846"/>
      <c r="AY846"/>
    </row>
    <row r="847" spans="50:51" x14ac:dyDescent="0.25">
      <c r="AX847"/>
      <c r="AY847"/>
    </row>
    <row r="848" spans="50:51" x14ac:dyDescent="0.25">
      <c r="AX848"/>
      <c r="AY848"/>
    </row>
    <row r="849" spans="50:51" x14ac:dyDescent="0.25">
      <c r="AX849"/>
      <c r="AY849"/>
    </row>
    <row r="850" spans="50:51" x14ac:dyDescent="0.25">
      <c r="AX850"/>
      <c r="AY850"/>
    </row>
    <row r="851" spans="50:51" x14ac:dyDescent="0.25">
      <c r="AX851"/>
      <c r="AY851"/>
    </row>
    <row r="852" spans="50:51" x14ac:dyDescent="0.25">
      <c r="AX852"/>
      <c r="AY852"/>
    </row>
    <row r="853" spans="50:51" x14ac:dyDescent="0.25">
      <c r="AX853"/>
      <c r="AY853"/>
    </row>
    <row r="854" spans="50:51" x14ac:dyDescent="0.25">
      <c r="AX854"/>
      <c r="AY854"/>
    </row>
    <row r="855" spans="50:51" x14ac:dyDescent="0.25">
      <c r="AX855"/>
      <c r="AY855"/>
    </row>
    <row r="856" spans="50:51" x14ac:dyDescent="0.25">
      <c r="AX856"/>
      <c r="AY856"/>
    </row>
    <row r="857" spans="50:51" x14ac:dyDescent="0.25">
      <c r="AX857"/>
      <c r="AY857"/>
    </row>
    <row r="858" spans="50:51" x14ac:dyDescent="0.25">
      <c r="AX858"/>
      <c r="AY858"/>
    </row>
    <row r="859" spans="50:51" x14ac:dyDescent="0.25">
      <c r="AX859"/>
      <c r="AY859"/>
    </row>
    <row r="860" spans="50:51" x14ac:dyDescent="0.25">
      <c r="AX860"/>
      <c r="AY860"/>
    </row>
    <row r="861" spans="50:51" x14ac:dyDescent="0.25">
      <c r="AX861"/>
      <c r="AY861"/>
    </row>
    <row r="862" spans="50:51" x14ac:dyDescent="0.25">
      <c r="AX862"/>
      <c r="AY862"/>
    </row>
    <row r="863" spans="50:51" x14ac:dyDescent="0.25">
      <c r="AX863"/>
      <c r="AY863"/>
    </row>
    <row r="864" spans="50:51" x14ac:dyDescent="0.25">
      <c r="AX864"/>
      <c r="AY864"/>
    </row>
    <row r="865" spans="50:51" x14ac:dyDescent="0.25">
      <c r="AX865"/>
      <c r="AY865"/>
    </row>
    <row r="866" spans="50:51" x14ac:dyDescent="0.25">
      <c r="AX866"/>
      <c r="AY866"/>
    </row>
    <row r="867" spans="50:51" x14ac:dyDescent="0.25">
      <c r="AX867"/>
      <c r="AY867"/>
    </row>
    <row r="868" spans="50:51" x14ac:dyDescent="0.25">
      <c r="AX868"/>
      <c r="AY868"/>
    </row>
    <row r="869" spans="50:51" x14ac:dyDescent="0.25">
      <c r="AX869"/>
      <c r="AY869"/>
    </row>
    <row r="870" spans="50:51" x14ac:dyDescent="0.25">
      <c r="AX870"/>
      <c r="AY870"/>
    </row>
    <row r="871" spans="50:51" x14ac:dyDescent="0.25">
      <c r="AX871"/>
      <c r="AY871"/>
    </row>
    <row r="872" spans="50:51" x14ac:dyDescent="0.25">
      <c r="AX872"/>
      <c r="AY872"/>
    </row>
    <row r="873" spans="50:51" x14ac:dyDescent="0.25">
      <c r="AX873"/>
      <c r="AY873"/>
    </row>
    <row r="874" spans="50:51" x14ac:dyDescent="0.25">
      <c r="AX874"/>
      <c r="AY874"/>
    </row>
    <row r="875" spans="50:51" x14ac:dyDescent="0.25">
      <c r="AX875"/>
      <c r="AY875"/>
    </row>
    <row r="876" spans="50:51" x14ac:dyDescent="0.25">
      <c r="AX876"/>
      <c r="AY876"/>
    </row>
    <row r="877" spans="50:51" x14ac:dyDescent="0.25">
      <c r="AX877"/>
      <c r="AY877"/>
    </row>
    <row r="878" spans="50:51" x14ac:dyDescent="0.25">
      <c r="AX878"/>
      <c r="AY878"/>
    </row>
    <row r="879" spans="50:51" x14ac:dyDescent="0.25">
      <c r="AX879"/>
      <c r="AY879"/>
    </row>
    <row r="880" spans="50:51" x14ac:dyDescent="0.25">
      <c r="AX880"/>
      <c r="AY880"/>
    </row>
    <row r="881" spans="50:51" x14ac:dyDescent="0.25">
      <c r="AX881"/>
      <c r="AY881"/>
    </row>
    <row r="882" spans="50:51" x14ac:dyDescent="0.25">
      <c r="AX882"/>
      <c r="AY882"/>
    </row>
    <row r="883" spans="50:51" x14ac:dyDescent="0.25">
      <c r="AX883"/>
      <c r="AY883"/>
    </row>
    <row r="884" spans="50:51" x14ac:dyDescent="0.25">
      <c r="AX884"/>
      <c r="AY884"/>
    </row>
    <row r="885" spans="50:51" x14ac:dyDescent="0.25">
      <c r="AX885"/>
      <c r="AY885"/>
    </row>
    <row r="886" spans="50:51" x14ac:dyDescent="0.25">
      <c r="AX886"/>
      <c r="AY886"/>
    </row>
    <row r="887" spans="50:51" x14ac:dyDescent="0.25">
      <c r="AX887"/>
      <c r="AY887"/>
    </row>
    <row r="888" spans="50:51" x14ac:dyDescent="0.25">
      <c r="AX888"/>
      <c r="AY888"/>
    </row>
    <row r="889" spans="50:51" x14ac:dyDescent="0.25">
      <c r="AX889"/>
      <c r="AY889"/>
    </row>
    <row r="890" spans="50:51" x14ac:dyDescent="0.25">
      <c r="AX890"/>
      <c r="AY890"/>
    </row>
    <row r="891" spans="50:51" x14ac:dyDescent="0.25">
      <c r="AX891"/>
      <c r="AY891"/>
    </row>
    <row r="892" spans="50:51" x14ac:dyDescent="0.25">
      <c r="AX892"/>
      <c r="AY892"/>
    </row>
    <row r="893" spans="50:51" x14ac:dyDescent="0.25">
      <c r="AX893"/>
      <c r="AY893"/>
    </row>
    <row r="894" spans="50:51" x14ac:dyDescent="0.25">
      <c r="AX894"/>
      <c r="AY894"/>
    </row>
    <row r="895" spans="50:51" x14ac:dyDescent="0.25">
      <c r="AX895"/>
      <c r="AY895"/>
    </row>
    <row r="896" spans="50:51" x14ac:dyDescent="0.25">
      <c r="AX896"/>
      <c r="AY896"/>
    </row>
    <row r="897" spans="50:51" x14ac:dyDescent="0.25">
      <c r="AX897"/>
      <c r="AY897"/>
    </row>
    <row r="898" spans="50:51" x14ac:dyDescent="0.25">
      <c r="AX898"/>
      <c r="AY898"/>
    </row>
    <row r="899" spans="50:51" x14ac:dyDescent="0.25">
      <c r="AX899"/>
      <c r="AY899"/>
    </row>
    <row r="900" spans="50:51" x14ac:dyDescent="0.25">
      <c r="AX900"/>
      <c r="AY900"/>
    </row>
    <row r="901" spans="50:51" x14ac:dyDescent="0.25">
      <c r="AX901"/>
      <c r="AY901"/>
    </row>
    <row r="902" spans="50:51" x14ac:dyDescent="0.25">
      <c r="AX902"/>
      <c r="AY902"/>
    </row>
    <row r="903" spans="50:51" x14ac:dyDescent="0.25">
      <c r="AX903"/>
      <c r="AY903"/>
    </row>
    <row r="904" spans="50:51" x14ac:dyDescent="0.25">
      <c r="AX904"/>
      <c r="AY904"/>
    </row>
    <row r="905" spans="50:51" x14ac:dyDescent="0.25">
      <c r="AX905"/>
      <c r="AY905"/>
    </row>
    <row r="906" spans="50:51" x14ac:dyDescent="0.25">
      <c r="AX906"/>
      <c r="AY906"/>
    </row>
    <row r="907" spans="50:51" x14ac:dyDescent="0.25">
      <c r="AX907"/>
      <c r="AY907"/>
    </row>
    <row r="908" spans="50:51" x14ac:dyDescent="0.25">
      <c r="AX908"/>
      <c r="AY908"/>
    </row>
    <row r="909" spans="50:51" x14ac:dyDescent="0.25">
      <c r="AX909"/>
      <c r="AY909"/>
    </row>
    <row r="910" spans="50:51" x14ac:dyDescent="0.25">
      <c r="AX910"/>
      <c r="AY910"/>
    </row>
    <row r="911" spans="50:51" x14ac:dyDescent="0.25">
      <c r="AX911"/>
      <c r="AY911"/>
    </row>
    <row r="912" spans="50:51" x14ac:dyDescent="0.25">
      <c r="AX912"/>
      <c r="AY912"/>
    </row>
    <row r="913" spans="50:51" x14ac:dyDescent="0.25">
      <c r="AX913"/>
      <c r="AY913"/>
    </row>
    <row r="914" spans="50:51" x14ac:dyDescent="0.25">
      <c r="AX914"/>
      <c r="AY914"/>
    </row>
    <row r="915" spans="50:51" x14ac:dyDescent="0.25">
      <c r="AX915"/>
      <c r="AY915"/>
    </row>
    <row r="916" spans="50:51" x14ac:dyDescent="0.25">
      <c r="AX916"/>
      <c r="AY916"/>
    </row>
    <row r="917" spans="50:51" x14ac:dyDescent="0.25">
      <c r="AX917"/>
      <c r="AY917"/>
    </row>
    <row r="918" spans="50:51" x14ac:dyDescent="0.25">
      <c r="AX918"/>
      <c r="AY918"/>
    </row>
    <row r="919" spans="50:51" x14ac:dyDescent="0.25">
      <c r="AX919"/>
      <c r="AY919"/>
    </row>
    <row r="920" spans="50:51" x14ac:dyDescent="0.25">
      <c r="AX920"/>
      <c r="AY920"/>
    </row>
    <row r="921" spans="50:51" x14ac:dyDescent="0.25">
      <c r="AX921"/>
      <c r="AY921"/>
    </row>
    <row r="922" spans="50:51" x14ac:dyDescent="0.25">
      <c r="AX922"/>
      <c r="AY922"/>
    </row>
    <row r="923" spans="50:51" x14ac:dyDescent="0.25">
      <c r="AX923"/>
      <c r="AY923"/>
    </row>
    <row r="924" spans="50:51" x14ac:dyDescent="0.25">
      <c r="AX924"/>
      <c r="AY924"/>
    </row>
    <row r="925" spans="50:51" x14ac:dyDescent="0.25">
      <c r="AX925"/>
      <c r="AY925"/>
    </row>
    <row r="926" spans="50:51" x14ac:dyDescent="0.25">
      <c r="AX926"/>
      <c r="AY926"/>
    </row>
    <row r="927" spans="50:51" x14ac:dyDescent="0.25">
      <c r="AX927"/>
      <c r="AY927"/>
    </row>
    <row r="928" spans="50:51" x14ac:dyDescent="0.25">
      <c r="AX928"/>
      <c r="AY928"/>
    </row>
    <row r="929" spans="50:51" x14ac:dyDescent="0.25">
      <c r="AX929"/>
      <c r="AY929"/>
    </row>
    <row r="930" spans="50:51" x14ac:dyDescent="0.25">
      <c r="AX930"/>
      <c r="AY930"/>
    </row>
    <row r="931" spans="50:51" x14ac:dyDescent="0.25">
      <c r="AX931"/>
      <c r="AY931"/>
    </row>
    <row r="932" spans="50:51" x14ac:dyDescent="0.25">
      <c r="AX932"/>
      <c r="AY932"/>
    </row>
    <row r="933" spans="50:51" x14ac:dyDescent="0.25">
      <c r="AX933"/>
      <c r="AY933"/>
    </row>
    <row r="934" spans="50:51" x14ac:dyDescent="0.25">
      <c r="AX934"/>
      <c r="AY934"/>
    </row>
    <row r="935" spans="50:51" x14ac:dyDescent="0.25">
      <c r="AX935"/>
      <c r="AY935"/>
    </row>
    <row r="936" spans="50:51" x14ac:dyDescent="0.25">
      <c r="AX936"/>
      <c r="AY936"/>
    </row>
    <row r="937" spans="50:51" x14ac:dyDescent="0.25">
      <c r="AX937"/>
      <c r="AY937"/>
    </row>
    <row r="938" spans="50:51" x14ac:dyDescent="0.25">
      <c r="AX938"/>
      <c r="AY938"/>
    </row>
    <row r="939" spans="50:51" x14ac:dyDescent="0.25">
      <c r="AX939"/>
      <c r="AY939"/>
    </row>
    <row r="940" spans="50:51" x14ac:dyDescent="0.25">
      <c r="AX940"/>
      <c r="AY940"/>
    </row>
    <row r="941" spans="50:51" x14ac:dyDescent="0.25">
      <c r="AX941"/>
      <c r="AY941"/>
    </row>
    <row r="942" spans="50:51" x14ac:dyDescent="0.25">
      <c r="AX942"/>
      <c r="AY942"/>
    </row>
    <row r="943" spans="50:51" x14ac:dyDescent="0.25">
      <c r="AX943"/>
      <c r="AY943"/>
    </row>
    <row r="944" spans="50:51" x14ac:dyDescent="0.25">
      <c r="AX944"/>
      <c r="AY944"/>
    </row>
    <row r="945" spans="50:51" x14ac:dyDescent="0.25">
      <c r="AX945"/>
      <c r="AY945"/>
    </row>
    <row r="946" spans="50:51" x14ac:dyDescent="0.25">
      <c r="AX946"/>
      <c r="AY946"/>
    </row>
    <row r="947" spans="50:51" x14ac:dyDescent="0.25">
      <c r="AX947"/>
      <c r="AY947"/>
    </row>
    <row r="948" spans="50:51" x14ac:dyDescent="0.25">
      <c r="AX948"/>
      <c r="AY948"/>
    </row>
    <row r="949" spans="50:51" x14ac:dyDescent="0.25">
      <c r="AX949"/>
      <c r="AY949"/>
    </row>
    <row r="950" spans="50:51" x14ac:dyDescent="0.25">
      <c r="AX950"/>
      <c r="AY950"/>
    </row>
    <row r="951" spans="50:51" x14ac:dyDescent="0.25">
      <c r="AX951"/>
      <c r="AY951"/>
    </row>
    <row r="952" spans="50:51" x14ac:dyDescent="0.25">
      <c r="AX952"/>
      <c r="AY952"/>
    </row>
    <row r="953" spans="50:51" x14ac:dyDescent="0.25">
      <c r="AX953"/>
      <c r="AY953"/>
    </row>
    <row r="954" spans="50:51" x14ac:dyDescent="0.25">
      <c r="AX954"/>
      <c r="AY954"/>
    </row>
    <row r="955" spans="50:51" x14ac:dyDescent="0.25">
      <c r="AX955"/>
      <c r="AY955"/>
    </row>
    <row r="956" spans="50:51" x14ac:dyDescent="0.25">
      <c r="AX956"/>
      <c r="AY956"/>
    </row>
    <row r="957" spans="50:51" x14ac:dyDescent="0.25">
      <c r="AX957"/>
      <c r="AY957"/>
    </row>
    <row r="958" spans="50:51" x14ac:dyDescent="0.25">
      <c r="AX958"/>
      <c r="AY958"/>
    </row>
    <row r="959" spans="50:51" x14ac:dyDescent="0.25">
      <c r="AX959"/>
      <c r="AY959"/>
    </row>
    <row r="960" spans="50:51" x14ac:dyDescent="0.25">
      <c r="AX960"/>
      <c r="AY960"/>
    </row>
    <row r="961" spans="50:51" x14ac:dyDescent="0.25">
      <c r="AX961"/>
      <c r="AY961"/>
    </row>
    <row r="962" spans="50:51" x14ac:dyDescent="0.25">
      <c r="AX962"/>
      <c r="AY962"/>
    </row>
    <row r="963" spans="50:51" x14ac:dyDescent="0.25">
      <c r="AX963"/>
      <c r="AY963"/>
    </row>
    <row r="964" spans="50:51" x14ac:dyDescent="0.25">
      <c r="AX964"/>
      <c r="AY964"/>
    </row>
    <row r="965" spans="50:51" x14ac:dyDescent="0.25">
      <c r="AX965"/>
      <c r="AY965"/>
    </row>
    <row r="966" spans="50:51" x14ac:dyDescent="0.25">
      <c r="AX966"/>
      <c r="AY966"/>
    </row>
    <row r="967" spans="50:51" x14ac:dyDescent="0.25">
      <c r="AX967"/>
      <c r="AY967"/>
    </row>
    <row r="968" spans="50:51" x14ac:dyDescent="0.25">
      <c r="AX968"/>
      <c r="AY968"/>
    </row>
    <row r="969" spans="50:51" x14ac:dyDescent="0.25">
      <c r="AX969"/>
      <c r="AY969"/>
    </row>
    <row r="970" spans="50:51" x14ac:dyDescent="0.25">
      <c r="AX970"/>
      <c r="AY970"/>
    </row>
    <row r="971" spans="50:51" x14ac:dyDescent="0.25">
      <c r="AX971"/>
      <c r="AY971"/>
    </row>
    <row r="972" spans="50:51" x14ac:dyDescent="0.25">
      <c r="AX972"/>
      <c r="AY972"/>
    </row>
    <row r="973" spans="50:51" x14ac:dyDescent="0.25">
      <c r="AX973"/>
      <c r="AY973"/>
    </row>
    <row r="974" spans="50:51" x14ac:dyDescent="0.25">
      <c r="AX974"/>
      <c r="AY974"/>
    </row>
    <row r="975" spans="50:51" x14ac:dyDescent="0.25">
      <c r="AX975"/>
      <c r="AY975"/>
    </row>
    <row r="976" spans="50:51" x14ac:dyDescent="0.25">
      <c r="AX976"/>
      <c r="AY976"/>
    </row>
    <row r="977" spans="50:51" x14ac:dyDescent="0.25">
      <c r="AX977"/>
      <c r="AY977"/>
    </row>
    <row r="978" spans="50:51" x14ac:dyDescent="0.25">
      <c r="AX978"/>
      <c r="AY978"/>
    </row>
    <row r="979" spans="50:51" x14ac:dyDescent="0.25">
      <c r="AX979"/>
      <c r="AY979"/>
    </row>
    <row r="980" spans="50:51" x14ac:dyDescent="0.25">
      <c r="AX980"/>
      <c r="AY980"/>
    </row>
    <row r="981" spans="50:51" x14ac:dyDescent="0.25">
      <c r="AX981"/>
      <c r="AY981"/>
    </row>
    <row r="982" spans="50:51" x14ac:dyDescent="0.25">
      <c r="AX982"/>
      <c r="AY982"/>
    </row>
    <row r="983" spans="50:51" x14ac:dyDescent="0.25">
      <c r="AX983"/>
      <c r="AY983"/>
    </row>
    <row r="984" spans="50:51" x14ac:dyDescent="0.25">
      <c r="AX984"/>
      <c r="AY984"/>
    </row>
    <row r="985" spans="50:51" x14ac:dyDescent="0.25">
      <c r="AX985"/>
      <c r="AY985"/>
    </row>
    <row r="986" spans="50:51" x14ac:dyDescent="0.25">
      <c r="AX986"/>
      <c r="AY986"/>
    </row>
    <row r="987" spans="50:51" x14ac:dyDescent="0.25">
      <c r="AX987"/>
      <c r="AY987"/>
    </row>
    <row r="988" spans="50:51" x14ac:dyDescent="0.25">
      <c r="AX988"/>
      <c r="AY988"/>
    </row>
    <row r="989" spans="50:51" x14ac:dyDescent="0.25">
      <c r="AX989"/>
      <c r="AY989"/>
    </row>
    <row r="990" spans="50:51" x14ac:dyDescent="0.25">
      <c r="AX990"/>
      <c r="AY990"/>
    </row>
    <row r="991" spans="50:51" x14ac:dyDescent="0.25">
      <c r="AX991"/>
      <c r="AY991"/>
    </row>
    <row r="992" spans="50:51" x14ac:dyDescent="0.25">
      <c r="AX992"/>
      <c r="AY992"/>
    </row>
    <row r="993" spans="50:51" x14ac:dyDescent="0.25">
      <c r="AX993"/>
      <c r="AY993"/>
    </row>
    <row r="994" spans="50:51" x14ac:dyDescent="0.25">
      <c r="AX994"/>
      <c r="AY994"/>
    </row>
    <row r="995" spans="50:51" x14ac:dyDescent="0.25">
      <c r="AX995"/>
      <c r="AY995"/>
    </row>
    <row r="996" spans="50:51" x14ac:dyDescent="0.25">
      <c r="AX996"/>
      <c r="AY996"/>
    </row>
    <row r="997" spans="50:51" x14ac:dyDescent="0.25">
      <c r="AX997"/>
      <c r="AY997"/>
    </row>
    <row r="998" spans="50:51" x14ac:dyDescent="0.25">
      <c r="AX998"/>
      <c r="AY998"/>
    </row>
    <row r="999" spans="50:51" x14ac:dyDescent="0.25">
      <c r="AX999"/>
      <c r="AY999"/>
    </row>
    <row r="1000" spans="50:51" x14ac:dyDescent="0.25">
      <c r="AX1000"/>
      <c r="AY1000"/>
    </row>
    <row r="1001" spans="50:51" x14ac:dyDescent="0.25">
      <c r="AX1001"/>
      <c r="AY1001"/>
    </row>
    <row r="1002" spans="50:51" x14ac:dyDescent="0.25">
      <c r="AX1002"/>
      <c r="AY1002"/>
    </row>
    <row r="1003" spans="50:51" x14ac:dyDescent="0.25">
      <c r="AX1003"/>
      <c r="AY1003"/>
    </row>
    <row r="1004" spans="50:51" x14ac:dyDescent="0.25">
      <c r="AX1004"/>
      <c r="AY1004"/>
    </row>
    <row r="1005" spans="50:51" x14ac:dyDescent="0.25">
      <c r="AX1005"/>
      <c r="AY1005"/>
    </row>
    <row r="1006" spans="50:51" x14ac:dyDescent="0.25">
      <c r="AX1006"/>
      <c r="AY1006"/>
    </row>
    <row r="1007" spans="50:51" x14ac:dyDescent="0.25">
      <c r="AX1007"/>
      <c r="AY1007"/>
    </row>
    <row r="1008" spans="50:51" x14ac:dyDescent="0.25">
      <c r="AX1008"/>
      <c r="AY1008"/>
    </row>
    <row r="1009" spans="50:51" x14ac:dyDescent="0.25">
      <c r="AX1009"/>
      <c r="AY1009"/>
    </row>
    <row r="1010" spans="50:51" x14ac:dyDescent="0.25">
      <c r="AX1010"/>
      <c r="AY1010"/>
    </row>
    <row r="1011" spans="50:51" x14ac:dyDescent="0.25">
      <c r="AX1011"/>
      <c r="AY1011"/>
    </row>
    <row r="1012" spans="50:51" x14ac:dyDescent="0.25">
      <c r="AX1012"/>
      <c r="AY1012"/>
    </row>
    <row r="1013" spans="50:51" x14ac:dyDescent="0.25">
      <c r="AX1013"/>
      <c r="AY1013"/>
    </row>
    <row r="1014" spans="50:51" x14ac:dyDescent="0.25">
      <c r="AX1014"/>
      <c r="AY1014"/>
    </row>
    <row r="1015" spans="50:51" x14ac:dyDescent="0.25">
      <c r="AX1015"/>
      <c r="AY1015"/>
    </row>
    <row r="1016" spans="50:51" x14ac:dyDescent="0.25">
      <c r="AX1016"/>
      <c r="AY1016"/>
    </row>
    <row r="1017" spans="50:51" x14ac:dyDescent="0.25">
      <c r="AX1017"/>
      <c r="AY1017"/>
    </row>
    <row r="1018" spans="50:51" x14ac:dyDescent="0.25">
      <c r="AX1018"/>
      <c r="AY1018"/>
    </row>
    <row r="1019" spans="50:51" x14ac:dyDescent="0.25">
      <c r="AX1019"/>
      <c r="AY1019"/>
    </row>
    <row r="1020" spans="50:51" x14ac:dyDescent="0.25">
      <c r="AX1020"/>
      <c r="AY1020"/>
    </row>
    <row r="1021" spans="50:51" x14ac:dyDescent="0.25">
      <c r="AX1021"/>
      <c r="AY1021"/>
    </row>
    <row r="1022" spans="50:51" x14ac:dyDescent="0.25">
      <c r="AX1022"/>
      <c r="AY1022"/>
    </row>
    <row r="1023" spans="50:51" x14ac:dyDescent="0.25">
      <c r="AX1023"/>
      <c r="AY1023"/>
    </row>
    <row r="1024" spans="50:51" x14ac:dyDescent="0.25">
      <c r="AX1024"/>
      <c r="AY1024"/>
    </row>
    <row r="1025" spans="50:51" x14ac:dyDescent="0.25">
      <c r="AX1025"/>
      <c r="AY1025"/>
    </row>
    <row r="1026" spans="50:51" x14ac:dyDescent="0.25">
      <c r="AX1026"/>
      <c r="AY1026"/>
    </row>
    <row r="1027" spans="50:51" x14ac:dyDescent="0.25">
      <c r="AX1027"/>
      <c r="AY1027"/>
    </row>
    <row r="1028" spans="50:51" x14ac:dyDescent="0.25">
      <c r="AX1028"/>
      <c r="AY1028"/>
    </row>
    <row r="1029" spans="50:51" x14ac:dyDescent="0.25">
      <c r="AX1029"/>
      <c r="AY1029"/>
    </row>
    <row r="1030" spans="50:51" x14ac:dyDescent="0.25">
      <c r="AX1030"/>
      <c r="AY1030"/>
    </row>
    <row r="1031" spans="50:51" x14ac:dyDescent="0.25">
      <c r="AX1031"/>
      <c r="AY1031"/>
    </row>
    <row r="1032" spans="50:51" x14ac:dyDescent="0.25">
      <c r="AX1032"/>
      <c r="AY1032"/>
    </row>
    <row r="1033" spans="50:51" x14ac:dyDescent="0.25">
      <c r="AX1033"/>
      <c r="AY1033"/>
    </row>
    <row r="1034" spans="50:51" x14ac:dyDescent="0.25">
      <c r="AX1034"/>
      <c r="AY1034"/>
    </row>
    <row r="1035" spans="50:51" x14ac:dyDescent="0.25">
      <c r="AX1035"/>
      <c r="AY1035"/>
    </row>
    <row r="1036" spans="50:51" x14ac:dyDescent="0.25">
      <c r="AX1036"/>
      <c r="AY1036"/>
    </row>
    <row r="1037" spans="50:51" x14ac:dyDescent="0.25">
      <c r="AX1037"/>
      <c r="AY1037"/>
    </row>
    <row r="1038" spans="50:51" x14ac:dyDescent="0.25">
      <c r="AX1038"/>
      <c r="AY1038"/>
    </row>
    <row r="1039" spans="50:51" x14ac:dyDescent="0.25">
      <c r="AX1039"/>
      <c r="AY1039"/>
    </row>
    <row r="1040" spans="50:51" x14ac:dyDescent="0.25">
      <c r="AX1040"/>
      <c r="AY1040"/>
    </row>
    <row r="1041" spans="50:51" x14ac:dyDescent="0.25">
      <c r="AX1041"/>
      <c r="AY1041"/>
    </row>
    <row r="1042" spans="50:51" x14ac:dyDescent="0.25">
      <c r="AX1042"/>
      <c r="AY1042"/>
    </row>
    <row r="1043" spans="50:51" x14ac:dyDescent="0.25">
      <c r="AX1043"/>
      <c r="AY1043"/>
    </row>
    <row r="1044" spans="50:51" x14ac:dyDescent="0.25">
      <c r="AX1044"/>
      <c r="AY1044"/>
    </row>
    <row r="1045" spans="50:51" x14ac:dyDescent="0.25">
      <c r="AX1045"/>
      <c r="AY1045"/>
    </row>
    <row r="1046" spans="50:51" x14ac:dyDescent="0.25">
      <c r="AX1046"/>
      <c r="AY1046"/>
    </row>
    <row r="1047" spans="50:51" x14ac:dyDescent="0.25">
      <c r="AX1047"/>
      <c r="AY1047"/>
    </row>
    <row r="1048" spans="50:51" x14ac:dyDescent="0.25">
      <c r="AX1048"/>
      <c r="AY1048"/>
    </row>
    <row r="1049" spans="50:51" x14ac:dyDescent="0.25">
      <c r="AX1049"/>
      <c r="AY1049"/>
    </row>
    <row r="1050" spans="50:51" x14ac:dyDescent="0.25">
      <c r="AX1050"/>
      <c r="AY1050"/>
    </row>
    <row r="1051" spans="50:51" x14ac:dyDescent="0.25">
      <c r="AX1051"/>
      <c r="AY1051"/>
    </row>
    <row r="1052" spans="50:51" x14ac:dyDescent="0.25">
      <c r="AX1052"/>
      <c r="AY1052"/>
    </row>
    <row r="1053" spans="50:51" x14ac:dyDescent="0.25">
      <c r="AX1053"/>
      <c r="AY1053"/>
    </row>
    <row r="1054" spans="50:51" x14ac:dyDescent="0.25">
      <c r="AX1054"/>
      <c r="AY1054"/>
    </row>
    <row r="1055" spans="50:51" x14ac:dyDescent="0.25">
      <c r="AX1055"/>
      <c r="AY1055"/>
    </row>
    <row r="1056" spans="50:51" x14ac:dyDescent="0.25">
      <c r="AX1056"/>
      <c r="AY1056"/>
    </row>
    <row r="1057" spans="50:51" x14ac:dyDescent="0.25">
      <c r="AX1057"/>
      <c r="AY1057"/>
    </row>
    <row r="1058" spans="50:51" x14ac:dyDescent="0.25">
      <c r="AX1058"/>
      <c r="AY1058"/>
    </row>
    <row r="1059" spans="50:51" x14ac:dyDescent="0.25">
      <c r="AX1059"/>
      <c r="AY1059"/>
    </row>
    <row r="1060" spans="50:51" x14ac:dyDescent="0.25">
      <c r="AX1060"/>
      <c r="AY1060"/>
    </row>
    <row r="1061" spans="50:51" x14ac:dyDescent="0.25">
      <c r="AX1061"/>
      <c r="AY1061"/>
    </row>
    <row r="1062" spans="50:51" x14ac:dyDescent="0.25">
      <c r="AX1062"/>
      <c r="AY1062"/>
    </row>
    <row r="1063" spans="50:51" x14ac:dyDescent="0.25">
      <c r="AX1063"/>
      <c r="AY1063"/>
    </row>
    <row r="1064" spans="50:51" x14ac:dyDescent="0.25">
      <c r="AX1064"/>
      <c r="AY1064"/>
    </row>
    <row r="1065" spans="50:51" x14ac:dyDescent="0.25">
      <c r="AX1065"/>
      <c r="AY1065"/>
    </row>
    <row r="1066" spans="50:51" x14ac:dyDescent="0.25">
      <c r="AX1066"/>
      <c r="AY1066"/>
    </row>
    <row r="1067" spans="50:51" x14ac:dyDescent="0.25">
      <c r="AX1067"/>
      <c r="AY1067"/>
    </row>
    <row r="1068" spans="50:51" x14ac:dyDescent="0.25">
      <c r="AX1068"/>
      <c r="AY1068"/>
    </row>
    <row r="1069" spans="50:51" x14ac:dyDescent="0.25">
      <c r="AX1069"/>
      <c r="AY1069"/>
    </row>
    <row r="1070" spans="50:51" x14ac:dyDescent="0.25">
      <c r="AX1070"/>
      <c r="AY1070"/>
    </row>
    <row r="1071" spans="50:51" x14ac:dyDescent="0.25">
      <c r="AX1071"/>
      <c r="AY1071"/>
    </row>
    <row r="1072" spans="50:51" x14ac:dyDescent="0.25">
      <c r="AX1072"/>
      <c r="AY1072"/>
    </row>
    <row r="1073" spans="50:51" x14ac:dyDescent="0.25">
      <c r="AX1073"/>
      <c r="AY1073"/>
    </row>
    <row r="1074" spans="50:51" x14ac:dyDescent="0.25">
      <c r="AX1074"/>
      <c r="AY1074"/>
    </row>
    <row r="1075" spans="50:51" x14ac:dyDescent="0.25">
      <c r="AX1075"/>
      <c r="AY1075"/>
    </row>
    <row r="1076" spans="50:51" x14ac:dyDescent="0.25">
      <c r="AX1076"/>
      <c r="AY1076"/>
    </row>
    <row r="1077" spans="50:51" x14ac:dyDescent="0.25">
      <c r="AX1077"/>
      <c r="AY1077"/>
    </row>
    <row r="1078" spans="50:51" x14ac:dyDescent="0.25">
      <c r="AX1078"/>
      <c r="AY1078"/>
    </row>
    <row r="1079" spans="50:51" x14ac:dyDescent="0.25">
      <c r="AX1079"/>
      <c r="AY1079"/>
    </row>
    <row r="1080" spans="50:51" x14ac:dyDescent="0.25">
      <c r="AX1080"/>
      <c r="AY1080"/>
    </row>
    <row r="1081" spans="50:51" x14ac:dyDescent="0.25">
      <c r="AX1081"/>
      <c r="AY1081"/>
    </row>
    <row r="1082" spans="50:51" x14ac:dyDescent="0.25">
      <c r="AX1082"/>
      <c r="AY1082"/>
    </row>
    <row r="1083" spans="50:51" x14ac:dyDescent="0.25">
      <c r="AX1083"/>
      <c r="AY1083"/>
    </row>
    <row r="1084" spans="50:51" x14ac:dyDescent="0.25">
      <c r="AX1084"/>
      <c r="AY1084"/>
    </row>
    <row r="1085" spans="50:51" x14ac:dyDescent="0.25">
      <c r="AX1085"/>
      <c r="AY1085"/>
    </row>
    <row r="1086" spans="50:51" x14ac:dyDescent="0.25">
      <c r="AX1086"/>
      <c r="AY1086"/>
    </row>
    <row r="1087" spans="50:51" x14ac:dyDescent="0.25">
      <c r="AX1087"/>
      <c r="AY1087"/>
    </row>
    <row r="1088" spans="50:51" x14ac:dyDescent="0.25">
      <c r="AX1088"/>
      <c r="AY1088"/>
    </row>
    <row r="1089" spans="50:51" x14ac:dyDescent="0.25">
      <c r="AX1089"/>
      <c r="AY1089"/>
    </row>
    <row r="1090" spans="50:51" x14ac:dyDescent="0.25">
      <c r="AX1090"/>
      <c r="AY1090"/>
    </row>
    <row r="1091" spans="50:51" x14ac:dyDescent="0.25">
      <c r="AX1091"/>
      <c r="AY1091"/>
    </row>
    <row r="1092" spans="50:51" x14ac:dyDescent="0.25">
      <c r="AX1092"/>
      <c r="AY1092"/>
    </row>
    <row r="1093" spans="50:51" x14ac:dyDescent="0.25">
      <c r="AX1093"/>
      <c r="AY1093"/>
    </row>
    <row r="1094" spans="50:51" x14ac:dyDescent="0.25">
      <c r="AX1094"/>
      <c r="AY1094"/>
    </row>
    <row r="1095" spans="50:51" x14ac:dyDescent="0.25">
      <c r="AX1095"/>
      <c r="AY1095"/>
    </row>
    <row r="1096" spans="50:51" x14ac:dyDescent="0.25">
      <c r="AX1096"/>
      <c r="AY1096"/>
    </row>
    <row r="1097" spans="50:51" x14ac:dyDescent="0.25">
      <c r="AX1097"/>
      <c r="AY1097"/>
    </row>
    <row r="1098" spans="50:51" x14ac:dyDescent="0.25">
      <c r="AX1098"/>
      <c r="AY1098"/>
    </row>
    <row r="1099" spans="50:51" x14ac:dyDescent="0.25">
      <c r="AX1099"/>
      <c r="AY1099"/>
    </row>
    <row r="1100" spans="50:51" x14ac:dyDescent="0.25">
      <c r="AX1100"/>
      <c r="AY1100"/>
    </row>
    <row r="1101" spans="50:51" x14ac:dyDescent="0.25">
      <c r="AX1101"/>
      <c r="AY1101"/>
    </row>
    <row r="1102" spans="50:51" x14ac:dyDescent="0.25">
      <c r="AX1102"/>
      <c r="AY1102"/>
    </row>
    <row r="1103" spans="50:51" x14ac:dyDescent="0.25">
      <c r="AX1103"/>
      <c r="AY1103"/>
    </row>
    <row r="1104" spans="50:51" x14ac:dyDescent="0.25">
      <c r="AX1104"/>
      <c r="AY1104"/>
    </row>
    <row r="1105" spans="50:51" x14ac:dyDescent="0.25">
      <c r="AX1105"/>
      <c r="AY1105"/>
    </row>
    <row r="1106" spans="50:51" x14ac:dyDescent="0.25">
      <c r="AX1106"/>
      <c r="AY1106"/>
    </row>
    <row r="1107" spans="50:51" x14ac:dyDescent="0.25">
      <c r="AX1107"/>
      <c r="AY1107"/>
    </row>
    <row r="1108" spans="50:51" x14ac:dyDescent="0.25">
      <c r="AX1108"/>
      <c r="AY1108"/>
    </row>
    <row r="1109" spans="50:51" x14ac:dyDescent="0.25">
      <c r="AX1109"/>
      <c r="AY1109"/>
    </row>
    <row r="1110" spans="50:51" x14ac:dyDescent="0.25">
      <c r="AX1110"/>
      <c r="AY1110"/>
    </row>
    <row r="1111" spans="50:51" x14ac:dyDescent="0.25">
      <c r="AX1111"/>
      <c r="AY1111"/>
    </row>
    <row r="1112" spans="50:51" x14ac:dyDescent="0.25">
      <c r="AX1112"/>
      <c r="AY1112"/>
    </row>
    <row r="1113" spans="50:51" x14ac:dyDescent="0.25">
      <c r="AX1113"/>
      <c r="AY1113"/>
    </row>
    <row r="1114" spans="50:51" x14ac:dyDescent="0.25">
      <c r="AX1114"/>
      <c r="AY1114"/>
    </row>
    <row r="1115" spans="50:51" x14ac:dyDescent="0.25">
      <c r="AX1115"/>
      <c r="AY1115"/>
    </row>
    <row r="1116" spans="50:51" x14ac:dyDescent="0.25">
      <c r="AX1116"/>
      <c r="AY1116"/>
    </row>
    <row r="1117" spans="50:51" x14ac:dyDescent="0.25">
      <c r="AX1117"/>
      <c r="AY1117"/>
    </row>
    <row r="1118" spans="50:51" x14ac:dyDescent="0.25">
      <c r="AX1118"/>
      <c r="AY1118"/>
    </row>
    <row r="1119" spans="50:51" x14ac:dyDescent="0.25">
      <c r="AX1119"/>
      <c r="AY1119"/>
    </row>
    <row r="1120" spans="50:51" x14ac:dyDescent="0.25">
      <c r="AX1120"/>
      <c r="AY1120"/>
    </row>
    <row r="1121" spans="50:51" x14ac:dyDescent="0.25">
      <c r="AX1121"/>
      <c r="AY1121"/>
    </row>
    <row r="1122" spans="50:51" x14ac:dyDescent="0.25">
      <c r="AX1122"/>
      <c r="AY1122"/>
    </row>
    <row r="1123" spans="50:51" x14ac:dyDescent="0.25">
      <c r="AX1123"/>
      <c r="AY1123"/>
    </row>
    <row r="1124" spans="50:51" x14ac:dyDescent="0.25">
      <c r="AX1124"/>
      <c r="AY1124"/>
    </row>
    <row r="1125" spans="50:51" x14ac:dyDescent="0.25">
      <c r="AX1125"/>
      <c r="AY1125"/>
    </row>
    <row r="1126" spans="50:51" x14ac:dyDescent="0.25">
      <c r="AX1126"/>
      <c r="AY1126"/>
    </row>
    <row r="1127" spans="50:51" x14ac:dyDescent="0.25">
      <c r="AX1127"/>
      <c r="AY1127"/>
    </row>
    <row r="1128" spans="50:51" x14ac:dyDescent="0.25">
      <c r="AX1128"/>
      <c r="AY1128"/>
    </row>
    <row r="1129" spans="50:51" x14ac:dyDescent="0.25">
      <c r="AX1129"/>
      <c r="AY1129"/>
    </row>
    <row r="1130" spans="50:51" x14ac:dyDescent="0.25">
      <c r="AX1130"/>
      <c r="AY1130"/>
    </row>
    <row r="1131" spans="50:51" x14ac:dyDescent="0.25">
      <c r="AX1131"/>
      <c r="AY1131"/>
    </row>
    <row r="1132" spans="50:51" x14ac:dyDescent="0.25">
      <c r="AX1132"/>
      <c r="AY1132"/>
    </row>
    <row r="1133" spans="50:51" x14ac:dyDescent="0.25">
      <c r="AX1133"/>
      <c r="AY1133"/>
    </row>
    <row r="1134" spans="50:51" x14ac:dyDescent="0.25">
      <c r="AX1134"/>
      <c r="AY1134"/>
    </row>
    <row r="1135" spans="50:51" x14ac:dyDescent="0.25">
      <c r="AX1135"/>
      <c r="AY1135"/>
    </row>
    <row r="1136" spans="50:51" x14ac:dyDescent="0.25">
      <c r="AX1136"/>
      <c r="AY1136"/>
    </row>
    <row r="1137" spans="50:51" x14ac:dyDescent="0.25">
      <c r="AX1137"/>
      <c r="AY1137"/>
    </row>
    <row r="1138" spans="50:51" x14ac:dyDescent="0.25">
      <c r="AX1138"/>
      <c r="AY1138"/>
    </row>
    <row r="1139" spans="50:51" x14ac:dyDescent="0.25">
      <c r="AX1139"/>
      <c r="AY1139"/>
    </row>
    <row r="1140" spans="50:51" x14ac:dyDescent="0.25">
      <c r="AX1140"/>
      <c r="AY1140"/>
    </row>
    <row r="1141" spans="50:51" x14ac:dyDescent="0.25">
      <c r="AX1141"/>
      <c r="AY1141"/>
    </row>
    <row r="1142" spans="50:51" x14ac:dyDescent="0.25">
      <c r="AX1142"/>
      <c r="AY1142"/>
    </row>
    <row r="1143" spans="50:51" x14ac:dyDescent="0.25">
      <c r="AX1143"/>
      <c r="AY1143"/>
    </row>
    <row r="1144" spans="50:51" x14ac:dyDescent="0.25">
      <c r="AX1144"/>
      <c r="AY1144"/>
    </row>
    <row r="1145" spans="50:51" x14ac:dyDescent="0.25">
      <c r="AX1145"/>
      <c r="AY1145"/>
    </row>
    <row r="1146" spans="50:51" x14ac:dyDescent="0.25">
      <c r="AX1146"/>
      <c r="AY1146"/>
    </row>
    <row r="1147" spans="50:51" x14ac:dyDescent="0.25">
      <c r="AX1147"/>
      <c r="AY1147"/>
    </row>
    <row r="1148" spans="50:51" x14ac:dyDescent="0.25">
      <c r="AX1148"/>
      <c r="AY1148"/>
    </row>
    <row r="1149" spans="50:51" x14ac:dyDescent="0.25">
      <c r="AX1149"/>
      <c r="AY1149"/>
    </row>
    <row r="1150" spans="50:51" x14ac:dyDescent="0.25">
      <c r="AX1150"/>
      <c r="AY1150"/>
    </row>
    <row r="1151" spans="50:51" x14ac:dyDescent="0.25">
      <c r="AX1151"/>
      <c r="AY1151"/>
    </row>
    <row r="1152" spans="50:51" x14ac:dyDescent="0.25">
      <c r="AX1152"/>
      <c r="AY1152"/>
    </row>
    <row r="1153" spans="50:51" x14ac:dyDescent="0.25">
      <c r="AX1153"/>
      <c r="AY1153"/>
    </row>
    <row r="1154" spans="50:51" x14ac:dyDescent="0.25">
      <c r="AX1154"/>
      <c r="AY1154"/>
    </row>
    <row r="1155" spans="50:51" x14ac:dyDescent="0.25">
      <c r="AX1155"/>
      <c r="AY1155"/>
    </row>
    <row r="1156" spans="50:51" x14ac:dyDescent="0.25">
      <c r="AX1156"/>
      <c r="AY1156"/>
    </row>
    <row r="1157" spans="50:51" x14ac:dyDescent="0.25">
      <c r="AX1157"/>
      <c r="AY1157"/>
    </row>
    <row r="1158" spans="50:51" x14ac:dyDescent="0.25">
      <c r="AX1158"/>
      <c r="AY1158"/>
    </row>
    <row r="1159" spans="50:51" x14ac:dyDescent="0.25">
      <c r="AX1159"/>
      <c r="AY1159"/>
    </row>
    <row r="1160" spans="50:51" x14ac:dyDescent="0.25">
      <c r="AX1160"/>
      <c r="AY1160"/>
    </row>
    <row r="1161" spans="50:51" x14ac:dyDescent="0.25">
      <c r="AX1161"/>
      <c r="AY1161"/>
    </row>
    <row r="1162" spans="50:51" x14ac:dyDescent="0.25">
      <c r="AX1162"/>
      <c r="AY1162"/>
    </row>
    <row r="1163" spans="50:51" x14ac:dyDescent="0.25">
      <c r="AX1163"/>
      <c r="AY1163"/>
    </row>
    <row r="1164" spans="50:51" x14ac:dyDescent="0.25">
      <c r="AX1164"/>
      <c r="AY1164"/>
    </row>
    <row r="1165" spans="50:51" x14ac:dyDescent="0.25">
      <c r="AX1165"/>
      <c r="AY1165"/>
    </row>
    <row r="1166" spans="50:51" x14ac:dyDescent="0.25">
      <c r="AX1166"/>
      <c r="AY1166"/>
    </row>
    <row r="1167" spans="50:51" x14ac:dyDescent="0.25">
      <c r="AX1167"/>
      <c r="AY1167"/>
    </row>
    <row r="1168" spans="50:51" x14ac:dyDescent="0.25">
      <c r="AX1168"/>
      <c r="AY1168"/>
    </row>
    <row r="1169" spans="50:51" x14ac:dyDescent="0.25">
      <c r="AX1169"/>
      <c r="AY1169"/>
    </row>
    <row r="1170" spans="50:51" x14ac:dyDescent="0.25">
      <c r="AX1170"/>
      <c r="AY1170"/>
    </row>
    <row r="1171" spans="50:51" x14ac:dyDescent="0.25">
      <c r="AX1171"/>
      <c r="AY1171"/>
    </row>
    <row r="1172" spans="50:51" x14ac:dyDescent="0.25">
      <c r="AX1172"/>
      <c r="AY1172"/>
    </row>
    <row r="1173" spans="50:51" x14ac:dyDescent="0.25">
      <c r="AX1173"/>
      <c r="AY1173"/>
    </row>
    <row r="1174" spans="50:51" x14ac:dyDescent="0.25">
      <c r="AX1174"/>
      <c r="AY1174"/>
    </row>
    <row r="1175" spans="50:51" x14ac:dyDescent="0.25">
      <c r="AX1175"/>
      <c r="AY1175"/>
    </row>
    <row r="1176" spans="50:51" x14ac:dyDescent="0.25">
      <c r="AX1176"/>
      <c r="AY1176"/>
    </row>
    <row r="1177" spans="50:51" x14ac:dyDescent="0.25">
      <c r="AX1177"/>
      <c r="AY1177"/>
    </row>
    <row r="1178" spans="50:51" x14ac:dyDescent="0.25">
      <c r="AX1178"/>
      <c r="AY1178"/>
    </row>
    <row r="1179" spans="50:51" x14ac:dyDescent="0.25">
      <c r="AX1179"/>
      <c r="AY1179"/>
    </row>
    <row r="1180" spans="50:51" x14ac:dyDescent="0.25">
      <c r="AX1180"/>
      <c r="AY1180"/>
    </row>
    <row r="1181" spans="50:51" x14ac:dyDescent="0.25">
      <c r="AX1181"/>
      <c r="AY1181"/>
    </row>
    <row r="1182" spans="50:51" x14ac:dyDescent="0.25">
      <c r="AX1182"/>
      <c r="AY1182"/>
    </row>
    <row r="1183" spans="50:51" x14ac:dyDescent="0.25">
      <c r="AX1183"/>
      <c r="AY1183"/>
    </row>
    <row r="1184" spans="50:51" x14ac:dyDescent="0.25">
      <c r="AX1184"/>
      <c r="AY1184"/>
    </row>
    <row r="1185" spans="50:51" x14ac:dyDescent="0.25">
      <c r="AX1185"/>
      <c r="AY1185"/>
    </row>
    <row r="1186" spans="50:51" x14ac:dyDescent="0.25">
      <c r="AX1186"/>
      <c r="AY1186"/>
    </row>
    <row r="1187" spans="50:51" x14ac:dyDescent="0.25">
      <c r="AX1187"/>
      <c r="AY1187"/>
    </row>
    <row r="1188" spans="50:51" x14ac:dyDescent="0.25">
      <c r="AX1188"/>
      <c r="AY1188"/>
    </row>
    <row r="1189" spans="50:51" x14ac:dyDescent="0.25">
      <c r="AX1189"/>
      <c r="AY1189"/>
    </row>
    <row r="1190" spans="50:51" x14ac:dyDescent="0.25">
      <c r="AX1190"/>
      <c r="AY1190"/>
    </row>
    <row r="1191" spans="50:51" x14ac:dyDescent="0.25">
      <c r="AX1191"/>
      <c r="AY1191"/>
    </row>
    <row r="1192" spans="50:51" x14ac:dyDescent="0.25">
      <c r="AX1192"/>
      <c r="AY1192"/>
    </row>
    <row r="1193" spans="50:51" x14ac:dyDescent="0.25">
      <c r="AX1193"/>
      <c r="AY1193"/>
    </row>
    <row r="1194" spans="50:51" x14ac:dyDescent="0.25">
      <c r="AX1194"/>
      <c r="AY1194"/>
    </row>
    <row r="1195" spans="50:51" x14ac:dyDescent="0.25">
      <c r="AX1195"/>
      <c r="AY1195"/>
    </row>
    <row r="1196" spans="50:51" x14ac:dyDescent="0.25">
      <c r="AX1196"/>
      <c r="AY1196"/>
    </row>
    <row r="1197" spans="50:51" x14ac:dyDescent="0.25">
      <c r="AX1197"/>
      <c r="AY1197"/>
    </row>
    <row r="1198" spans="50:51" x14ac:dyDescent="0.25">
      <c r="AX1198"/>
      <c r="AY1198"/>
    </row>
    <row r="1199" spans="50:51" x14ac:dyDescent="0.25">
      <c r="AX1199"/>
      <c r="AY1199"/>
    </row>
    <row r="1200" spans="50:51" x14ac:dyDescent="0.25">
      <c r="AX1200"/>
      <c r="AY1200"/>
    </row>
    <row r="1201" spans="50:51" x14ac:dyDescent="0.25">
      <c r="AX1201"/>
      <c r="AY1201"/>
    </row>
    <row r="1202" spans="50:51" x14ac:dyDescent="0.25">
      <c r="AX1202"/>
      <c r="AY1202"/>
    </row>
    <row r="1203" spans="50:51" x14ac:dyDescent="0.25">
      <c r="AX1203"/>
      <c r="AY1203"/>
    </row>
    <row r="1204" spans="50:51" x14ac:dyDescent="0.25">
      <c r="AX1204"/>
      <c r="AY1204"/>
    </row>
    <row r="1205" spans="50:51" x14ac:dyDescent="0.25">
      <c r="AX1205"/>
      <c r="AY1205"/>
    </row>
    <row r="1206" spans="50:51" x14ac:dyDescent="0.25">
      <c r="AX1206"/>
      <c r="AY1206"/>
    </row>
    <row r="1207" spans="50:51" x14ac:dyDescent="0.25">
      <c r="AX1207"/>
      <c r="AY1207"/>
    </row>
    <row r="1208" spans="50:51" x14ac:dyDescent="0.25">
      <c r="AX1208"/>
      <c r="AY1208"/>
    </row>
    <row r="1209" spans="50:51" x14ac:dyDescent="0.25">
      <c r="AX1209"/>
      <c r="AY1209"/>
    </row>
    <row r="1210" spans="50:51" x14ac:dyDescent="0.25">
      <c r="AX1210"/>
      <c r="AY1210"/>
    </row>
    <row r="1211" spans="50:51" x14ac:dyDescent="0.25">
      <c r="AX1211"/>
      <c r="AY1211"/>
    </row>
    <row r="1212" spans="50:51" x14ac:dyDescent="0.25">
      <c r="AX1212"/>
      <c r="AY1212"/>
    </row>
    <row r="1213" spans="50:51" x14ac:dyDescent="0.25">
      <c r="AX1213"/>
      <c r="AY1213"/>
    </row>
    <row r="1214" spans="50:51" x14ac:dyDescent="0.25">
      <c r="AX1214"/>
      <c r="AY1214"/>
    </row>
    <row r="1215" spans="50:51" x14ac:dyDescent="0.25">
      <c r="AX1215"/>
      <c r="AY1215"/>
    </row>
    <row r="1216" spans="50:51" x14ac:dyDescent="0.25">
      <c r="AX1216"/>
      <c r="AY1216"/>
    </row>
    <row r="1217" spans="50:51" x14ac:dyDescent="0.25">
      <c r="AX1217"/>
      <c r="AY1217"/>
    </row>
    <row r="1218" spans="50:51" x14ac:dyDescent="0.25">
      <c r="AX1218"/>
      <c r="AY1218"/>
    </row>
    <row r="1219" spans="50:51" x14ac:dyDescent="0.25">
      <c r="AX1219"/>
      <c r="AY1219"/>
    </row>
    <row r="1220" spans="50:51" x14ac:dyDescent="0.25">
      <c r="AX1220"/>
      <c r="AY1220"/>
    </row>
    <row r="1221" spans="50:51" x14ac:dyDescent="0.25">
      <c r="AX1221"/>
      <c r="AY1221"/>
    </row>
    <row r="1222" spans="50:51" x14ac:dyDescent="0.25">
      <c r="AX1222"/>
      <c r="AY1222"/>
    </row>
    <row r="1223" spans="50:51" x14ac:dyDescent="0.25">
      <c r="AX1223"/>
      <c r="AY1223"/>
    </row>
    <row r="1224" spans="50:51" x14ac:dyDescent="0.25">
      <c r="AX1224"/>
      <c r="AY1224"/>
    </row>
    <row r="1225" spans="50:51" x14ac:dyDescent="0.25">
      <c r="AX1225"/>
      <c r="AY1225"/>
    </row>
    <row r="1226" spans="50:51" x14ac:dyDescent="0.25">
      <c r="AX1226"/>
      <c r="AY1226"/>
    </row>
    <row r="1227" spans="50:51" x14ac:dyDescent="0.25">
      <c r="AX1227"/>
      <c r="AY1227"/>
    </row>
    <row r="1228" spans="50:51" x14ac:dyDescent="0.25">
      <c r="AX1228"/>
      <c r="AY1228"/>
    </row>
    <row r="1229" spans="50:51" x14ac:dyDescent="0.25">
      <c r="AX1229"/>
      <c r="AY1229"/>
    </row>
    <row r="1230" spans="50:51" x14ac:dyDescent="0.25">
      <c r="AX1230"/>
      <c r="AY1230"/>
    </row>
    <row r="1231" spans="50:51" x14ac:dyDescent="0.25">
      <c r="AX1231"/>
      <c r="AY1231"/>
    </row>
    <row r="1232" spans="50:51" x14ac:dyDescent="0.25">
      <c r="AX1232"/>
      <c r="AY1232"/>
    </row>
    <row r="1233" spans="50:51" x14ac:dyDescent="0.25">
      <c r="AX1233"/>
      <c r="AY1233"/>
    </row>
    <row r="1234" spans="50:51" x14ac:dyDescent="0.25">
      <c r="AX1234"/>
      <c r="AY1234"/>
    </row>
    <row r="1235" spans="50:51" x14ac:dyDescent="0.25">
      <c r="AX1235"/>
      <c r="AY1235"/>
    </row>
    <row r="1236" spans="50:51" x14ac:dyDescent="0.25">
      <c r="AX1236"/>
      <c r="AY1236"/>
    </row>
    <row r="1237" spans="50:51" x14ac:dyDescent="0.25">
      <c r="AX1237"/>
      <c r="AY1237"/>
    </row>
    <row r="1238" spans="50:51" x14ac:dyDescent="0.25">
      <c r="AX1238"/>
      <c r="AY1238"/>
    </row>
    <row r="1239" spans="50:51" x14ac:dyDescent="0.25">
      <c r="AX1239"/>
      <c r="AY1239"/>
    </row>
    <row r="1240" spans="50:51" x14ac:dyDescent="0.25">
      <c r="AX1240"/>
      <c r="AY1240"/>
    </row>
    <row r="1241" spans="50:51" x14ac:dyDescent="0.25">
      <c r="AX1241"/>
      <c r="AY1241"/>
    </row>
    <row r="1242" spans="50:51" x14ac:dyDescent="0.25">
      <c r="AX1242"/>
      <c r="AY1242"/>
    </row>
    <row r="1243" spans="50:51" x14ac:dyDescent="0.25">
      <c r="AX1243"/>
      <c r="AY1243"/>
    </row>
    <row r="1244" spans="50:51" x14ac:dyDescent="0.25">
      <c r="AX1244"/>
      <c r="AY1244"/>
    </row>
    <row r="1245" spans="50:51" x14ac:dyDescent="0.25">
      <c r="AX1245"/>
      <c r="AY1245"/>
    </row>
    <row r="1246" spans="50:51" x14ac:dyDescent="0.25">
      <c r="AX1246"/>
      <c r="AY1246"/>
    </row>
    <row r="1247" spans="50:51" x14ac:dyDescent="0.25">
      <c r="AX1247"/>
      <c r="AY1247"/>
    </row>
    <row r="1248" spans="50:51" x14ac:dyDescent="0.25">
      <c r="AX1248"/>
      <c r="AY1248"/>
    </row>
    <row r="1249" spans="50:51" x14ac:dyDescent="0.25">
      <c r="AX1249"/>
      <c r="AY1249"/>
    </row>
    <row r="1250" spans="50:51" x14ac:dyDescent="0.25">
      <c r="AX1250"/>
      <c r="AY1250"/>
    </row>
    <row r="1251" spans="50:51" x14ac:dyDescent="0.25">
      <c r="AX1251"/>
      <c r="AY1251"/>
    </row>
    <row r="1252" spans="50:51" x14ac:dyDescent="0.25">
      <c r="AX1252"/>
      <c r="AY1252"/>
    </row>
    <row r="1253" spans="50:51" x14ac:dyDescent="0.25">
      <c r="AX1253"/>
      <c r="AY1253"/>
    </row>
    <row r="1254" spans="50:51" x14ac:dyDescent="0.25">
      <c r="AX1254"/>
      <c r="AY1254"/>
    </row>
    <row r="1255" spans="50:51" x14ac:dyDescent="0.25">
      <c r="AX1255"/>
      <c r="AY1255"/>
    </row>
    <row r="1256" spans="50:51" x14ac:dyDescent="0.25">
      <c r="AX1256"/>
      <c r="AY1256"/>
    </row>
    <row r="1257" spans="50:51" x14ac:dyDescent="0.25">
      <c r="AX1257"/>
      <c r="AY1257"/>
    </row>
    <row r="1258" spans="50:51" x14ac:dyDescent="0.25">
      <c r="AX1258"/>
      <c r="AY1258"/>
    </row>
    <row r="1259" spans="50:51" x14ac:dyDescent="0.25">
      <c r="AX1259"/>
      <c r="AY1259"/>
    </row>
    <row r="1260" spans="50:51" x14ac:dyDescent="0.25">
      <c r="AX1260"/>
      <c r="AY1260"/>
    </row>
    <row r="1261" spans="50:51" x14ac:dyDescent="0.25">
      <c r="AX1261"/>
      <c r="AY1261"/>
    </row>
    <row r="1262" spans="50:51" x14ac:dyDescent="0.25">
      <c r="AX1262"/>
      <c r="AY1262"/>
    </row>
    <row r="1263" spans="50:51" x14ac:dyDescent="0.25">
      <c r="AX1263"/>
      <c r="AY1263"/>
    </row>
    <row r="1264" spans="50:51" x14ac:dyDescent="0.25">
      <c r="AX1264"/>
      <c r="AY1264"/>
    </row>
    <row r="1265" spans="50:51" x14ac:dyDescent="0.25">
      <c r="AX1265"/>
      <c r="AY1265"/>
    </row>
    <row r="1266" spans="50:51" x14ac:dyDescent="0.25">
      <c r="AX1266"/>
      <c r="AY1266"/>
    </row>
    <row r="1267" spans="50:51" x14ac:dyDescent="0.25">
      <c r="AX1267"/>
      <c r="AY1267"/>
    </row>
    <row r="1268" spans="50:51" x14ac:dyDescent="0.25">
      <c r="AX1268"/>
      <c r="AY1268"/>
    </row>
    <row r="1269" spans="50:51" x14ac:dyDescent="0.25">
      <c r="AX1269"/>
      <c r="AY1269"/>
    </row>
    <row r="1270" spans="50:51" x14ac:dyDescent="0.25">
      <c r="AX1270"/>
      <c r="AY1270"/>
    </row>
    <row r="1271" spans="50:51" x14ac:dyDescent="0.25">
      <c r="AX1271"/>
      <c r="AY1271"/>
    </row>
    <row r="1272" spans="50:51" x14ac:dyDescent="0.25">
      <c r="AX1272"/>
      <c r="AY1272"/>
    </row>
    <row r="1273" spans="50:51" x14ac:dyDescent="0.25">
      <c r="AX1273"/>
      <c r="AY1273"/>
    </row>
    <row r="1274" spans="50:51" x14ac:dyDescent="0.25">
      <c r="AX1274"/>
      <c r="AY1274"/>
    </row>
    <row r="1275" spans="50:51" x14ac:dyDescent="0.25">
      <c r="AX1275"/>
      <c r="AY1275"/>
    </row>
    <row r="1276" spans="50:51" x14ac:dyDescent="0.25">
      <c r="AX1276"/>
      <c r="AY1276"/>
    </row>
    <row r="1277" spans="50:51" x14ac:dyDescent="0.25">
      <c r="AX1277"/>
      <c r="AY1277"/>
    </row>
    <row r="1278" spans="50:51" x14ac:dyDescent="0.25">
      <c r="AX1278"/>
      <c r="AY1278"/>
    </row>
    <row r="1279" spans="50:51" x14ac:dyDescent="0.25">
      <c r="AX1279"/>
      <c r="AY1279"/>
    </row>
    <row r="1280" spans="50:51" x14ac:dyDescent="0.25">
      <c r="AX1280"/>
      <c r="AY1280"/>
    </row>
    <row r="1281" spans="50:51" x14ac:dyDescent="0.25">
      <c r="AX1281"/>
      <c r="AY1281"/>
    </row>
    <row r="1282" spans="50:51" x14ac:dyDescent="0.25">
      <c r="AX1282"/>
      <c r="AY1282"/>
    </row>
    <row r="1283" spans="50:51" x14ac:dyDescent="0.25">
      <c r="AX1283"/>
      <c r="AY1283"/>
    </row>
    <row r="1284" spans="50:51" x14ac:dyDescent="0.25">
      <c r="AX1284"/>
      <c r="AY1284"/>
    </row>
    <row r="1285" spans="50:51" x14ac:dyDescent="0.25">
      <c r="AX1285"/>
      <c r="AY1285"/>
    </row>
    <row r="1286" spans="50:51" x14ac:dyDescent="0.25">
      <c r="AX1286"/>
      <c r="AY1286"/>
    </row>
    <row r="1287" spans="50:51" x14ac:dyDescent="0.25">
      <c r="AX1287"/>
      <c r="AY1287"/>
    </row>
    <row r="1288" spans="50:51" x14ac:dyDescent="0.25">
      <c r="AX1288"/>
      <c r="AY1288"/>
    </row>
    <row r="1289" spans="50:51" x14ac:dyDescent="0.25">
      <c r="AX1289"/>
      <c r="AY1289"/>
    </row>
    <row r="1290" spans="50:51" x14ac:dyDescent="0.25">
      <c r="AX1290"/>
      <c r="AY1290"/>
    </row>
    <row r="1291" spans="50:51" x14ac:dyDescent="0.25">
      <c r="AX1291"/>
      <c r="AY1291"/>
    </row>
    <row r="1292" spans="50:51" x14ac:dyDescent="0.25">
      <c r="AX1292"/>
      <c r="AY1292"/>
    </row>
    <row r="1293" spans="50:51" x14ac:dyDescent="0.25">
      <c r="AX1293"/>
      <c r="AY1293"/>
    </row>
    <row r="1294" spans="50:51" x14ac:dyDescent="0.25">
      <c r="AX1294"/>
      <c r="AY1294"/>
    </row>
    <row r="1295" spans="50:51" x14ac:dyDescent="0.25">
      <c r="AX1295"/>
      <c r="AY1295"/>
    </row>
    <row r="1296" spans="50:51" x14ac:dyDescent="0.25">
      <c r="AX1296"/>
      <c r="AY1296"/>
    </row>
    <row r="1297" spans="50:51" x14ac:dyDescent="0.25">
      <c r="AX1297"/>
      <c r="AY1297"/>
    </row>
    <row r="1298" spans="50:51" x14ac:dyDescent="0.25">
      <c r="AX1298"/>
      <c r="AY1298"/>
    </row>
    <row r="1299" spans="50:51" x14ac:dyDescent="0.25">
      <c r="AX1299"/>
      <c r="AY1299"/>
    </row>
    <row r="1300" spans="50:51" x14ac:dyDescent="0.25">
      <c r="AX1300"/>
      <c r="AY1300"/>
    </row>
    <row r="1301" spans="50:51" x14ac:dyDescent="0.25">
      <c r="AX1301"/>
      <c r="AY1301"/>
    </row>
    <row r="1302" spans="50:51" x14ac:dyDescent="0.25">
      <c r="AX1302"/>
      <c r="AY1302"/>
    </row>
    <row r="1303" spans="50:51" x14ac:dyDescent="0.25">
      <c r="AX1303"/>
      <c r="AY1303"/>
    </row>
    <row r="1304" spans="50:51" x14ac:dyDescent="0.25">
      <c r="AX1304"/>
      <c r="AY1304"/>
    </row>
    <row r="1305" spans="50:51" x14ac:dyDescent="0.25">
      <c r="AX1305"/>
      <c r="AY1305"/>
    </row>
    <row r="1306" spans="50:51" x14ac:dyDescent="0.25">
      <c r="AX1306"/>
      <c r="AY1306"/>
    </row>
    <row r="1307" spans="50:51" x14ac:dyDescent="0.25">
      <c r="AX1307"/>
      <c r="AY1307"/>
    </row>
    <row r="1308" spans="50:51" x14ac:dyDescent="0.25">
      <c r="AX1308"/>
      <c r="AY1308"/>
    </row>
    <row r="1309" spans="50:51" x14ac:dyDescent="0.25">
      <c r="AX1309"/>
      <c r="AY1309"/>
    </row>
    <row r="1310" spans="50:51" x14ac:dyDescent="0.25">
      <c r="AX1310"/>
      <c r="AY1310"/>
    </row>
    <row r="1311" spans="50:51" x14ac:dyDescent="0.25">
      <c r="AX1311"/>
      <c r="AY1311"/>
    </row>
    <row r="1312" spans="50:51" x14ac:dyDescent="0.25">
      <c r="AX1312"/>
      <c r="AY1312"/>
    </row>
    <row r="1313" spans="50:51" x14ac:dyDescent="0.25">
      <c r="AX1313"/>
      <c r="AY1313"/>
    </row>
    <row r="1314" spans="50:51" x14ac:dyDescent="0.25">
      <c r="AX1314"/>
      <c r="AY1314"/>
    </row>
    <row r="1315" spans="50:51" x14ac:dyDescent="0.25">
      <c r="AX1315"/>
      <c r="AY1315"/>
    </row>
    <row r="1316" spans="50:51" x14ac:dyDescent="0.25">
      <c r="AX1316"/>
      <c r="AY1316"/>
    </row>
    <row r="1317" spans="50:51" x14ac:dyDescent="0.25">
      <c r="AX1317"/>
      <c r="AY1317"/>
    </row>
    <row r="1318" spans="50:51" x14ac:dyDescent="0.25">
      <c r="AX1318"/>
      <c r="AY1318"/>
    </row>
    <row r="1319" spans="50:51" x14ac:dyDescent="0.25">
      <c r="AX1319"/>
      <c r="AY1319"/>
    </row>
    <row r="1320" spans="50:51" x14ac:dyDescent="0.25">
      <c r="AX1320"/>
      <c r="AY1320"/>
    </row>
    <row r="1321" spans="50:51" x14ac:dyDescent="0.25">
      <c r="AX1321"/>
      <c r="AY1321"/>
    </row>
    <row r="1322" spans="50:51" x14ac:dyDescent="0.25">
      <c r="AX1322"/>
      <c r="AY1322"/>
    </row>
    <row r="1323" spans="50:51" x14ac:dyDescent="0.25">
      <c r="AX1323"/>
      <c r="AY1323"/>
    </row>
    <row r="1324" spans="50:51" x14ac:dyDescent="0.25">
      <c r="AX1324"/>
      <c r="AY1324"/>
    </row>
    <row r="1325" spans="50:51" x14ac:dyDescent="0.25">
      <c r="AX1325"/>
      <c r="AY1325"/>
    </row>
    <row r="1326" spans="50:51" x14ac:dyDescent="0.25">
      <c r="AX1326"/>
      <c r="AY1326"/>
    </row>
    <row r="1327" spans="50:51" x14ac:dyDescent="0.25">
      <c r="AX1327"/>
      <c r="AY1327"/>
    </row>
    <row r="1328" spans="50:51" x14ac:dyDescent="0.25">
      <c r="AX1328"/>
      <c r="AY1328"/>
    </row>
    <row r="1329" spans="50:51" x14ac:dyDescent="0.25">
      <c r="AX1329"/>
      <c r="AY1329"/>
    </row>
    <row r="1330" spans="50:51" x14ac:dyDescent="0.25">
      <c r="AX1330"/>
      <c r="AY1330"/>
    </row>
    <row r="1331" spans="50:51" x14ac:dyDescent="0.25">
      <c r="AX1331"/>
      <c r="AY1331"/>
    </row>
    <row r="1332" spans="50:51" x14ac:dyDescent="0.25">
      <c r="AX1332"/>
      <c r="AY1332"/>
    </row>
    <row r="1333" spans="50:51" x14ac:dyDescent="0.25">
      <c r="AX1333"/>
      <c r="AY1333"/>
    </row>
    <row r="1334" spans="50:51" x14ac:dyDescent="0.25">
      <c r="AX1334"/>
      <c r="AY1334"/>
    </row>
    <row r="1335" spans="50:51" x14ac:dyDescent="0.25">
      <c r="AX1335"/>
      <c r="AY1335"/>
    </row>
    <row r="1336" spans="50:51" x14ac:dyDescent="0.25">
      <c r="AX1336"/>
      <c r="AY1336"/>
    </row>
    <row r="1337" spans="50:51" x14ac:dyDescent="0.25">
      <c r="AX1337"/>
      <c r="AY1337"/>
    </row>
    <row r="1338" spans="50:51" x14ac:dyDescent="0.25">
      <c r="AX1338"/>
      <c r="AY1338"/>
    </row>
    <row r="1339" spans="50:51" x14ac:dyDescent="0.25">
      <c r="AX1339"/>
      <c r="AY1339"/>
    </row>
    <row r="1340" spans="50:51" x14ac:dyDescent="0.25">
      <c r="AX1340"/>
      <c r="AY1340"/>
    </row>
    <row r="1341" spans="50:51" x14ac:dyDescent="0.25">
      <c r="AX1341"/>
      <c r="AY1341"/>
    </row>
    <row r="1342" spans="50:51" x14ac:dyDescent="0.25">
      <c r="AX1342"/>
      <c r="AY1342"/>
    </row>
    <row r="1343" spans="50:51" x14ac:dyDescent="0.25">
      <c r="AX1343"/>
      <c r="AY1343"/>
    </row>
    <row r="1344" spans="50:51" x14ac:dyDescent="0.25">
      <c r="AX1344"/>
      <c r="AY1344"/>
    </row>
    <row r="1345" spans="50:51" x14ac:dyDescent="0.25">
      <c r="AX1345"/>
      <c r="AY1345"/>
    </row>
    <row r="1346" spans="50:51" x14ac:dyDescent="0.25">
      <c r="AX1346"/>
      <c r="AY1346"/>
    </row>
    <row r="1347" spans="50:51" x14ac:dyDescent="0.25">
      <c r="AX1347"/>
      <c r="AY1347"/>
    </row>
    <row r="1348" spans="50:51" x14ac:dyDescent="0.25">
      <c r="AX1348"/>
      <c r="AY1348"/>
    </row>
    <row r="1349" spans="50:51" x14ac:dyDescent="0.25">
      <c r="AX1349"/>
      <c r="AY1349"/>
    </row>
    <row r="1350" spans="50:51" x14ac:dyDescent="0.25">
      <c r="AX1350"/>
      <c r="AY1350"/>
    </row>
    <row r="1351" spans="50:51" x14ac:dyDescent="0.25">
      <c r="AX1351"/>
      <c r="AY1351"/>
    </row>
    <row r="1352" spans="50:51" x14ac:dyDescent="0.25">
      <c r="AX1352"/>
      <c r="AY1352"/>
    </row>
    <row r="1353" spans="50:51" x14ac:dyDescent="0.25">
      <c r="AX1353"/>
      <c r="AY1353"/>
    </row>
    <row r="1354" spans="50:51" x14ac:dyDescent="0.25">
      <c r="AX1354"/>
      <c r="AY1354"/>
    </row>
    <row r="1355" spans="50:51" x14ac:dyDescent="0.25">
      <c r="AX1355"/>
      <c r="AY1355"/>
    </row>
    <row r="1356" spans="50:51" x14ac:dyDescent="0.25">
      <c r="AX1356"/>
      <c r="AY1356"/>
    </row>
    <row r="1357" spans="50:51" x14ac:dyDescent="0.25">
      <c r="AX1357"/>
      <c r="AY1357"/>
    </row>
    <row r="1358" spans="50:51" x14ac:dyDescent="0.25">
      <c r="AX1358"/>
      <c r="AY1358"/>
    </row>
    <row r="1359" spans="50:51" x14ac:dyDescent="0.25">
      <c r="AX1359"/>
      <c r="AY1359"/>
    </row>
    <row r="1360" spans="50:51" x14ac:dyDescent="0.25">
      <c r="AX1360"/>
      <c r="AY1360"/>
    </row>
    <row r="1361" spans="50:51" x14ac:dyDescent="0.25">
      <c r="AX1361"/>
      <c r="AY1361"/>
    </row>
    <row r="1362" spans="50:51" x14ac:dyDescent="0.25">
      <c r="AX1362"/>
      <c r="AY1362"/>
    </row>
    <row r="1363" spans="50:51" x14ac:dyDescent="0.25">
      <c r="AX1363"/>
      <c r="AY1363"/>
    </row>
    <row r="1364" spans="50:51" x14ac:dyDescent="0.25">
      <c r="AX1364"/>
      <c r="AY1364"/>
    </row>
    <row r="1365" spans="50:51" x14ac:dyDescent="0.25">
      <c r="AX1365"/>
      <c r="AY1365"/>
    </row>
    <row r="1366" spans="50:51" x14ac:dyDescent="0.25">
      <c r="AX1366"/>
      <c r="AY1366"/>
    </row>
    <row r="1367" spans="50:51" x14ac:dyDescent="0.25">
      <c r="AX1367"/>
      <c r="AY1367"/>
    </row>
    <row r="1368" spans="50:51" x14ac:dyDescent="0.25">
      <c r="AX1368"/>
      <c r="AY1368"/>
    </row>
    <row r="1369" spans="50:51" x14ac:dyDescent="0.25">
      <c r="AX1369"/>
      <c r="AY1369"/>
    </row>
    <row r="1370" spans="50:51" x14ac:dyDescent="0.25">
      <c r="AX1370"/>
      <c r="AY1370"/>
    </row>
    <row r="1371" spans="50:51" x14ac:dyDescent="0.25">
      <c r="AX1371"/>
      <c r="AY1371"/>
    </row>
    <row r="1372" spans="50:51" x14ac:dyDescent="0.25">
      <c r="AX1372"/>
      <c r="AY1372"/>
    </row>
    <row r="1373" spans="50:51" x14ac:dyDescent="0.25">
      <c r="AX1373"/>
      <c r="AY1373"/>
    </row>
    <row r="1374" spans="50:51" x14ac:dyDescent="0.25">
      <c r="AX1374"/>
      <c r="AY1374"/>
    </row>
    <row r="1375" spans="50:51" x14ac:dyDescent="0.25">
      <c r="AX1375"/>
      <c r="AY1375"/>
    </row>
    <row r="1376" spans="50:51" x14ac:dyDescent="0.25">
      <c r="AX1376"/>
      <c r="AY1376"/>
    </row>
    <row r="1377" spans="50:51" x14ac:dyDescent="0.25">
      <c r="AX1377"/>
      <c r="AY1377"/>
    </row>
    <row r="1378" spans="50:51" x14ac:dyDescent="0.25">
      <c r="AX1378"/>
      <c r="AY1378"/>
    </row>
    <row r="1379" spans="50:51" x14ac:dyDescent="0.25">
      <c r="AX1379"/>
      <c r="AY1379"/>
    </row>
    <row r="1380" spans="50:51" x14ac:dyDescent="0.25">
      <c r="AX1380"/>
      <c r="AY1380"/>
    </row>
    <row r="1381" spans="50:51" x14ac:dyDescent="0.25">
      <c r="AX1381"/>
      <c r="AY1381"/>
    </row>
    <row r="1382" spans="50:51" x14ac:dyDescent="0.25">
      <c r="AX1382"/>
      <c r="AY1382"/>
    </row>
    <row r="1383" spans="50:51" x14ac:dyDescent="0.25">
      <c r="AX1383"/>
      <c r="AY1383"/>
    </row>
    <row r="1384" spans="50:51" x14ac:dyDescent="0.25">
      <c r="AX1384"/>
      <c r="AY1384"/>
    </row>
    <row r="1385" spans="50:51" x14ac:dyDescent="0.25">
      <c r="AX1385"/>
      <c r="AY1385"/>
    </row>
    <row r="1386" spans="50:51" x14ac:dyDescent="0.25">
      <c r="AX1386"/>
      <c r="AY1386"/>
    </row>
    <row r="1387" spans="50:51" x14ac:dyDescent="0.25">
      <c r="AX1387"/>
      <c r="AY1387"/>
    </row>
    <row r="1388" spans="50:51" x14ac:dyDescent="0.25">
      <c r="AX1388"/>
      <c r="AY1388"/>
    </row>
    <row r="1389" spans="50:51" x14ac:dyDescent="0.25">
      <c r="AX1389"/>
      <c r="AY1389"/>
    </row>
    <row r="1390" spans="50:51" x14ac:dyDescent="0.25">
      <c r="AX1390"/>
      <c r="AY1390"/>
    </row>
    <row r="1391" spans="50:51" x14ac:dyDescent="0.25">
      <c r="AX1391"/>
      <c r="AY1391"/>
    </row>
    <row r="1392" spans="50:51" x14ac:dyDescent="0.25">
      <c r="AX1392"/>
      <c r="AY1392"/>
    </row>
    <row r="1393" spans="50:51" x14ac:dyDescent="0.25">
      <c r="AX1393"/>
      <c r="AY1393"/>
    </row>
    <row r="1394" spans="50:51" x14ac:dyDescent="0.25">
      <c r="AX1394"/>
      <c r="AY1394"/>
    </row>
    <row r="1395" spans="50:51" x14ac:dyDescent="0.25">
      <c r="AX1395"/>
      <c r="AY1395"/>
    </row>
    <row r="1396" spans="50:51" x14ac:dyDescent="0.25">
      <c r="AX1396"/>
      <c r="AY1396"/>
    </row>
    <row r="1397" spans="50:51" x14ac:dyDescent="0.25">
      <c r="AX1397"/>
      <c r="AY1397"/>
    </row>
    <row r="1398" spans="50:51" x14ac:dyDescent="0.25">
      <c r="AX1398"/>
      <c r="AY1398"/>
    </row>
    <row r="1399" spans="50:51" x14ac:dyDescent="0.25">
      <c r="AX1399"/>
      <c r="AY1399"/>
    </row>
    <row r="1400" spans="50:51" x14ac:dyDescent="0.25">
      <c r="AX1400"/>
      <c r="AY1400"/>
    </row>
    <row r="1401" spans="50:51" x14ac:dyDescent="0.25">
      <c r="AX1401"/>
      <c r="AY1401"/>
    </row>
    <row r="1402" spans="50:51" x14ac:dyDescent="0.25">
      <c r="AX1402"/>
      <c r="AY1402"/>
    </row>
    <row r="1403" spans="50:51" x14ac:dyDescent="0.25">
      <c r="AX1403"/>
      <c r="AY1403"/>
    </row>
    <row r="1404" spans="50:51" x14ac:dyDescent="0.25">
      <c r="AX1404"/>
      <c r="AY1404"/>
    </row>
    <row r="1405" spans="50:51" x14ac:dyDescent="0.25">
      <c r="AX1405"/>
      <c r="AY1405"/>
    </row>
    <row r="1406" spans="50:51" x14ac:dyDescent="0.25">
      <c r="AX1406"/>
      <c r="AY1406"/>
    </row>
    <row r="1407" spans="50:51" x14ac:dyDescent="0.25">
      <c r="AX1407"/>
      <c r="AY1407"/>
    </row>
    <row r="1408" spans="50:51" x14ac:dyDescent="0.25">
      <c r="AX1408"/>
      <c r="AY1408"/>
    </row>
    <row r="1409" spans="50:51" x14ac:dyDescent="0.25">
      <c r="AX1409"/>
      <c r="AY1409"/>
    </row>
    <row r="1410" spans="50:51" x14ac:dyDescent="0.25">
      <c r="AX1410"/>
      <c r="AY1410"/>
    </row>
    <row r="1411" spans="50:51" x14ac:dyDescent="0.25">
      <c r="AX1411"/>
      <c r="AY1411"/>
    </row>
    <row r="1412" spans="50:51" x14ac:dyDescent="0.25">
      <c r="AX1412"/>
      <c r="AY1412"/>
    </row>
    <row r="1413" spans="50:51" x14ac:dyDescent="0.25">
      <c r="AX1413"/>
      <c r="AY1413"/>
    </row>
    <row r="1414" spans="50:51" x14ac:dyDescent="0.25">
      <c r="AX1414"/>
      <c r="AY1414"/>
    </row>
    <row r="1415" spans="50:51" x14ac:dyDescent="0.25">
      <c r="AX1415"/>
      <c r="AY1415"/>
    </row>
    <row r="1416" spans="50:51" x14ac:dyDescent="0.25">
      <c r="AX1416"/>
      <c r="AY1416"/>
    </row>
    <row r="1417" spans="50:51" x14ac:dyDescent="0.25">
      <c r="AX1417"/>
      <c r="AY1417"/>
    </row>
    <row r="1418" spans="50:51" x14ac:dyDescent="0.25">
      <c r="AX1418"/>
      <c r="AY1418"/>
    </row>
    <row r="1419" spans="50:51" x14ac:dyDescent="0.25">
      <c r="AX1419"/>
      <c r="AY1419"/>
    </row>
    <row r="1420" spans="50:51" x14ac:dyDescent="0.25">
      <c r="AX1420"/>
      <c r="AY1420"/>
    </row>
    <row r="1421" spans="50:51" x14ac:dyDescent="0.25">
      <c r="AX1421"/>
      <c r="AY1421"/>
    </row>
    <row r="1422" spans="50:51" x14ac:dyDescent="0.25">
      <c r="AX1422"/>
      <c r="AY1422"/>
    </row>
    <row r="1423" spans="50:51" x14ac:dyDescent="0.25">
      <c r="AX1423"/>
      <c r="AY1423"/>
    </row>
    <row r="1424" spans="50:51" x14ac:dyDescent="0.25">
      <c r="AX1424"/>
      <c r="AY1424"/>
    </row>
    <row r="1425" spans="50:51" x14ac:dyDescent="0.25">
      <c r="AX1425"/>
      <c r="AY1425"/>
    </row>
    <row r="1426" spans="50:51" x14ac:dyDescent="0.25">
      <c r="AX1426"/>
      <c r="AY1426"/>
    </row>
    <row r="1427" spans="50:51" x14ac:dyDescent="0.25">
      <c r="AX1427"/>
      <c r="AY1427"/>
    </row>
    <row r="1428" spans="50:51" x14ac:dyDescent="0.25">
      <c r="AX1428"/>
      <c r="AY1428"/>
    </row>
    <row r="1429" spans="50:51" x14ac:dyDescent="0.25">
      <c r="AX1429"/>
      <c r="AY1429"/>
    </row>
    <row r="1430" spans="50:51" x14ac:dyDescent="0.25">
      <c r="AX1430"/>
      <c r="AY1430"/>
    </row>
    <row r="1431" spans="50:51" x14ac:dyDescent="0.25">
      <c r="AX1431"/>
      <c r="AY1431"/>
    </row>
    <row r="1432" spans="50:51" x14ac:dyDescent="0.25">
      <c r="AX1432"/>
      <c r="AY1432"/>
    </row>
    <row r="1433" spans="50:51" x14ac:dyDescent="0.25">
      <c r="AX1433"/>
      <c r="AY1433"/>
    </row>
    <row r="1434" spans="50:51" x14ac:dyDescent="0.25">
      <c r="AX1434"/>
      <c r="AY1434"/>
    </row>
    <row r="1435" spans="50:51" x14ac:dyDescent="0.25">
      <c r="AX1435"/>
      <c r="AY1435"/>
    </row>
    <row r="1436" spans="50:51" x14ac:dyDescent="0.25">
      <c r="AX1436"/>
      <c r="AY1436"/>
    </row>
    <row r="1437" spans="50:51" x14ac:dyDescent="0.25">
      <c r="AX1437"/>
      <c r="AY1437"/>
    </row>
    <row r="1438" spans="50:51" x14ac:dyDescent="0.25">
      <c r="AX1438"/>
      <c r="AY1438"/>
    </row>
    <row r="1439" spans="50:51" x14ac:dyDescent="0.25">
      <c r="AX1439"/>
      <c r="AY1439"/>
    </row>
    <row r="1440" spans="50:51" x14ac:dyDescent="0.25">
      <c r="AX1440"/>
      <c r="AY1440"/>
    </row>
    <row r="1441" spans="50:51" x14ac:dyDescent="0.25">
      <c r="AX1441"/>
      <c r="AY1441"/>
    </row>
    <row r="1442" spans="50:51" x14ac:dyDescent="0.25">
      <c r="AX1442"/>
      <c r="AY1442"/>
    </row>
    <row r="1443" spans="50:51" x14ac:dyDescent="0.25">
      <c r="AX1443"/>
      <c r="AY1443"/>
    </row>
    <row r="1444" spans="50:51" x14ac:dyDescent="0.25">
      <c r="AX1444"/>
      <c r="AY1444"/>
    </row>
    <row r="1445" spans="50:51" x14ac:dyDescent="0.25">
      <c r="AX1445"/>
      <c r="AY1445"/>
    </row>
    <row r="1446" spans="50:51" x14ac:dyDescent="0.25">
      <c r="AX1446"/>
      <c r="AY1446"/>
    </row>
    <row r="1447" spans="50:51" x14ac:dyDescent="0.25">
      <c r="AX1447"/>
      <c r="AY1447"/>
    </row>
    <row r="1448" spans="50:51" x14ac:dyDescent="0.25">
      <c r="AX1448"/>
      <c r="AY1448"/>
    </row>
    <row r="1449" spans="50:51" x14ac:dyDescent="0.25">
      <c r="AX1449"/>
      <c r="AY1449"/>
    </row>
    <row r="1450" spans="50:51" x14ac:dyDescent="0.25">
      <c r="AX1450"/>
      <c r="AY1450"/>
    </row>
    <row r="1451" spans="50:51" x14ac:dyDescent="0.25">
      <c r="AX1451"/>
      <c r="AY1451"/>
    </row>
    <row r="1452" spans="50:51" x14ac:dyDescent="0.25">
      <c r="AX1452"/>
      <c r="AY1452"/>
    </row>
    <row r="1453" spans="50:51" x14ac:dyDescent="0.25">
      <c r="AX1453"/>
      <c r="AY1453"/>
    </row>
    <row r="1454" spans="50:51" x14ac:dyDescent="0.25">
      <c r="AX1454"/>
      <c r="AY1454"/>
    </row>
    <row r="1455" spans="50:51" x14ac:dyDescent="0.25">
      <c r="AX1455"/>
      <c r="AY1455"/>
    </row>
    <row r="1456" spans="50:51" x14ac:dyDescent="0.25">
      <c r="AX1456"/>
      <c r="AY1456"/>
    </row>
    <row r="1457" spans="50:51" x14ac:dyDescent="0.25">
      <c r="AX1457"/>
      <c r="AY1457"/>
    </row>
    <row r="1458" spans="50:51" x14ac:dyDescent="0.25">
      <c r="AX1458"/>
      <c r="AY1458"/>
    </row>
    <row r="1459" spans="50:51" x14ac:dyDescent="0.25">
      <c r="AX1459"/>
      <c r="AY1459"/>
    </row>
    <row r="1460" spans="50:51" x14ac:dyDescent="0.25">
      <c r="AX1460"/>
      <c r="AY1460"/>
    </row>
    <row r="1461" spans="50:51" x14ac:dyDescent="0.25">
      <c r="AX1461"/>
      <c r="AY1461"/>
    </row>
    <row r="1462" spans="50:51" x14ac:dyDescent="0.25">
      <c r="AX1462"/>
      <c r="AY1462"/>
    </row>
    <row r="1463" spans="50:51" x14ac:dyDescent="0.25">
      <c r="AX1463"/>
      <c r="AY1463"/>
    </row>
    <row r="1464" spans="50:51" x14ac:dyDescent="0.25">
      <c r="AX1464"/>
      <c r="AY1464"/>
    </row>
    <row r="1465" spans="50:51" x14ac:dyDescent="0.25">
      <c r="AX1465"/>
      <c r="AY1465"/>
    </row>
    <row r="1466" spans="50:51" x14ac:dyDescent="0.25">
      <c r="AX1466"/>
      <c r="AY1466"/>
    </row>
    <row r="1467" spans="50:51" x14ac:dyDescent="0.25">
      <c r="AX1467"/>
      <c r="AY1467"/>
    </row>
    <row r="1468" spans="50:51" x14ac:dyDescent="0.25">
      <c r="AX1468"/>
      <c r="AY1468"/>
    </row>
    <row r="1469" spans="50:51" x14ac:dyDescent="0.25">
      <c r="AX1469"/>
      <c r="AY1469"/>
    </row>
    <row r="1470" spans="50:51" x14ac:dyDescent="0.25">
      <c r="AX1470"/>
      <c r="AY1470"/>
    </row>
    <row r="1471" spans="50:51" x14ac:dyDescent="0.25">
      <c r="AX1471"/>
      <c r="AY1471"/>
    </row>
    <row r="1472" spans="50:51" x14ac:dyDescent="0.25">
      <c r="AX1472"/>
      <c r="AY1472"/>
    </row>
    <row r="1473" spans="50:51" x14ac:dyDescent="0.25">
      <c r="AX1473"/>
      <c r="AY1473"/>
    </row>
    <row r="1474" spans="50:51" x14ac:dyDescent="0.25">
      <c r="AX1474"/>
      <c r="AY1474"/>
    </row>
    <row r="1475" spans="50:51" x14ac:dyDescent="0.25">
      <c r="AX1475"/>
      <c r="AY1475"/>
    </row>
    <row r="1476" spans="50:51" x14ac:dyDescent="0.25">
      <c r="AX1476"/>
      <c r="AY1476"/>
    </row>
    <row r="1477" spans="50:51" x14ac:dyDescent="0.25">
      <c r="AX1477"/>
      <c r="AY1477"/>
    </row>
    <row r="1478" spans="50:51" x14ac:dyDescent="0.25">
      <c r="AX1478"/>
      <c r="AY1478"/>
    </row>
    <row r="1479" spans="50:51" x14ac:dyDescent="0.25">
      <c r="AX1479"/>
      <c r="AY1479"/>
    </row>
    <row r="1480" spans="50:51" x14ac:dyDescent="0.25">
      <c r="AX1480"/>
      <c r="AY1480"/>
    </row>
    <row r="1481" spans="50:51" x14ac:dyDescent="0.25">
      <c r="AX1481"/>
      <c r="AY1481"/>
    </row>
    <row r="1482" spans="50:51" x14ac:dyDescent="0.25">
      <c r="AX1482"/>
      <c r="AY1482"/>
    </row>
    <row r="1483" spans="50:51" x14ac:dyDescent="0.25">
      <c r="AX1483"/>
      <c r="AY1483"/>
    </row>
    <row r="1484" spans="50:51" x14ac:dyDescent="0.25">
      <c r="AX1484"/>
      <c r="AY1484"/>
    </row>
    <row r="1485" spans="50:51" x14ac:dyDescent="0.25">
      <c r="AX1485"/>
      <c r="AY1485"/>
    </row>
    <row r="1486" spans="50:51" x14ac:dyDescent="0.25">
      <c r="AX1486"/>
      <c r="AY1486"/>
    </row>
    <row r="1487" spans="50:51" x14ac:dyDescent="0.25">
      <c r="AX1487"/>
      <c r="AY1487"/>
    </row>
    <row r="1488" spans="50:51" x14ac:dyDescent="0.25">
      <c r="AX1488"/>
      <c r="AY1488"/>
    </row>
    <row r="1489" spans="50:51" x14ac:dyDescent="0.25">
      <c r="AX1489"/>
      <c r="AY1489"/>
    </row>
    <row r="1490" spans="50:51" x14ac:dyDescent="0.25">
      <c r="AX1490"/>
      <c r="AY1490"/>
    </row>
    <row r="1491" spans="50:51" x14ac:dyDescent="0.25">
      <c r="AX1491"/>
      <c r="AY1491"/>
    </row>
    <row r="1492" spans="50:51" x14ac:dyDescent="0.25">
      <c r="AX1492"/>
      <c r="AY1492"/>
    </row>
    <row r="1493" spans="50:51" x14ac:dyDescent="0.25">
      <c r="AX1493"/>
      <c r="AY1493"/>
    </row>
    <row r="1494" spans="50:51" x14ac:dyDescent="0.25">
      <c r="AX1494"/>
      <c r="AY1494"/>
    </row>
    <row r="1495" spans="50:51" x14ac:dyDescent="0.25">
      <c r="AX1495"/>
      <c r="AY1495"/>
    </row>
    <row r="1496" spans="50:51" x14ac:dyDescent="0.25">
      <c r="AX1496"/>
      <c r="AY1496"/>
    </row>
    <row r="1497" spans="50:51" x14ac:dyDescent="0.25">
      <c r="AX1497"/>
      <c r="AY1497"/>
    </row>
    <row r="1498" spans="50:51" x14ac:dyDescent="0.25">
      <c r="AX1498"/>
      <c r="AY1498"/>
    </row>
    <row r="1499" spans="50:51" x14ac:dyDescent="0.25">
      <c r="AX1499"/>
      <c r="AY1499"/>
    </row>
    <row r="1500" spans="50:51" x14ac:dyDescent="0.25">
      <c r="AX1500"/>
      <c r="AY1500"/>
    </row>
    <row r="1501" spans="50:51" x14ac:dyDescent="0.25">
      <c r="AX1501"/>
      <c r="AY1501"/>
    </row>
    <row r="1502" spans="50:51" x14ac:dyDescent="0.25">
      <c r="AX1502"/>
      <c r="AY1502"/>
    </row>
    <row r="1503" spans="50:51" x14ac:dyDescent="0.25">
      <c r="AX1503"/>
      <c r="AY1503"/>
    </row>
    <row r="1504" spans="50:51" x14ac:dyDescent="0.25">
      <c r="AX1504"/>
      <c r="AY1504"/>
    </row>
    <row r="1505" spans="50:51" x14ac:dyDescent="0.25">
      <c r="AX1505"/>
      <c r="AY1505"/>
    </row>
    <row r="1506" spans="50:51" x14ac:dyDescent="0.25">
      <c r="AX1506"/>
      <c r="AY1506"/>
    </row>
    <row r="1507" spans="50:51" x14ac:dyDescent="0.25">
      <c r="AX1507"/>
      <c r="AY1507"/>
    </row>
    <row r="1508" spans="50:51" x14ac:dyDescent="0.25">
      <c r="AX1508"/>
      <c r="AY1508"/>
    </row>
    <row r="1509" spans="50:51" x14ac:dyDescent="0.25">
      <c r="AX1509"/>
      <c r="AY1509"/>
    </row>
    <row r="1510" spans="50:51" x14ac:dyDescent="0.25">
      <c r="AX1510"/>
      <c r="AY1510"/>
    </row>
    <row r="1511" spans="50:51" x14ac:dyDescent="0.25">
      <c r="AX1511"/>
      <c r="AY1511"/>
    </row>
    <row r="1512" spans="50:51" x14ac:dyDescent="0.25">
      <c r="AX1512"/>
      <c r="AY1512"/>
    </row>
    <row r="1513" spans="50:51" x14ac:dyDescent="0.25">
      <c r="AX1513"/>
      <c r="AY1513"/>
    </row>
    <row r="1514" spans="50:51" x14ac:dyDescent="0.25">
      <c r="AX1514"/>
      <c r="AY1514"/>
    </row>
    <row r="1515" spans="50:51" x14ac:dyDescent="0.25">
      <c r="AX1515"/>
      <c r="AY1515"/>
    </row>
    <row r="1516" spans="50:51" x14ac:dyDescent="0.25">
      <c r="AX1516"/>
      <c r="AY1516"/>
    </row>
    <row r="1517" spans="50:51" x14ac:dyDescent="0.25">
      <c r="AX1517"/>
      <c r="AY1517"/>
    </row>
    <row r="1518" spans="50:51" x14ac:dyDescent="0.25">
      <c r="AX1518"/>
      <c r="AY1518"/>
    </row>
    <row r="1519" spans="50:51" x14ac:dyDescent="0.25">
      <c r="AX1519"/>
      <c r="AY1519"/>
    </row>
    <row r="1520" spans="50:51" x14ac:dyDescent="0.25">
      <c r="AX1520"/>
      <c r="AY1520"/>
    </row>
    <row r="1521" spans="50:51" x14ac:dyDescent="0.25">
      <c r="AX1521"/>
      <c r="AY1521"/>
    </row>
    <row r="1522" spans="50:51" x14ac:dyDescent="0.25">
      <c r="AX1522"/>
      <c r="AY1522"/>
    </row>
    <row r="1523" spans="50:51" x14ac:dyDescent="0.25">
      <c r="AX1523"/>
      <c r="AY1523"/>
    </row>
    <row r="1524" spans="50:51" x14ac:dyDescent="0.25">
      <c r="AX1524"/>
      <c r="AY1524"/>
    </row>
    <row r="1525" spans="50:51" x14ac:dyDescent="0.25">
      <c r="AX1525"/>
      <c r="AY1525"/>
    </row>
    <row r="1526" spans="50:51" x14ac:dyDescent="0.25">
      <c r="AX1526"/>
      <c r="AY1526"/>
    </row>
    <row r="1527" spans="50:51" x14ac:dyDescent="0.25">
      <c r="AX1527"/>
      <c r="AY1527"/>
    </row>
    <row r="1528" spans="50:51" x14ac:dyDescent="0.25">
      <c r="AX1528"/>
      <c r="AY1528"/>
    </row>
    <row r="1529" spans="50:51" x14ac:dyDescent="0.25">
      <c r="AX1529"/>
      <c r="AY1529"/>
    </row>
    <row r="1530" spans="50:51" x14ac:dyDescent="0.25">
      <c r="AX1530"/>
      <c r="AY1530"/>
    </row>
    <row r="1531" spans="50:51" x14ac:dyDescent="0.25">
      <c r="AX1531"/>
      <c r="AY1531"/>
    </row>
    <row r="1532" spans="50:51" x14ac:dyDescent="0.25">
      <c r="AX1532"/>
      <c r="AY1532"/>
    </row>
    <row r="1533" spans="50:51" x14ac:dyDescent="0.25">
      <c r="AX1533"/>
      <c r="AY1533"/>
    </row>
    <row r="1534" spans="50:51" x14ac:dyDescent="0.25">
      <c r="AX1534"/>
      <c r="AY1534"/>
    </row>
    <row r="1535" spans="50:51" x14ac:dyDescent="0.25">
      <c r="AX1535"/>
      <c r="AY1535"/>
    </row>
    <row r="1536" spans="50:51" x14ac:dyDescent="0.25">
      <c r="AX1536"/>
      <c r="AY1536"/>
    </row>
    <row r="1537" spans="50:51" x14ac:dyDescent="0.25">
      <c r="AX1537"/>
      <c r="AY1537"/>
    </row>
    <row r="1538" spans="50:51" x14ac:dyDescent="0.25">
      <c r="AX1538"/>
      <c r="AY1538"/>
    </row>
    <row r="1539" spans="50:51" x14ac:dyDescent="0.25">
      <c r="AX1539"/>
      <c r="AY1539"/>
    </row>
    <row r="1540" spans="50:51" x14ac:dyDescent="0.25">
      <c r="AX1540"/>
      <c r="AY1540"/>
    </row>
    <row r="1541" spans="50:51" x14ac:dyDescent="0.25">
      <c r="AX1541"/>
      <c r="AY1541"/>
    </row>
    <row r="1542" spans="50:51" x14ac:dyDescent="0.25">
      <c r="AX1542"/>
      <c r="AY1542"/>
    </row>
    <row r="1543" spans="50:51" x14ac:dyDescent="0.25">
      <c r="AX1543"/>
      <c r="AY1543"/>
    </row>
    <row r="1544" spans="50:51" x14ac:dyDescent="0.25">
      <c r="AX1544"/>
      <c r="AY1544"/>
    </row>
    <row r="1545" spans="50:51" x14ac:dyDescent="0.25">
      <c r="AX1545"/>
      <c r="AY1545"/>
    </row>
    <row r="1546" spans="50:51" x14ac:dyDescent="0.25">
      <c r="AX1546"/>
      <c r="AY1546"/>
    </row>
    <row r="1547" spans="50:51" x14ac:dyDescent="0.25">
      <c r="AX1547"/>
      <c r="AY1547"/>
    </row>
    <row r="1548" spans="50:51" x14ac:dyDescent="0.25">
      <c r="AX1548"/>
      <c r="AY1548"/>
    </row>
    <row r="1549" spans="50:51" x14ac:dyDescent="0.25">
      <c r="AX1549"/>
      <c r="AY1549"/>
    </row>
    <row r="1550" spans="50:51" x14ac:dyDescent="0.25">
      <c r="AX1550"/>
      <c r="AY1550"/>
    </row>
    <row r="1551" spans="50:51" x14ac:dyDescent="0.25">
      <c r="AX1551"/>
      <c r="AY1551"/>
    </row>
    <row r="1552" spans="50:51" x14ac:dyDescent="0.25">
      <c r="AX1552"/>
      <c r="AY1552"/>
    </row>
    <row r="1553" spans="50:51" x14ac:dyDescent="0.25">
      <c r="AX1553"/>
      <c r="AY1553"/>
    </row>
    <row r="1554" spans="50:51" x14ac:dyDescent="0.25">
      <c r="AX1554"/>
      <c r="AY1554"/>
    </row>
    <row r="1555" spans="50:51" x14ac:dyDescent="0.25">
      <c r="AX1555"/>
      <c r="AY1555"/>
    </row>
    <row r="1556" spans="50:51" x14ac:dyDescent="0.25">
      <c r="AX1556"/>
      <c r="AY1556"/>
    </row>
    <row r="1557" spans="50:51" x14ac:dyDescent="0.25">
      <c r="AX1557"/>
      <c r="AY1557"/>
    </row>
    <row r="1558" spans="50:51" x14ac:dyDescent="0.25">
      <c r="AX1558"/>
      <c r="AY1558"/>
    </row>
    <row r="1559" spans="50:51" x14ac:dyDescent="0.25">
      <c r="AX1559"/>
      <c r="AY1559"/>
    </row>
    <row r="1560" spans="50:51" x14ac:dyDescent="0.25">
      <c r="AX1560"/>
      <c r="AY1560"/>
    </row>
    <row r="1561" spans="50:51" x14ac:dyDescent="0.25">
      <c r="AX1561"/>
      <c r="AY1561"/>
    </row>
    <row r="1562" spans="50:51" x14ac:dyDescent="0.25">
      <c r="AX1562"/>
      <c r="AY1562"/>
    </row>
    <row r="1563" spans="50:51" x14ac:dyDescent="0.25">
      <c r="AX1563"/>
      <c r="AY1563"/>
    </row>
    <row r="1564" spans="50:51" x14ac:dyDescent="0.25">
      <c r="AX1564"/>
      <c r="AY1564"/>
    </row>
    <row r="1565" spans="50:51" x14ac:dyDescent="0.25">
      <c r="AX1565"/>
      <c r="AY1565"/>
    </row>
    <row r="1566" spans="50:51" x14ac:dyDescent="0.25">
      <c r="AX1566"/>
      <c r="AY1566"/>
    </row>
    <row r="1567" spans="50:51" x14ac:dyDescent="0.25">
      <c r="AX1567"/>
      <c r="AY1567"/>
    </row>
    <row r="1568" spans="50:51" x14ac:dyDescent="0.25">
      <c r="AX1568"/>
      <c r="AY1568"/>
    </row>
    <row r="1569" spans="50:51" x14ac:dyDescent="0.25">
      <c r="AX1569"/>
      <c r="AY1569"/>
    </row>
    <row r="1570" spans="50:51" x14ac:dyDescent="0.25">
      <c r="AX1570"/>
      <c r="AY1570"/>
    </row>
    <row r="1571" spans="50:51" x14ac:dyDescent="0.25">
      <c r="AX1571"/>
      <c r="AY1571"/>
    </row>
    <row r="1572" spans="50:51" x14ac:dyDescent="0.25">
      <c r="AX1572"/>
      <c r="AY1572"/>
    </row>
    <row r="1573" spans="50:51" x14ac:dyDescent="0.25">
      <c r="AX1573"/>
      <c r="AY1573"/>
    </row>
    <row r="1574" spans="50:51" x14ac:dyDescent="0.25">
      <c r="AX1574"/>
      <c r="AY1574"/>
    </row>
    <row r="1575" spans="50:51" x14ac:dyDescent="0.25">
      <c r="AX1575"/>
      <c r="AY1575"/>
    </row>
    <row r="1576" spans="50:51" x14ac:dyDescent="0.25">
      <c r="AX1576"/>
      <c r="AY1576"/>
    </row>
    <row r="1577" spans="50:51" x14ac:dyDescent="0.25">
      <c r="AX1577"/>
      <c r="AY1577"/>
    </row>
    <row r="1578" spans="50:51" x14ac:dyDescent="0.25">
      <c r="AX1578"/>
      <c r="AY1578"/>
    </row>
    <row r="1579" spans="50:51" x14ac:dyDescent="0.25">
      <c r="AX1579"/>
      <c r="AY1579"/>
    </row>
    <row r="1580" spans="50:51" x14ac:dyDescent="0.25">
      <c r="AX1580"/>
      <c r="AY1580"/>
    </row>
    <row r="1581" spans="50:51" x14ac:dyDescent="0.25">
      <c r="AX1581"/>
      <c r="AY1581"/>
    </row>
    <row r="1582" spans="50:51" x14ac:dyDescent="0.25">
      <c r="AX1582"/>
      <c r="AY1582"/>
    </row>
    <row r="1583" spans="50:51" x14ac:dyDescent="0.25">
      <c r="AX1583"/>
      <c r="AY1583"/>
    </row>
    <row r="1584" spans="50:51" x14ac:dyDescent="0.25">
      <c r="AX1584"/>
      <c r="AY1584"/>
    </row>
    <row r="1585" spans="50:51" x14ac:dyDescent="0.25">
      <c r="AX1585"/>
      <c r="AY1585"/>
    </row>
    <row r="1586" spans="50:51" x14ac:dyDescent="0.25">
      <c r="AX1586"/>
      <c r="AY1586"/>
    </row>
    <row r="1587" spans="50:51" x14ac:dyDescent="0.25">
      <c r="AX1587"/>
      <c r="AY1587"/>
    </row>
    <row r="1588" spans="50:51" x14ac:dyDescent="0.25">
      <c r="AX1588"/>
      <c r="AY1588"/>
    </row>
    <row r="1589" spans="50:51" x14ac:dyDescent="0.25">
      <c r="AX1589"/>
      <c r="AY1589"/>
    </row>
    <row r="1590" spans="50:51" x14ac:dyDescent="0.25">
      <c r="AX1590"/>
      <c r="AY1590"/>
    </row>
    <row r="1591" spans="50:51" x14ac:dyDescent="0.25">
      <c r="AX1591"/>
      <c r="AY1591"/>
    </row>
    <row r="1592" spans="50:51" x14ac:dyDescent="0.25">
      <c r="AX1592"/>
      <c r="AY1592"/>
    </row>
    <row r="1593" spans="50:51" x14ac:dyDescent="0.25">
      <c r="AX1593"/>
      <c r="AY1593"/>
    </row>
    <row r="1594" spans="50:51" x14ac:dyDescent="0.25">
      <c r="AX1594"/>
      <c r="AY1594"/>
    </row>
    <row r="1595" spans="50:51" x14ac:dyDescent="0.25">
      <c r="AX1595"/>
      <c r="AY1595"/>
    </row>
    <row r="1596" spans="50:51" x14ac:dyDescent="0.25">
      <c r="AX1596"/>
      <c r="AY1596"/>
    </row>
    <row r="1597" spans="50:51" x14ac:dyDescent="0.25">
      <c r="AX1597"/>
      <c r="AY1597"/>
    </row>
    <row r="1598" spans="50:51" x14ac:dyDescent="0.25">
      <c r="AX1598"/>
      <c r="AY1598"/>
    </row>
    <row r="1599" spans="50:51" x14ac:dyDescent="0.25">
      <c r="AX1599"/>
      <c r="AY1599"/>
    </row>
    <row r="1600" spans="50:51" x14ac:dyDescent="0.25">
      <c r="AX1600"/>
      <c r="AY1600"/>
    </row>
    <row r="1601" spans="50:51" x14ac:dyDescent="0.25">
      <c r="AX1601"/>
      <c r="AY1601"/>
    </row>
    <row r="1602" spans="50:51" x14ac:dyDescent="0.25">
      <c r="AX1602"/>
      <c r="AY1602"/>
    </row>
    <row r="1603" spans="50:51" x14ac:dyDescent="0.25">
      <c r="AX1603"/>
      <c r="AY1603"/>
    </row>
    <row r="1604" spans="50:51" x14ac:dyDescent="0.25">
      <c r="AX1604"/>
      <c r="AY1604"/>
    </row>
    <row r="1605" spans="50:51" x14ac:dyDescent="0.25">
      <c r="AX1605"/>
      <c r="AY1605"/>
    </row>
    <row r="1606" spans="50:51" x14ac:dyDescent="0.25">
      <c r="AX1606"/>
      <c r="AY1606"/>
    </row>
    <row r="1607" spans="50:51" x14ac:dyDescent="0.25">
      <c r="AX1607"/>
      <c r="AY1607"/>
    </row>
    <row r="1608" spans="50:51" x14ac:dyDescent="0.25">
      <c r="AX1608"/>
      <c r="AY1608"/>
    </row>
    <row r="1609" spans="50:51" x14ac:dyDescent="0.25">
      <c r="AX1609"/>
      <c r="AY1609"/>
    </row>
    <row r="1610" spans="50:51" x14ac:dyDescent="0.25">
      <c r="AX1610"/>
      <c r="AY1610"/>
    </row>
    <row r="1611" spans="50:51" x14ac:dyDescent="0.25">
      <c r="AX1611"/>
      <c r="AY1611"/>
    </row>
    <row r="1612" spans="50:51" x14ac:dyDescent="0.25">
      <c r="AX1612"/>
      <c r="AY1612"/>
    </row>
    <row r="1613" spans="50:51" x14ac:dyDescent="0.25">
      <c r="AX1613"/>
      <c r="AY1613"/>
    </row>
    <row r="1614" spans="50:51" x14ac:dyDescent="0.25">
      <c r="AX1614"/>
      <c r="AY1614"/>
    </row>
    <row r="1615" spans="50:51" x14ac:dyDescent="0.25">
      <c r="AX1615"/>
      <c r="AY1615"/>
    </row>
    <row r="1616" spans="50:51" x14ac:dyDescent="0.25">
      <c r="AX1616"/>
      <c r="AY1616"/>
    </row>
    <row r="1617" spans="50:51" x14ac:dyDescent="0.25">
      <c r="AX1617"/>
      <c r="AY1617"/>
    </row>
    <row r="1618" spans="50:51" x14ac:dyDescent="0.25">
      <c r="AX1618"/>
      <c r="AY1618"/>
    </row>
    <row r="1619" spans="50:51" x14ac:dyDescent="0.25">
      <c r="AX1619"/>
      <c r="AY1619"/>
    </row>
    <row r="1620" spans="50:51" x14ac:dyDescent="0.25">
      <c r="AX1620"/>
      <c r="AY1620"/>
    </row>
    <row r="1621" spans="50:51" x14ac:dyDescent="0.25">
      <c r="AX1621"/>
      <c r="AY1621"/>
    </row>
    <row r="1622" spans="50:51" x14ac:dyDescent="0.25">
      <c r="AX1622"/>
      <c r="AY1622"/>
    </row>
    <row r="1623" spans="50:51" x14ac:dyDescent="0.25">
      <c r="AX1623"/>
      <c r="AY1623"/>
    </row>
    <row r="1624" spans="50:51" x14ac:dyDescent="0.25">
      <c r="AX1624"/>
      <c r="AY1624"/>
    </row>
    <row r="1625" spans="50:51" x14ac:dyDescent="0.25">
      <c r="AX1625"/>
      <c r="AY1625"/>
    </row>
    <row r="1626" spans="50:51" x14ac:dyDescent="0.25">
      <c r="AX1626"/>
      <c r="AY1626"/>
    </row>
    <row r="1627" spans="50:51" x14ac:dyDescent="0.25">
      <c r="AX1627"/>
      <c r="AY1627"/>
    </row>
    <row r="1628" spans="50:51" x14ac:dyDescent="0.25">
      <c r="AX1628"/>
      <c r="AY1628"/>
    </row>
    <row r="1629" spans="50:51" x14ac:dyDescent="0.25">
      <c r="AX1629"/>
      <c r="AY1629"/>
    </row>
    <row r="1630" spans="50:51" x14ac:dyDescent="0.25">
      <c r="AX1630"/>
      <c r="AY1630"/>
    </row>
    <row r="1631" spans="50:51" x14ac:dyDescent="0.25">
      <c r="AX1631"/>
      <c r="AY1631"/>
    </row>
    <row r="1632" spans="50:51" x14ac:dyDescent="0.25">
      <c r="AX1632"/>
      <c r="AY1632"/>
    </row>
    <row r="1633" spans="50:51" x14ac:dyDescent="0.25">
      <c r="AX1633"/>
      <c r="AY1633"/>
    </row>
    <row r="1634" spans="50:51" x14ac:dyDescent="0.25">
      <c r="AX1634"/>
      <c r="AY1634"/>
    </row>
    <row r="1635" spans="50:51" x14ac:dyDescent="0.25">
      <c r="AX1635"/>
      <c r="AY1635"/>
    </row>
    <row r="1636" spans="50:51" x14ac:dyDescent="0.25">
      <c r="AX1636"/>
      <c r="AY1636"/>
    </row>
    <row r="1637" spans="50:51" x14ac:dyDescent="0.25">
      <c r="AX1637"/>
      <c r="AY1637"/>
    </row>
    <row r="1638" spans="50:51" x14ac:dyDescent="0.25">
      <c r="AX1638"/>
      <c r="AY1638"/>
    </row>
    <row r="1639" spans="50:51" x14ac:dyDescent="0.25">
      <c r="AX1639"/>
      <c r="AY1639"/>
    </row>
    <row r="1640" spans="50:51" x14ac:dyDescent="0.25">
      <c r="AX1640"/>
      <c r="AY1640"/>
    </row>
    <row r="1641" spans="50:51" x14ac:dyDescent="0.25">
      <c r="AX1641"/>
      <c r="AY1641"/>
    </row>
    <row r="1642" spans="50:51" x14ac:dyDescent="0.25">
      <c r="AX1642"/>
      <c r="AY1642"/>
    </row>
    <row r="1643" spans="50:51" x14ac:dyDescent="0.25">
      <c r="AX1643"/>
      <c r="AY1643"/>
    </row>
    <row r="1644" spans="50:51" x14ac:dyDescent="0.25">
      <c r="AX1644"/>
      <c r="AY1644"/>
    </row>
    <row r="1645" spans="50:51" x14ac:dyDescent="0.25">
      <c r="AX1645"/>
      <c r="AY1645"/>
    </row>
    <row r="1646" spans="50:51" x14ac:dyDescent="0.25">
      <c r="AX1646"/>
      <c r="AY1646"/>
    </row>
    <row r="1647" spans="50:51" x14ac:dyDescent="0.25">
      <c r="AX1647"/>
      <c r="AY1647"/>
    </row>
    <row r="1648" spans="50:51" x14ac:dyDescent="0.25">
      <c r="AX1648"/>
      <c r="AY1648"/>
    </row>
    <row r="1649" spans="50:51" x14ac:dyDescent="0.25">
      <c r="AX1649"/>
      <c r="AY1649"/>
    </row>
    <row r="1650" spans="50:51" x14ac:dyDescent="0.25">
      <c r="AX1650"/>
      <c r="AY1650"/>
    </row>
    <row r="1651" spans="50:51" x14ac:dyDescent="0.25">
      <c r="AX1651"/>
      <c r="AY1651"/>
    </row>
    <row r="1652" spans="50:51" x14ac:dyDescent="0.25">
      <c r="AX1652"/>
      <c r="AY1652"/>
    </row>
    <row r="1653" spans="50:51" x14ac:dyDescent="0.25">
      <c r="AX1653"/>
      <c r="AY1653"/>
    </row>
    <row r="1654" spans="50:51" x14ac:dyDescent="0.25">
      <c r="AX1654"/>
      <c r="AY1654"/>
    </row>
    <row r="1655" spans="50:51" x14ac:dyDescent="0.25">
      <c r="AX1655"/>
      <c r="AY1655"/>
    </row>
    <row r="1656" spans="50:51" x14ac:dyDescent="0.25">
      <c r="AX1656"/>
      <c r="AY1656"/>
    </row>
    <row r="1657" spans="50:51" x14ac:dyDescent="0.25">
      <c r="AX1657"/>
      <c r="AY1657"/>
    </row>
    <row r="1658" spans="50:51" x14ac:dyDescent="0.25">
      <c r="AX1658"/>
      <c r="AY1658"/>
    </row>
    <row r="1659" spans="50:51" x14ac:dyDescent="0.25">
      <c r="AX1659"/>
      <c r="AY1659"/>
    </row>
    <row r="1660" spans="50:51" x14ac:dyDescent="0.25">
      <c r="AX1660"/>
      <c r="AY1660"/>
    </row>
    <row r="1661" spans="50:51" x14ac:dyDescent="0.25">
      <c r="AX1661"/>
      <c r="AY1661"/>
    </row>
    <row r="1662" spans="50:51" x14ac:dyDescent="0.25">
      <c r="AX1662"/>
      <c r="AY1662"/>
    </row>
    <row r="1663" spans="50:51" x14ac:dyDescent="0.25">
      <c r="AX1663"/>
      <c r="AY1663"/>
    </row>
    <row r="1664" spans="50:51" x14ac:dyDescent="0.25">
      <c r="AX1664"/>
      <c r="AY1664"/>
    </row>
    <row r="1665" spans="50:51" x14ac:dyDescent="0.25">
      <c r="AX1665"/>
      <c r="AY1665"/>
    </row>
    <row r="1666" spans="50:51" x14ac:dyDescent="0.25">
      <c r="AX1666"/>
      <c r="AY1666"/>
    </row>
    <row r="1667" spans="50:51" x14ac:dyDescent="0.25">
      <c r="AX1667"/>
      <c r="AY1667"/>
    </row>
    <row r="1668" spans="50:51" x14ac:dyDescent="0.25">
      <c r="AX1668"/>
      <c r="AY1668"/>
    </row>
    <row r="1669" spans="50:51" x14ac:dyDescent="0.25">
      <c r="AX1669"/>
      <c r="AY1669"/>
    </row>
    <row r="1670" spans="50:51" x14ac:dyDescent="0.25">
      <c r="AX1670"/>
      <c r="AY1670"/>
    </row>
    <row r="1671" spans="50:51" x14ac:dyDescent="0.25">
      <c r="AX1671"/>
      <c r="AY1671"/>
    </row>
    <row r="1672" spans="50:51" x14ac:dyDescent="0.25">
      <c r="AX1672"/>
      <c r="AY1672"/>
    </row>
    <row r="1673" spans="50:51" x14ac:dyDescent="0.25">
      <c r="AX1673"/>
      <c r="AY1673"/>
    </row>
    <row r="1674" spans="50:51" x14ac:dyDescent="0.25">
      <c r="AX1674"/>
      <c r="AY1674"/>
    </row>
    <row r="1675" spans="50:51" x14ac:dyDescent="0.25">
      <c r="AX1675"/>
      <c r="AY1675"/>
    </row>
    <row r="1676" spans="50:51" x14ac:dyDescent="0.25">
      <c r="AX1676"/>
      <c r="AY1676"/>
    </row>
    <row r="1677" spans="50:51" x14ac:dyDescent="0.25">
      <c r="AX1677"/>
      <c r="AY1677"/>
    </row>
    <row r="1678" spans="50:51" x14ac:dyDescent="0.25">
      <c r="AX1678"/>
      <c r="AY1678"/>
    </row>
    <row r="1679" spans="50:51" x14ac:dyDescent="0.25">
      <c r="AX1679"/>
      <c r="AY1679"/>
    </row>
    <row r="1680" spans="50:51" x14ac:dyDescent="0.25">
      <c r="AX1680"/>
      <c r="AY1680"/>
    </row>
    <row r="1681" spans="50:51" x14ac:dyDescent="0.25">
      <c r="AX1681"/>
      <c r="AY1681"/>
    </row>
    <row r="1682" spans="50:51" x14ac:dyDescent="0.25">
      <c r="AX1682"/>
      <c r="AY1682"/>
    </row>
    <row r="1683" spans="50:51" x14ac:dyDescent="0.25">
      <c r="AX1683"/>
      <c r="AY1683"/>
    </row>
    <row r="1684" spans="50:51" x14ac:dyDescent="0.25">
      <c r="AX1684"/>
      <c r="AY1684"/>
    </row>
    <row r="1685" spans="50:51" x14ac:dyDescent="0.25">
      <c r="AX1685"/>
      <c r="AY1685"/>
    </row>
    <row r="1686" spans="50:51" x14ac:dyDescent="0.25">
      <c r="AX1686"/>
      <c r="AY1686"/>
    </row>
    <row r="1687" spans="50:51" x14ac:dyDescent="0.25">
      <c r="AX1687"/>
      <c r="AY1687"/>
    </row>
    <row r="1688" spans="50:51" x14ac:dyDescent="0.25">
      <c r="AX1688"/>
      <c r="AY1688"/>
    </row>
    <row r="1689" spans="50:51" x14ac:dyDescent="0.25">
      <c r="AX1689"/>
      <c r="AY1689"/>
    </row>
    <row r="1690" spans="50:51" x14ac:dyDescent="0.25">
      <c r="AX1690"/>
      <c r="AY1690"/>
    </row>
    <row r="1691" spans="50:51" x14ac:dyDescent="0.25">
      <c r="AX1691"/>
      <c r="AY1691"/>
    </row>
    <row r="1692" spans="50:51" x14ac:dyDescent="0.25">
      <c r="AX1692"/>
      <c r="AY1692"/>
    </row>
    <row r="1693" spans="50:51" x14ac:dyDescent="0.25">
      <c r="AX1693"/>
      <c r="AY1693"/>
    </row>
    <row r="1694" spans="50:51" x14ac:dyDescent="0.25">
      <c r="AX1694"/>
      <c r="AY1694"/>
    </row>
    <row r="1695" spans="50:51" x14ac:dyDescent="0.25">
      <c r="AX1695"/>
      <c r="AY1695"/>
    </row>
    <row r="1696" spans="50:51" x14ac:dyDescent="0.25">
      <c r="AX1696"/>
      <c r="AY1696"/>
    </row>
    <row r="1697" spans="50:51" x14ac:dyDescent="0.25">
      <c r="AX1697"/>
      <c r="AY1697"/>
    </row>
    <row r="1698" spans="50:51" x14ac:dyDescent="0.25">
      <c r="AX1698"/>
      <c r="AY1698"/>
    </row>
    <row r="1699" spans="50:51" x14ac:dyDescent="0.25">
      <c r="AX1699"/>
      <c r="AY1699"/>
    </row>
    <row r="1700" spans="50:51" x14ac:dyDescent="0.25">
      <c r="AX1700"/>
      <c r="AY1700"/>
    </row>
    <row r="1701" spans="50:51" x14ac:dyDescent="0.25">
      <c r="AX1701"/>
      <c r="AY1701"/>
    </row>
    <row r="1702" spans="50:51" x14ac:dyDescent="0.25">
      <c r="AX1702"/>
      <c r="AY1702"/>
    </row>
    <row r="1703" spans="50:51" x14ac:dyDescent="0.25">
      <c r="AX1703"/>
      <c r="AY1703"/>
    </row>
    <row r="1704" spans="50:51" x14ac:dyDescent="0.25">
      <c r="AX1704"/>
      <c r="AY1704"/>
    </row>
    <row r="1705" spans="50:51" x14ac:dyDescent="0.25">
      <c r="AX1705"/>
      <c r="AY1705"/>
    </row>
    <row r="1706" spans="50:51" x14ac:dyDescent="0.25">
      <c r="AX1706"/>
      <c r="AY1706"/>
    </row>
    <row r="1707" spans="50:51" x14ac:dyDescent="0.25">
      <c r="AX1707"/>
      <c r="AY1707"/>
    </row>
    <row r="1708" spans="50:51" x14ac:dyDescent="0.25">
      <c r="AX1708"/>
      <c r="AY1708"/>
    </row>
    <row r="1709" spans="50:51" x14ac:dyDescent="0.25">
      <c r="AX1709"/>
      <c r="AY1709"/>
    </row>
    <row r="1710" spans="50:51" x14ac:dyDescent="0.25">
      <c r="AX1710"/>
      <c r="AY1710"/>
    </row>
    <row r="1711" spans="50:51" x14ac:dyDescent="0.25">
      <c r="AX1711"/>
      <c r="AY1711"/>
    </row>
    <row r="1712" spans="50:51" x14ac:dyDescent="0.25">
      <c r="AX1712"/>
      <c r="AY1712"/>
    </row>
    <row r="1713" spans="50:51" x14ac:dyDescent="0.25">
      <c r="AX1713"/>
      <c r="AY1713"/>
    </row>
    <row r="1714" spans="50:51" x14ac:dyDescent="0.25">
      <c r="AX1714"/>
      <c r="AY1714"/>
    </row>
    <row r="1715" spans="50:51" x14ac:dyDescent="0.25">
      <c r="AX1715"/>
      <c r="AY1715"/>
    </row>
    <row r="1716" spans="50:51" x14ac:dyDescent="0.25">
      <c r="AX1716"/>
      <c r="AY1716"/>
    </row>
    <row r="1717" spans="50:51" x14ac:dyDescent="0.25">
      <c r="AX1717"/>
      <c r="AY1717"/>
    </row>
    <row r="1718" spans="50:51" x14ac:dyDescent="0.25">
      <c r="AX1718"/>
      <c r="AY1718"/>
    </row>
    <row r="1719" spans="50:51" x14ac:dyDescent="0.25">
      <c r="AX1719"/>
      <c r="AY1719"/>
    </row>
    <row r="1720" spans="50:51" x14ac:dyDescent="0.25">
      <c r="AX1720"/>
      <c r="AY1720"/>
    </row>
    <row r="1721" spans="50:51" x14ac:dyDescent="0.25">
      <c r="AX1721"/>
      <c r="AY1721"/>
    </row>
    <row r="1722" spans="50:51" x14ac:dyDescent="0.25">
      <c r="AX1722"/>
      <c r="AY1722"/>
    </row>
    <row r="1723" spans="50:51" x14ac:dyDescent="0.25">
      <c r="AX1723"/>
      <c r="AY1723"/>
    </row>
    <row r="1724" spans="50:51" x14ac:dyDescent="0.25">
      <c r="AX1724"/>
      <c r="AY1724"/>
    </row>
    <row r="1725" spans="50:51" x14ac:dyDescent="0.25">
      <c r="AX1725"/>
      <c r="AY1725"/>
    </row>
    <row r="1726" spans="50:51" x14ac:dyDescent="0.25">
      <c r="AX1726"/>
      <c r="AY1726"/>
    </row>
    <row r="1727" spans="50:51" x14ac:dyDescent="0.25">
      <c r="AX1727"/>
      <c r="AY1727"/>
    </row>
    <row r="1728" spans="50:51" x14ac:dyDescent="0.25">
      <c r="AX1728"/>
      <c r="AY1728"/>
    </row>
    <row r="1729" spans="50:51" x14ac:dyDescent="0.25">
      <c r="AX1729"/>
      <c r="AY1729"/>
    </row>
    <row r="1730" spans="50:51" x14ac:dyDescent="0.25">
      <c r="AX1730"/>
      <c r="AY1730"/>
    </row>
    <row r="1731" spans="50:51" x14ac:dyDescent="0.25">
      <c r="AX1731"/>
      <c r="AY1731"/>
    </row>
    <row r="1732" spans="50:51" x14ac:dyDescent="0.25">
      <c r="AX1732"/>
      <c r="AY1732"/>
    </row>
    <row r="1733" spans="50:51" x14ac:dyDescent="0.25">
      <c r="AX1733"/>
      <c r="AY1733"/>
    </row>
    <row r="1734" spans="50:51" x14ac:dyDescent="0.25">
      <c r="AX1734"/>
      <c r="AY1734"/>
    </row>
    <row r="1735" spans="50:51" x14ac:dyDescent="0.25">
      <c r="AX1735"/>
      <c r="AY1735"/>
    </row>
    <row r="1736" spans="50:51" x14ac:dyDescent="0.25">
      <c r="AX1736"/>
      <c r="AY1736"/>
    </row>
    <row r="1737" spans="50:51" x14ac:dyDescent="0.25">
      <c r="AX1737"/>
      <c r="AY1737"/>
    </row>
    <row r="1738" spans="50:51" x14ac:dyDescent="0.25">
      <c r="AX1738"/>
      <c r="AY1738"/>
    </row>
    <row r="1739" spans="50:51" x14ac:dyDescent="0.25">
      <c r="AX1739"/>
      <c r="AY1739"/>
    </row>
    <row r="1740" spans="50:51" x14ac:dyDescent="0.25">
      <c r="AX1740"/>
      <c r="AY1740"/>
    </row>
    <row r="1741" spans="50:51" x14ac:dyDescent="0.25">
      <c r="AX1741"/>
      <c r="AY1741"/>
    </row>
    <row r="1742" spans="50:51" x14ac:dyDescent="0.25">
      <c r="AX1742"/>
      <c r="AY1742"/>
    </row>
    <row r="1743" spans="50:51" x14ac:dyDescent="0.25">
      <c r="AX1743"/>
      <c r="AY1743"/>
    </row>
    <row r="1744" spans="50:51" x14ac:dyDescent="0.25">
      <c r="AX1744"/>
      <c r="AY1744"/>
    </row>
    <row r="1745" spans="50:51" x14ac:dyDescent="0.25">
      <c r="AX1745"/>
      <c r="AY1745"/>
    </row>
    <row r="1746" spans="50:51" x14ac:dyDescent="0.25">
      <c r="AX1746"/>
      <c r="AY1746"/>
    </row>
    <row r="1747" spans="50:51" x14ac:dyDescent="0.25">
      <c r="AX1747"/>
      <c r="AY1747"/>
    </row>
    <row r="1748" spans="50:51" x14ac:dyDescent="0.25">
      <c r="AX1748"/>
      <c r="AY1748"/>
    </row>
    <row r="1749" spans="50:51" x14ac:dyDescent="0.25">
      <c r="AX1749"/>
      <c r="AY1749"/>
    </row>
    <row r="1750" spans="50:51" x14ac:dyDescent="0.25">
      <c r="AX1750"/>
      <c r="AY1750"/>
    </row>
    <row r="1751" spans="50:51" x14ac:dyDescent="0.25">
      <c r="AX1751"/>
      <c r="AY1751"/>
    </row>
    <row r="1752" spans="50:51" x14ac:dyDescent="0.25">
      <c r="AX1752"/>
      <c r="AY1752"/>
    </row>
    <row r="1753" spans="50:51" x14ac:dyDescent="0.25">
      <c r="AX1753"/>
      <c r="AY1753"/>
    </row>
    <row r="1754" spans="50:51" x14ac:dyDescent="0.25">
      <c r="AX1754"/>
      <c r="AY1754"/>
    </row>
    <row r="1755" spans="50:51" x14ac:dyDescent="0.25">
      <c r="AX1755"/>
      <c r="AY1755"/>
    </row>
    <row r="1756" spans="50:51" x14ac:dyDescent="0.25">
      <c r="AX1756"/>
      <c r="AY1756"/>
    </row>
    <row r="1757" spans="50:51" x14ac:dyDescent="0.25">
      <c r="AX1757"/>
      <c r="AY1757"/>
    </row>
    <row r="1758" spans="50:51" x14ac:dyDescent="0.25">
      <c r="AX1758"/>
      <c r="AY1758"/>
    </row>
    <row r="1759" spans="50:51" x14ac:dyDescent="0.25">
      <c r="AX1759"/>
      <c r="AY1759"/>
    </row>
    <row r="1760" spans="50:51" x14ac:dyDescent="0.25">
      <c r="AX1760"/>
      <c r="AY1760"/>
    </row>
    <row r="1761" spans="50:51" x14ac:dyDescent="0.25">
      <c r="AX1761"/>
      <c r="AY1761"/>
    </row>
    <row r="1762" spans="50:51" x14ac:dyDescent="0.25">
      <c r="AX1762"/>
      <c r="AY1762"/>
    </row>
    <row r="1763" spans="50:51" x14ac:dyDescent="0.25">
      <c r="AX1763"/>
      <c r="AY1763"/>
    </row>
    <row r="1764" spans="50:51" x14ac:dyDescent="0.25">
      <c r="AX1764"/>
      <c r="AY1764"/>
    </row>
    <row r="1765" spans="50:51" x14ac:dyDescent="0.25">
      <c r="AX1765"/>
      <c r="AY1765"/>
    </row>
    <row r="1766" spans="50:51" x14ac:dyDescent="0.25">
      <c r="AX1766"/>
      <c r="AY1766"/>
    </row>
    <row r="1767" spans="50:51" x14ac:dyDescent="0.25">
      <c r="AX1767"/>
      <c r="AY1767"/>
    </row>
    <row r="1768" spans="50:51" x14ac:dyDescent="0.25">
      <c r="AX1768"/>
      <c r="AY1768"/>
    </row>
    <row r="1769" spans="50:51" x14ac:dyDescent="0.25">
      <c r="AX1769"/>
      <c r="AY1769"/>
    </row>
    <row r="1770" spans="50:51" x14ac:dyDescent="0.25">
      <c r="AX1770"/>
      <c r="AY1770"/>
    </row>
    <row r="1771" spans="50:51" x14ac:dyDescent="0.25">
      <c r="AX1771"/>
      <c r="AY1771"/>
    </row>
    <row r="1772" spans="50:51" x14ac:dyDescent="0.25">
      <c r="AX1772"/>
      <c r="AY1772"/>
    </row>
    <row r="1773" spans="50:51" x14ac:dyDescent="0.25">
      <c r="AX1773"/>
      <c r="AY1773"/>
    </row>
    <row r="1774" spans="50:51" x14ac:dyDescent="0.25">
      <c r="AX1774"/>
      <c r="AY1774"/>
    </row>
    <row r="1775" spans="50:51" x14ac:dyDescent="0.25">
      <c r="AX1775"/>
      <c r="AY1775"/>
    </row>
    <row r="1776" spans="50:51" x14ac:dyDescent="0.25">
      <c r="AX1776"/>
      <c r="AY1776"/>
    </row>
    <row r="1777" spans="50:51" x14ac:dyDescent="0.25">
      <c r="AX1777"/>
      <c r="AY1777"/>
    </row>
    <row r="1778" spans="50:51" x14ac:dyDescent="0.25">
      <c r="AX1778"/>
      <c r="AY1778"/>
    </row>
    <row r="1779" spans="50:51" x14ac:dyDescent="0.25">
      <c r="AX1779"/>
      <c r="AY1779"/>
    </row>
    <row r="1780" spans="50:51" x14ac:dyDescent="0.25">
      <c r="AX1780"/>
      <c r="AY1780"/>
    </row>
    <row r="1781" spans="50:51" x14ac:dyDescent="0.25">
      <c r="AX1781"/>
      <c r="AY1781"/>
    </row>
    <row r="1782" spans="50:51" x14ac:dyDescent="0.25">
      <c r="AX1782"/>
      <c r="AY1782"/>
    </row>
    <row r="1783" spans="50:51" x14ac:dyDescent="0.25">
      <c r="AX1783"/>
      <c r="AY1783"/>
    </row>
    <row r="1784" spans="50:51" x14ac:dyDescent="0.25">
      <c r="AX1784"/>
      <c r="AY1784"/>
    </row>
    <row r="1785" spans="50:51" x14ac:dyDescent="0.25">
      <c r="AX1785"/>
      <c r="AY1785"/>
    </row>
    <row r="1786" spans="50:51" x14ac:dyDescent="0.25">
      <c r="AX1786"/>
      <c r="AY1786"/>
    </row>
    <row r="1787" spans="50:51" x14ac:dyDescent="0.25">
      <c r="AX1787"/>
      <c r="AY1787"/>
    </row>
    <row r="1788" spans="50:51" x14ac:dyDescent="0.25">
      <c r="AX1788"/>
      <c r="AY1788"/>
    </row>
    <row r="1789" spans="50:51" x14ac:dyDescent="0.25">
      <c r="AX1789"/>
      <c r="AY1789"/>
    </row>
    <row r="1790" spans="50:51" x14ac:dyDescent="0.25">
      <c r="AX1790"/>
      <c r="AY1790"/>
    </row>
    <row r="1791" spans="50:51" x14ac:dyDescent="0.25">
      <c r="AX1791"/>
      <c r="AY1791"/>
    </row>
    <row r="1792" spans="50:51" x14ac:dyDescent="0.25">
      <c r="AX1792"/>
      <c r="AY1792"/>
    </row>
    <row r="1793" spans="50:51" x14ac:dyDescent="0.25">
      <c r="AX1793"/>
      <c r="AY1793"/>
    </row>
    <row r="1794" spans="50:51" x14ac:dyDescent="0.25">
      <c r="AX1794"/>
      <c r="AY1794"/>
    </row>
    <row r="1795" spans="50:51" x14ac:dyDescent="0.25">
      <c r="AX1795"/>
      <c r="AY1795"/>
    </row>
    <row r="1796" spans="50:51" x14ac:dyDescent="0.25">
      <c r="AX1796"/>
      <c r="AY1796"/>
    </row>
    <row r="1797" spans="50:51" x14ac:dyDescent="0.25">
      <c r="AX1797"/>
      <c r="AY1797"/>
    </row>
    <row r="1798" spans="50:51" x14ac:dyDescent="0.25">
      <c r="AX1798"/>
      <c r="AY1798"/>
    </row>
    <row r="1799" spans="50:51" x14ac:dyDescent="0.25">
      <c r="AX1799"/>
      <c r="AY1799"/>
    </row>
    <row r="1800" spans="50:51" x14ac:dyDescent="0.25">
      <c r="AX1800"/>
      <c r="AY1800"/>
    </row>
    <row r="1801" spans="50:51" x14ac:dyDescent="0.25">
      <c r="AX1801"/>
      <c r="AY1801"/>
    </row>
    <row r="1802" spans="50:51" x14ac:dyDescent="0.25">
      <c r="AX1802"/>
      <c r="AY1802"/>
    </row>
    <row r="1803" spans="50:51" x14ac:dyDescent="0.25">
      <c r="AX1803"/>
      <c r="AY1803"/>
    </row>
    <row r="1804" spans="50:51" x14ac:dyDescent="0.25">
      <c r="AX1804"/>
      <c r="AY1804"/>
    </row>
    <row r="1805" spans="50:51" x14ac:dyDescent="0.25">
      <c r="AX1805"/>
      <c r="AY1805"/>
    </row>
    <row r="1806" spans="50:51" x14ac:dyDescent="0.25">
      <c r="AX1806"/>
      <c r="AY1806"/>
    </row>
    <row r="1807" spans="50:51" x14ac:dyDescent="0.25">
      <c r="AX1807"/>
      <c r="AY1807"/>
    </row>
    <row r="1808" spans="50:51" x14ac:dyDescent="0.25">
      <c r="AX1808"/>
      <c r="AY1808"/>
    </row>
    <row r="1809" spans="50:51" x14ac:dyDescent="0.25">
      <c r="AX1809"/>
      <c r="AY1809"/>
    </row>
    <row r="1810" spans="50:51" x14ac:dyDescent="0.25">
      <c r="AX1810"/>
      <c r="AY1810"/>
    </row>
    <row r="1811" spans="50:51" x14ac:dyDescent="0.25">
      <c r="AX1811"/>
      <c r="AY1811"/>
    </row>
    <row r="1812" spans="50:51" x14ac:dyDescent="0.25">
      <c r="AX1812"/>
      <c r="AY1812"/>
    </row>
    <row r="1813" spans="50:51" x14ac:dyDescent="0.25">
      <c r="AX1813"/>
      <c r="AY1813"/>
    </row>
    <row r="1814" spans="50:51" x14ac:dyDescent="0.25">
      <c r="AX1814"/>
      <c r="AY1814"/>
    </row>
    <row r="1815" spans="50:51" x14ac:dyDescent="0.25">
      <c r="AX1815"/>
      <c r="AY1815"/>
    </row>
    <row r="1816" spans="50:51" x14ac:dyDescent="0.25">
      <c r="AX1816"/>
      <c r="AY1816"/>
    </row>
    <row r="1817" spans="50:51" x14ac:dyDescent="0.25">
      <c r="AX1817"/>
      <c r="AY1817"/>
    </row>
    <row r="1818" spans="50:51" x14ac:dyDescent="0.25">
      <c r="AX1818"/>
      <c r="AY1818"/>
    </row>
    <row r="1819" spans="50:51" x14ac:dyDescent="0.25">
      <c r="AX1819"/>
      <c r="AY1819"/>
    </row>
    <row r="1820" spans="50:51" x14ac:dyDescent="0.25">
      <c r="AX1820"/>
      <c r="AY1820"/>
    </row>
    <row r="1821" spans="50:51" x14ac:dyDescent="0.25">
      <c r="AX1821"/>
      <c r="AY1821"/>
    </row>
    <row r="1822" spans="50:51" x14ac:dyDescent="0.25">
      <c r="AX1822"/>
      <c r="AY1822"/>
    </row>
    <row r="1823" spans="50:51" x14ac:dyDescent="0.25">
      <c r="AX1823"/>
      <c r="AY1823"/>
    </row>
    <row r="1824" spans="50:51" x14ac:dyDescent="0.25">
      <c r="AX1824"/>
      <c r="AY1824"/>
    </row>
    <row r="1825" spans="50:51" x14ac:dyDescent="0.25">
      <c r="AX1825"/>
      <c r="AY1825"/>
    </row>
    <row r="1826" spans="50:51" x14ac:dyDescent="0.25">
      <c r="AX1826"/>
      <c r="AY1826"/>
    </row>
    <row r="1827" spans="50:51" x14ac:dyDescent="0.25">
      <c r="AX1827"/>
      <c r="AY1827"/>
    </row>
    <row r="1828" spans="50:51" x14ac:dyDescent="0.25">
      <c r="AX1828"/>
      <c r="AY1828"/>
    </row>
    <row r="1829" spans="50:51" x14ac:dyDescent="0.25">
      <c r="AX1829"/>
      <c r="AY1829"/>
    </row>
    <row r="1830" spans="50:51" x14ac:dyDescent="0.25">
      <c r="AX1830"/>
      <c r="AY1830"/>
    </row>
    <row r="1831" spans="50:51" x14ac:dyDescent="0.25">
      <c r="AX1831"/>
      <c r="AY1831"/>
    </row>
    <row r="1832" spans="50:51" x14ac:dyDescent="0.25">
      <c r="AX1832"/>
      <c r="AY1832"/>
    </row>
    <row r="1833" spans="50:51" x14ac:dyDescent="0.25">
      <c r="AX1833"/>
      <c r="AY1833"/>
    </row>
    <row r="1834" spans="50:51" x14ac:dyDescent="0.25">
      <c r="AX1834"/>
      <c r="AY1834"/>
    </row>
    <row r="1835" spans="50:51" x14ac:dyDescent="0.25">
      <c r="AX1835"/>
      <c r="AY1835"/>
    </row>
    <row r="1836" spans="50:51" x14ac:dyDescent="0.25">
      <c r="AX1836"/>
      <c r="AY1836"/>
    </row>
    <row r="1837" spans="50:51" x14ac:dyDescent="0.25">
      <c r="AX1837"/>
      <c r="AY1837"/>
    </row>
    <row r="1838" spans="50:51" x14ac:dyDescent="0.25">
      <c r="AX1838"/>
      <c r="AY1838"/>
    </row>
    <row r="1839" spans="50:51" x14ac:dyDescent="0.25">
      <c r="AX1839"/>
      <c r="AY1839"/>
    </row>
    <row r="1840" spans="50:51" x14ac:dyDescent="0.25">
      <c r="AX1840"/>
      <c r="AY1840"/>
    </row>
    <row r="1841" spans="50:51" x14ac:dyDescent="0.25">
      <c r="AX1841"/>
      <c r="AY1841"/>
    </row>
    <row r="1842" spans="50:51" x14ac:dyDescent="0.25">
      <c r="AX1842"/>
      <c r="AY1842"/>
    </row>
    <row r="1843" spans="50:51" x14ac:dyDescent="0.25">
      <c r="AX1843"/>
      <c r="AY1843"/>
    </row>
    <row r="1844" spans="50:51" x14ac:dyDescent="0.25">
      <c r="AX1844"/>
      <c r="AY1844"/>
    </row>
    <row r="1845" spans="50:51" x14ac:dyDescent="0.25">
      <c r="AX1845"/>
      <c r="AY1845"/>
    </row>
    <row r="1846" spans="50:51" x14ac:dyDescent="0.25">
      <c r="AX1846"/>
      <c r="AY1846"/>
    </row>
    <row r="1847" spans="50:51" x14ac:dyDescent="0.25">
      <c r="AX1847"/>
      <c r="AY1847"/>
    </row>
    <row r="1848" spans="50:51" x14ac:dyDescent="0.25">
      <c r="AX1848"/>
      <c r="AY1848"/>
    </row>
    <row r="1849" spans="50:51" x14ac:dyDescent="0.25">
      <c r="AX1849"/>
      <c r="AY1849"/>
    </row>
    <row r="1850" spans="50:51" x14ac:dyDescent="0.25">
      <c r="AX1850"/>
      <c r="AY1850"/>
    </row>
    <row r="1851" spans="50:51" x14ac:dyDescent="0.25">
      <c r="AX1851"/>
      <c r="AY1851"/>
    </row>
    <row r="1852" spans="50:51" x14ac:dyDescent="0.25">
      <c r="AX1852"/>
      <c r="AY1852"/>
    </row>
    <row r="1853" spans="50:51" x14ac:dyDescent="0.25">
      <c r="AX1853"/>
      <c r="AY1853"/>
    </row>
    <row r="1854" spans="50:51" x14ac:dyDescent="0.25">
      <c r="AX1854"/>
      <c r="AY1854"/>
    </row>
    <row r="1855" spans="50:51" x14ac:dyDescent="0.25">
      <c r="AX1855"/>
      <c r="AY1855"/>
    </row>
    <row r="1856" spans="50:51" x14ac:dyDescent="0.25">
      <c r="AX1856"/>
      <c r="AY1856"/>
    </row>
    <row r="1857" spans="50:51" x14ac:dyDescent="0.25">
      <c r="AX1857"/>
      <c r="AY1857"/>
    </row>
    <row r="1858" spans="50:51" x14ac:dyDescent="0.25">
      <c r="AX1858"/>
      <c r="AY1858"/>
    </row>
    <row r="1859" spans="50:51" x14ac:dyDescent="0.25">
      <c r="AX1859"/>
      <c r="AY1859"/>
    </row>
    <row r="1860" spans="50:51" x14ac:dyDescent="0.25">
      <c r="AX1860"/>
      <c r="AY1860"/>
    </row>
    <row r="1861" spans="50:51" x14ac:dyDescent="0.25">
      <c r="AX1861"/>
      <c r="AY1861"/>
    </row>
    <row r="1862" spans="50:51" x14ac:dyDescent="0.25">
      <c r="AX1862"/>
      <c r="AY1862"/>
    </row>
    <row r="1863" spans="50:51" x14ac:dyDescent="0.25">
      <c r="AX1863"/>
      <c r="AY1863"/>
    </row>
    <row r="1864" spans="50:51" x14ac:dyDescent="0.25">
      <c r="AX1864"/>
      <c r="AY1864"/>
    </row>
    <row r="1865" spans="50:51" x14ac:dyDescent="0.25">
      <c r="AX1865"/>
      <c r="AY1865"/>
    </row>
    <row r="1866" spans="50:51" x14ac:dyDescent="0.25">
      <c r="AX1866"/>
      <c r="AY1866"/>
    </row>
    <row r="1867" spans="50:51" x14ac:dyDescent="0.25">
      <c r="AX1867"/>
      <c r="AY1867"/>
    </row>
    <row r="1868" spans="50:51" x14ac:dyDescent="0.25">
      <c r="AX1868"/>
      <c r="AY1868"/>
    </row>
    <row r="1869" spans="50:51" x14ac:dyDescent="0.25">
      <c r="AX1869"/>
      <c r="AY1869"/>
    </row>
    <row r="1870" spans="50:51" x14ac:dyDescent="0.25">
      <c r="AX1870"/>
      <c r="AY1870"/>
    </row>
    <row r="1871" spans="50:51" x14ac:dyDescent="0.25">
      <c r="AX1871"/>
      <c r="AY1871"/>
    </row>
    <row r="1872" spans="50:51" x14ac:dyDescent="0.25">
      <c r="AX1872"/>
      <c r="AY1872"/>
    </row>
    <row r="1873" spans="50:51" x14ac:dyDescent="0.25">
      <c r="AX1873"/>
      <c r="AY1873"/>
    </row>
    <row r="1874" spans="50:51" x14ac:dyDescent="0.25">
      <c r="AX1874"/>
      <c r="AY1874"/>
    </row>
    <row r="1875" spans="50:51" x14ac:dyDescent="0.25">
      <c r="AX1875"/>
      <c r="AY1875"/>
    </row>
    <row r="1876" spans="50:51" x14ac:dyDescent="0.25">
      <c r="AX1876"/>
      <c r="AY1876"/>
    </row>
    <row r="1877" spans="50:51" x14ac:dyDescent="0.25">
      <c r="AX1877"/>
      <c r="AY1877"/>
    </row>
    <row r="1878" spans="50:51" x14ac:dyDescent="0.25">
      <c r="AX1878"/>
      <c r="AY1878"/>
    </row>
    <row r="1879" spans="50:51" x14ac:dyDescent="0.25">
      <c r="AX1879"/>
      <c r="AY1879"/>
    </row>
    <row r="1880" spans="50:51" x14ac:dyDescent="0.25">
      <c r="AX1880"/>
      <c r="AY1880"/>
    </row>
    <row r="1881" spans="50:51" x14ac:dyDescent="0.25">
      <c r="AX1881"/>
      <c r="AY1881"/>
    </row>
    <row r="1882" spans="50:51" x14ac:dyDescent="0.25">
      <c r="AX1882"/>
      <c r="AY1882"/>
    </row>
    <row r="1883" spans="50:51" x14ac:dyDescent="0.25">
      <c r="AX1883"/>
      <c r="AY1883"/>
    </row>
    <row r="1884" spans="50:51" x14ac:dyDescent="0.25">
      <c r="AX1884"/>
      <c r="AY1884"/>
    </row>
    <row r="1885" spans="50:51" x14ac:dyDescent="0.25">
      <c r="AX1885"/>
      <c r="AY1885"/>
    </row>
    <row r="1886" spans="50:51" x14ac:dyDescent="0.25">
      <c r="AX1886"/>
      <c r="AY1886"/>
    </row>
    <row r="1887" spans="50:51" x14ac:dyDescent="0.25">
      <c r="AX1887"/>
      <c r="AY1887"/>
    </row>
    <row r="1888" spans="50:51" x14ac:dyDescent="0.25">
      <c r="AX1888"/>
      <c r="AY1888"/>
    </row>
    <row r="1889" spans="50:51" x14ac:dyDescent="0.25">
      <c r="AX1889"/>
      <c r="AY1889"/>
    </row>
    <row r="1890" spans="50:51" x14ac:dyDescent="0.25">
      <c r="AX1890"/>
      <c r="AY1890"/>
    </row>
    <row r="1891" spans="50:51" x14ac:dyDescent="0.25">
      <c r="AX1891"/>
      <c r="AY1891"/>
    </row>
    <row r="1892" spans="50:51" x14ac:dyDescent="0.25">
      <c r="AX1892"/>
      <c r="AY1892"/>
    </row>
    <row r="1893" spans="50:51" x14ac:dyDescent="0.25">
      <c r="AX1893"/>
      <c r="AY1893"/>
    </row>
    <row r="1894" spans="50:51" x14ac:dyDescent="0.25">
      <c r="AX1894"/>
      <c r="AY1894"/>
    </row>
    <row r="1895" spans="50:51" x14ac:dyDescent="0.25">
      <c r="AX1895"/>
      <c r="AY1895"/>
    </row>
    <row r="1896" spans="50:51" x14ac:dyDescent="0.25">
      <c r="AX1896"/>
      <c r="AY1896"/>
    </row>
    <row r="1897" spans="50:51" x14ac:dyDescent="0.25">
      <c r="AX1897"/>
      <c r="AY1897"/>
    </row>
    <row r="1898" spans="50:51" x14ac:dyDescent="0.25">
      <c r="AX1898"/>
      <c r="AY1898"/>
    </row>
    <row r="1899" spans="50:51" x14ac:dyDescent="0.25">
      <c r="AX1899"/>
      <c r="AY1899"/>
    </row>
    <row r="1900" spans="50:51" x14ac:dyDescent="0.25">
      <c r="AX1900"/>
      <c r="AY1900"/>
    </row>
    <row r="1901" spans="50:51" x14ac:dyDescent="0.25">
      <c r="AX1901"/>
      <c r="AY1901"/>
    </row>
    <row r="1902" spans="50:51" x14ac:dyDescent="0.25">
      <c r="AX1902"/>
      <c r="AY1902"/>
    </row>
    <row r="1903" spans="50:51" x14ac:dyDescent="0.25">
      <c r="AX1903"/>
      <c r="AY1903"/>
    </row>
    <row r="1904" spans="50:51" x14ac:dyDescent="0.25">
      <c r="AX1904"/>
      <c r="AY1904"/>
    </row>
    <row r="1905" spans="50:51" x14ac:dyDescent="0.25">
      <c r="AX1905"/>
      <c r="AY1905"/>
    </row>
    <row r="1906" spans="50:51" x14ac:dyDescent="0.25">
      <c r="AX1906"/>
      <c r="AY1906"/>
    </row>
    <row r="1907" spans="50:51" x14ac:dyDescent="0.25">
      <c r="AX1907"/>
      <c r="AY1907"/>
    </row>
    <row r="1908" spans="50:51" x14ac:dyDescent="0.25">
      <c r="AX1908"/>
      <c r="AY1908"/>
    </row>
    <row r="1909" spans="50:51" x14ac:dyDescent="0.25">
      <c r="AX1909"/>
      <c r="AY1909"/>
    </row>
    <row r="1910" spans="50:51" x14ac:dyDescent="0.25">
      <c r="AX1910"/>
      <c r="AY1910"/>
    </row>
    <row r="1911" spans="50:51" x14ac:dyDescent="0.25">
      <c r="AX1911"/>
      <c r="AY1911"/>
    </row>
    <row r="1912" spans="50:51" x14ac:dyDescent="0.25">
      <c r="AX1912"/>
      <c r="AY1912"/>
    </row>
    <row r="1913" spans="50:51" x14ac:dyDescent="0.25">
      <c r="AX1913"/>
      <c r="AY1913"/>
    </row>
    <row r="1914" spans="50:51" x14ac:dyDescent="0.25">
      <c r="AX1914"/>
      <c r="AY1914"/>
    </row>
    <row r="1915" spans="50:51" x14ac:dyDescent="0.25">
      <c r="AX1915"/>
      <c r="AY1915"/>
    </row>
    <row r="1916" spans="50:51" x14ac:dyDescent="0.25">
      <c r="AX1916"/>
      <c r="AY1916"/>
    </row>
    <row r="1917" spans="50:51" x14ac:dyDescent="0.25">
      <c r="AX1917"/>
      <c r="AY1917"/>
    </row>
    <row r="1918" spans="50:51" x14ac:dyDescent="0.25">
      <c r="AX1918"/>
      <c r="AY1918"/>
    </row>
    <row r="1919" spans="50:51" x14ac:dyDescent="0.25">
      <c r="AX1919"/>
      <c r="AY1919"/>
    </row>
    <row r="1920" spans="50:51" x14ac:dyDescent="0.25">
      <c r="AX1920"/>
      <c r="AY1920"/>
    </row>
    <row r="1921" spans="50:51" x14ac:dyDescent="0.25">
      <c r="AX1921"/>
      <c r="AY1921"/>
    </row>
    <row r="1922" spans="50:51" x14ac:dyDescent="0.25">
      <c r="AX1922"/>
      <c r="AY1922"/>
    </row>
    <row r="1923" spans="50:51" x14ac:dyDescent="0.25">
      <c r="AX1923"/>
      <c r="AY1923"/>
    </row>
    <row r="1924" spans="50:51" x14ac:dyDescent="0.25">
      <c r="AX1924"/>
      <c r="AY1924"/>
    </row>
    <row r="1925" spans="50:51" x14ac:dyDescent="0.25">
      <c r="AX1925"/>
      <c r="AY1925"/>
    </row>
    <row r="1926" spans="50:51" x14ac:dyDescent="0.25">
      <c r="AX1926"/>
      <c r="AY1926"/>
    </row>
    <row r="1927" spans="50:51" x14ac:dyDescent="0.25">
      <c r="AX1927"/>
      <c r="AY1927"/>
    </row>
    <row r="1928" spans="50:51" x14ac:dyDescent="0.25">
      <c r="AX1928"/>
      <c r="AY1928"/>
    </row>
    <row r="1929" spans="50:51" x14ac:dyDescent="0.25">
      <c r="AX1929"/>
      <c r="AY1929"/>
    </row>
    <row r="1930" spans="50:51" x14ac:dyDescent="0.25">
      <c r="AX1930"/>
      <c r="AY1930"/>
    </row>
    <row r="1931" spans="50:51" x14ac:dyDescent="0.25">
      <c r="AX1931"/>
      <c r="AY1931"/>
    </row>
    <row r="1932" spans="50:51" x14ac:dyDescent="0.25">
      <c r="AX1932"/>
      <c r="AY1932"/>
    </row>
    <row r="1933" spans="50:51" x14ac:dyDescent="0.25">
      <c r="AX1933"/>
      <c r="AY1933"/>
    </row>
    <row r="1934" spans="50:51" x14ac:dyDescent="0.25">
      <c r="AX1934"/>
      <c r="AY1934"/>
    </row>
    <row r="1935" spans="50:51" x14ac:dyDescent="0.25">
      <c r="AX1935"/>
      <c r="AY1935"/>
    </row>
    <row r="1936" spans="50:51" x14ac:dyDescent="0.25">
      <c r="AX1936"/>
      <c r="AY1936"/>
    </row>
    <row r="1937" spans="50:51" x14ac:dyDescent="0.25">
      <c r="AX1937"/>
      <c r="AY1937"/>
    </row>
    <row r="1938" spans="50:51" x14ac:dyDescent="0.25">
      <c r="AX1938"/>
      <c r="AY1938"/>
    </row>
    <row r="1939" spans="50:51" x14ac:dyDescent="0.25">
      <c r="AX1939"/>
      <c r="AY1939"/>
    </row>
    <row r="1940" spans="50:51" x14ac:dyDescent="0.25">
      <c r="AX1940"/>
      <c r="AY1940"/>
    </row>
    <row r="1941" spans="50:51" x14ac:dyDescent="0.25">
      <c r="AX1941"/>
      <c r="AY1941"/>
    </row>
    <row r="1942" spans="50:51" x14ac:dyDescent="0.25">
      <c r="AX1942"/>
      <c r="AY1942"/>
    </row>
    <row r="1943" spans="50:51" x14ac:dyDescent="0.25">
      <c r="AX1943"/>
      <c r="AY1943"/>
    </row>
    <row r="1944" spans="50:51" x14ac:dyDescent="0.25">
      <c r="AX1944"/>
      <c r="AY1944"/>
    </row>
    <row r="1945" spans="50:51" x14ac:dyDescent="0.25">
      <c r="AX1945"/>
      <c r="AY1945"/>
    </row>
    <row r="1946" spans="50:51" x14ac:dyDescent="0.25">
      <c r="AX1946"/>
      <c r="AY1946"/>
    </row>
    <row r="1947" spans="50:51" x14ac:dyDescent="0.25">
      <c r="AX1947"/>
      <c r="AY1947"/>
    </row>
    <row r="1948" spans="50:51" x14ac:dyDescent="0.25">
      <c r="AX1948"/>
      <c r="AY1948"/>
    </row>
    <row r="1949" spans="50:51" x14ac:dyDescent="0.25">
      <c r="AX1949"/>
      <c r="AY1949"/>
    </row>
    <row r="1950" spans="50:51" x14ac:dyDescent="0.25">
      <c r="AX1950"/>
      <c r="AY1950"/>
    </row>
    <row r="1951" spans="50:51" x14ac:dyDescent="0.25">
      <c r="AX1951"/>
      <c r="AY1951"/>
    </row>
    <row r="1952" spans="50:51" x14ac:dyDescent="0.25">
      <c r="AX1952"/>
      <c r="AY1952"/>
    </row>
    <row r="1953" spans="50:51" x14ac:dyDescent="0.25">
      <c r="AX1953"/>
      <c r="AY1953"/>
    </row>
    <row r="1954" spans="50:51" x14ac:dyDescent="0.25">
      <c r="AX1954"/>
      <c r="AY1954"/>
    </row>
    <row r="1955" spans="50:51" x14ac:dyDescent="0.25">
      <c r="AX1955"/>
      <c r="AY1955"/>
    </row>
    <row r="1956" spans="50:51" x14ac:dyDescent="0.25">
      <c r="AX1956"/>
      <c r="AY1956"/>
    </row>
    <row r="1957" spans="50:51" x14ac:dyDescent="0.25">
      <c r="AX1957"/>
      <c r="AY1957"/>
    </row>
    <row r="1958" spans="50:51" x14ac:dyDescent="0.25">
      <c r="AX1958"/>
      <c r="AY1958"/>
    </row>
    <row r="1959" spans="50:51" x14ac:dyDescent="0.25">
      <c r="AX1959"/>
      <c r="AY1959"/>
    </row>
    <row r="1960" spans="50:51" x14ac:dyDescent="0.25">
      <c r="AX1960"/>
      <c r="AY1960"/>
    </row>
    <row r="1961" spans="50:51" x14ac:dyDescent="0.25">
      <c r="AX1961"/>
      <c r="AY1961"/>
    </row>
    <row r="1962" spans="50:51" x14ac:dyDescent="0.25">
      <c r="AX1962"/>
      <c r="AY1962"/>
    </row>
    <row r="1963" spans="50:51" x14ac:dyDescent="0.25">
      <c r="AX1963"/>
      <c r="AY1963"/>
    </row>
    <row r="1964" spans="50:51" x14ac:dyDescent="0.25">
      <c r="AX1964"/>
      <c r="AY1964"/>
    </row>
    <row r="1965" spans="50:51" x14ac:dyDescent="0.25">
      <c r="AX1965"/>
      <c r="AY1965"/>
    </row>
    <row r="1966" spans="50:51" x14ac:dyDescent="0.25">
      <c r="AX1966"/>
      <c r="AY1966"/>
    </row>
    <row r="1967" spans="50:51" x14ac:dyDescent="0.25">
      <c r="AX1967"/>
      <c r="AY1967"/>
    </row>
    <row r="1968" spans="50:51" x14ac:dyDescent="0.25">
      <c r="AX1968"/>
      <c r="AY1968"/>
    </row>
    <row r="1969" spans="50:51" x14ac:dyDescent="0.25">
      <c r="AX1969"/>
      <c r="AY1969"/>
    </row>
    <row r="1970" spans="50:51" x14ac:dyDescent="0.25">
      <c r="AX1970"/>
      <c r="AY1970"/>
    </row>
    <row r="1971" spans="50:51" x14ac:dyDescent="0.25">
      <c r="AX1971"/>
      <c r="AY1971"/>
    </row>
    <row r="1972" spans="50:51" x14ac:dyDescent="0.25">
      <c r="AX1972"/>
      <c r="AY1972"/>
    </row>
    <row r="1973" spans="50:51" x14ac:dyDescent="0.25">
      <c r="AX1973"/>
      <c r="AY1973"/>
    </row>
    <row r="1974" spans="50:51" x14ac:dyDescent="0.25">
      <c r="AX1974"/>
      <c r="AY1974"/>
    </row>
    <row r="1975" spans="50:51" x14ac:dyDescent="0.25">
      <c r="AX1975"/>
      <c r="AY1975"/>
    </row>
    <row r="1976" spans="50:51" x14ac:dyDescent="0.25">
      <c r="AX1976"/>
      <c r="AY1976"/>
    </row>
    <row r="1977" spans="50:51" x14ac:dyDescent="0.25">
      <c r="AX1977"/>
      <c r="AY1977"/>
    </row>
    <row r="1978" spans="50:51" x14ac:dyDescent="0.25">
      <c r="AX1978"/>
      <c r="AY1978"/>
    </row>
    <row r="1979" spans="50:51" x14ac:dyDescent="0.25">
      <c r="AX1979"/>
      <c r="AY1979"/>
    </row>
    <row r="1980" spans="50:51" x14ac:dyDescent="0.25">
      <c r="AX1980"/>
      <c r="AY1980"/>
    </row>
    <row r="1981" spans="50:51" x14ac:dyDescent="0.25">
      <c r="AX1981"/>
      <c r="AY1981"/>
    </row>
    <row r="1982" spans="50:51" x14ac:dyDescent="0.25">
      <c r="AX1982"/>
      <c r="AY1982"/>
    </row>
    <row r="1983" spans="50:51" x14ac:dyDescent="0.25">
      <c r="AX1983"/>
      <c r="AY1983"/>
    </row>
    <row r="1984" spans="50:51" x14ac:dyDescent="0.25">
      <c r="AX1984"/>
      <c r="AY1984"/>
    </row>
    <row r="1985" spans="50:51" x14ac:dyDescent="0.25">
      <c r="AX1985"/>
      <c r="AY1985"/>
    </row>
    <row r="1986" spans="50:51" x14ac:dyDescent="0.25">
      <c r="AX1986"/>
      <c r="AY1986"/>
    </row>
    <row r="1987" spans="50:51" x14ac:dyDescent="0.25">
      <c r="AX1987"/>
      <c r="AY1987"/>
    </row>
    <row r="1988" spans="50:51" x14ac:dyDescent="0.25">
      <c r="AX1988"/>
      <c r="AY1988"/>
    </row>
    <row r="1989" spans="50:51" x14ac:dyDescent="0.25">
      <c r="AX1989"/>
      <c r="AY1989"/>
    </row>
    <row r="1990" spans="50:51" x14ac:dyDescent="0.25">
      <c r="AX1990"/>
      <c r="AY1990"/>
    </row>
    <row r="1991" spans="50:51" x14ac:dyDescent="0.25">
      <c r="AX1991"/>
      <c r="AY1991"/>
    </row>
    <row r="1992" spans="50:51" x14ac:dyDescent="0.25">
      <c r="AX1992"/>
      <c r="AY1992"/>
    </row>
    <row r="1993" spans="50:51" x14ac:dyDescent="0.25">
      <c r="AX1993"/>
      <c r="AY1993"/>
    </row>
    <row r="1994" spans="50:51" x14ac:dyDescent="0.25">
      <c r="AX1994"/>
      <c r="AY1994"/>
    </row>
    <row r="1995" spans="50:51" x14ac:dyDescent="0.25">
      <c r="AX1995"/>
      <c r="AY1995"/>
    </row>
    <row r="1996" spans="50:51" x14ac:dyDescent="0.25">
      <c r="AX1996"/>
      <c r="AY1996"/>
    </row>
    <row r="1997" spans="50:51" x14ac:dyDescent="0.25">
      <c r="AX1997"/>
      <c r="AY1997"/>
    </row>
    <row r="1998" spans="50:51" x14ac:dyDescent="0.25">
      <c r="AX1998"/>
      <c r="AY1998"/>
    </row>
    <row r="1999" spans="50:51" x14ac:dyDescent="0.25">
      <c r="AX1999"/>
      <c r="AY1999"/>
    </row>
    <row r="2000" spans="50:51" x14ac:dyDescent="0.25">
      <c r="AX2000"/>
      <c r="AY2000"/>
    </row>
    <row r="2001" spans="50:51" x14ac:dyDescent="0.25">
      <c r="AX2001"/>
      <c r="AY2001"/>
    </row>
    <row r="2002" spans="50:51" x14ac:dyDescent="0.25">
      <c r="AX2002"/>
      <c r="AY2002"/>
    </row>
    <row r="2003" spans="50:51" x14ac:dyDescent="0.25">
      <c r="AX2003"/>
      <c r="AY2003"/>
    </row>
    <row r="2004" spans="50:51" x14ac:dyDescent="0.25">
      <c r="AX2004"/>
      <c r="AY2004"/>
    </row>
    <row r="2005" spans="50:51" x14ac:dyDescent="0.25">
      <c r="AX2005"/>
      <c r="AY2005"/>
    </row>
    <row r="2006" spans="50:51" x14ac:dyDescent="0.25">
      <c r="AX2006"/>
      <c r="AY2006"/>
    </row>
    <row r="2007" spans="50:51" x14ac:dyDescent="0.25">
      <c r="AX2007"/>
      <c r="AY2007"/>
    </row>
    <row r="2008" spans="50:51" x14ac:dyDescent="0.25">
      <c r="AX2008"/>
      <c r="AY2008"/>
    </row>
    <row r="2009" spans="50:51" x14ac:dyDescent="0.25">
      <c r="AX2009"/>
      <c r="AY2009"/>
    </row>
    <row r="2010" spans="50:51" x14ac:dyDescent="0.25">
      <c r="AX2010"/>
      <c r="AY2010"/>
    </row>
    <row r="2011" spans="50:51" x14ac:dyDescent="0.25">
      <c r="AX2011"/>
      <c r="AY2011"/>
    </row>
    <row r="2012" spans="50:51" x14ac:dyDescent="0.25">
      <c r="AX2012"/>
      <c r="AY2012"/>
    </row>
    <row r="2013" spans="50:51" x14ac:dyDescent="0.25">
      <c r="AX2013"/>
      <c r="AY2013"/>
    </row>
    <row r="2014" spans="50:51" x14ac:dyDescent="0.25">
      <c r="AX2014"/>
      <c r="AY2014"/>
    </row>
    <row r="2015" spans="50:51" x14ac:dyDescent="0.25">
      <c r="AX2015"/>
      <c r="AY2015"/>
    </row>
    <row r="2016" spans="50:51" x14ac:dyDescent="0.25">
      <c r="AX2016"/>
      <c r="AY2016"/>
    </row>
    <row r="2017" spans="50:51" x14ac:dyDescent="0.25">
      <c r="AX2017"/>
      <c r="AY2017"/>
    </row>
    <row r="2018" spans="50:51" x14ac:dyDescent="0.25">
      <c r="AX2018"/>
      <c r="AY2018"/>
    </row>
    <row r="2019" spans="50:51" x14ac:dyDescent="0.25">
      <c r="AX2019"/>
      <c r="AY2019"/>
    </row>
    <row r="2020" spans="50:51" x14ac:dyDescent="0.25">
      <c r="AX2020"/>
      <c r="AY2020"/>
    </row>
    <row r="2021" spans="50:51" x14ac:dyDescent="0.25">
      <c r="AX2021"/>
      <c r="AY2021"/>
    </row>
    <row r="2022" spans="50:51" x14ac:dyDescent="0.25">
      <c r="AX2022"/>
      <c r="AY2022"/>
    </row>
    <row r="2023" spans="50:51" x14ac:dyDescent="0.25">
      <c r="AX2023"/>
      <c r="AY2023"/>
    </row>
    <row r="2024" spans="50:51" x14ac:dyDescent="0.25">
      <c r="AX2024"/>
      <c r="AY2024"/>
    </row>
    <row r="2025" spans="50:51" x14ac:dyDescent="0.25">
      <c r="AX2025"/>
      <c r="AY2025"/>
    </row>
    <row r="2026" spans="50:51" x14ac:dyDescent="0.25">
      <c r="AX2026"/>
      <c r="AY2026"/>
    </row>
    <row r="2027" spans="50:51" x14ac:dyDescent="0.25">
      <c r="AX2027"/>
      <c r="AY2027"/>
    </row>
    <row r="2028" spans="50:51" x14ac:dyDescent="0.25">
      <c r="AX2028"/>
      <c r="AY2028"/>
    </row>
    <row r="2029" spans="50:51" x14ac:dyDescent="0.25">
      <c r="AX2029"/>
      <c r="AY2029"/>
    </row>
    <row r="2030" spans="50:51" x14ac:dyDescent="0.25">
      <c r="AX2030"/>
      <c r="AY2030"/>
    </row>
    <row r="2031" spans="50:51" x14ac:dyDescent="0.25">
      <c r="AX2031"/>
      <c r="AY2031"/>
    </row>
    <row r="2032" spans="50:51" x14ac:dyDescent="0.25">
      <c r="AX2032"/>
      <c r="AY2032"/>
    </row>
    <row r="2033" spans="50:51" x14ac:dyDescent="0.25">
      <c r="AX2033"/>
      <c r="AY2033"/>
    </row>
    <row r="2034" spans="50:51" x14ac:dyDescent="0.25">
      <c r="AX2034"/>
      <c r="AY2034"/>
    </row>
    <row r="2035" spans="50:51" x14ac:dyDescent="0.25">
      <c r="AX2035"/>
      <c r="AY2035"/>
    </row>
    <row r="2036" spans="50:51" x14ac:dyDescent="0.25">
      <c r="AX2036"/>
      <c r="AY2036"/>
    </row>
    <row r="2037" spans="50:51" x14ac:dyDescent="0.25">
      <c r="AX2037"/>
      <c r="AY2037"/>
    </row>
    <row r="2038" spans="50:51" x14ac:dyDescent="0.25">
      <c r="AX2038"/>
      <c r="AY2038"/>
    </row>
    <row r="2039" spans="50:51" x14ac:dyDescent="0.25">
      <c r="AX2039"/>
      <c r="AY2039"/>
    </row>
    <row r="2040" spans="50:51" x14ac:dyDescent="0.25">
      <c r="AX2040"/>
      <c r="AY2040"/>
    </row>
    <row r="2041" spans="50:51" x14ac:dyDescent="0.25">
      <c r="AX2041"/>
      <c r="AY2041"/>
    </row>
    <row r="2042" spans="50:51" x14ac:dyDescent="0.25">
      <c r="AX2042"/>
      <c r="AY2042"/>
    </row>
    <row r="2043" spans="50:51" x14ac:dyDescent="0.25">
      <c r="AX2043"/>
      <c r="AY2043"/>
    </row>
    <row r="2044" spans="50:51" x14ac:dyDescent="0.25">
      <c r="AX2044"/>
      <c r="AY2044"/>
    </row>
    <row r="2045" spans="50:51" x14ac:dyDescent="0.25">
      <c r="AX2045"/>
      <c r="AY2045"/>
    </row>
    <row r="2046" spans="50:51" x14ac:dyDescent="0.25">
      <c r="AX2046"/>
      <c r="AY2046"/>
    </row>
    <row r="2047" spans="50:51" x14ac:dyDescent="0.25">
      <c r="AX2047"/>
      <c r="AY2047"/>
    </row>
    <row r="2048" spans="50:51" x14ac:dyDescent="0.25">
      <c r="AX2048"/>
      <c r="AY2048"/>
    </row>
    <row r="2049" spans="50:51" x14ac:dyDescent="0.25">
      <c r="AX2049"/>
      <c r="AY2049"/>
    </row>
    <row r="2050" spans="50:51" x14ac:dyDescent="0.25">
      <c r="AX2050"/>
      <c r="AY2050"/>
    </row>
    <row r="2051" spans="50:51" x14ac:dyDescent="0.25">
      <c r="AX2051"/>
      <c r="AY2051"/>
    </row>
    <row r="2052" spans="50:51" x14ac:dyDescent="0.25">
      <c r="AX2052"/>
      <c r="AY2052"/>
    </row>
    <row r="2053" spans="50:51" x14ac:dyDescent="0.25">
      <c r="AX2053"/>
      <c r="AY2053"/>
    </row>
    <row r="2054" spans="50:51" x14ac:dyDescent="0.25">
      <c r="AX2054"/>
      <c r="AY2054"/>
    </row>
    <row r="2055" spans="50:51" x14ac:dyDescent="0.25">
      <c r="AX2055"/>
      <c r="AY2055"/>
    </row>
    <row r="2056" spans="50:51" x14ac:dyDescent="0.25">
      <c r="AX2056"/>
      <c r="AY2056"/>
    </row>
    <row r="2057" spans="50:51" x14ac:dyDescent="0.25">
      <c r="AX2057"/>
      <c r="AY2057"/>
    </row>
    <row r="2058" spans="50:51" x14ac:dyDescent="0.25">
      <c r="AX2058"/>
      <c r="AY2058"/>
    </row>
    <row r="2059" spans="50:51" x14ac:dyDescent="0.25">
      <c r="AX2059"/>
      <c r="AY2059"/>
    </row>
    <row r="2060" spans="50:51" x14ac:dyDescent="0.25">
      <c r="AX2060"/>
      <c r="AY2060"/>
    </row>
    <row r="2061" spans="50:51" x14ac:dyDescent="0.25">
      <c r="AX2061"/>
      <c r="AY2061"/>
    </row>
    <row r="2062" spans="50:51" x14ac:dyDescent="0.25">
      <c r="AX2062"/>
      <c r="AY2062"/>
    </row>
    <row r="2063" spans="50:51" x14ac:dyDescent="0.25">
      <c r="AX2063"/>
      <c r="AY2063"/>
    </row>
    <row r="2064" spans="50:51" x14ac:dyDescent="0.25">
      <c r="AX2064"/>
      <c r="AY2064"/>
    </row>
    <row r="2065" spans="50:51" x14ac:dyDescent="0.25">
      <c r="AX2065"/>
      <c r="AY2065"/>
    </row>
    <row r="2066" spans="50:51" x14ac:dyDescent="0.25">
      <c r="AX2066"/>
      <c r="AY2066"/>
    </row>
    <row r="2067" spans="50:51" x14ac:dyDescent="0.25">
      <c r="AX2067"/>
      <c r="AY2067"/>
    </row>
    <row r="2068" spans="50:51" x14ac:dyDescent="0.25">
      <c r="AX2068"/>
      <c r="AY2068"/>
    </row>
    <row r="2069" spans="50:51" x14ac:dyDescent="0.25">
      <c r="AX2069"/>
      <c r="AY2069"/>
    </row>
    <row r="2070" spans="50:51" x14ac:dyDescent="0.25">
      <c r="AX2070"/>
      <c r="AY2070"/>
    </row>
    <row r="2071" spans="50:51" x14ac:dyDescent="0.25">
      <c r="AX2071"/>
      <c r="AY2071"/>
    </row>
    <row r="2072" spans="50:51" x14ac:dyDescent="0.25">
      <c r="AX2072"/>
      <c r="AY2072"/>
    </row>
    <row r="2073" spans="50:51" x14ac:dyDescent="0.25">
      <c r="AX2073"/>
      <c r="AY2073"/>
    </row>
    <row r="2074" spans="50:51" x14ac:dyDescent="0.25">
      <c r="AX2074"/>
      <c r="AY2074"/>
    </row>
    <row r="2075" spans="50:51" x14ac:dyDescent="0.25">
      <c r="AX2075"/>
      <c r="AY2075"/>
    </row>
    <row r="2076" spans="50:51" x14ac:dyDescent="0.25">
      <c r="AX2076"/>
      <c r="AY2076"/>
    </row>
    <row r="2077" spans="50:51" x14ac:dyDescent="0.25">
      <c r="AX2077"/>
      <c r="AY2077"/>
    </row>
    <row r="2078" spans="50:51" x14ac:dyDescent="0.25">
      <c r="AX2078"/>
      <c r="AY2078"/>
    </row>
    <row r="2079" spans="50:51" x14ac:dyDescent="0.25">
      <c r="AX2079"/>
      <c r="AY2079"/>
    </row>
    <row r="2080" spans="50:51" x14ac:dyDescent="0.25">
      <c r="AX2080"/>
      <c r="AY2080"/>
    </row>
    <row r="2081" spans="50:51" x14ac:dyDescent="0.25">
      <c r="AX2081"/>
      <c r="AY2081"/>
    </row>
    <row r="2082" spans="50:51" x14ac:dyDescent="0.25">
      <c r="AX2082"/>
      <c r="AY2082"/>
    </row>
    <row r="2083" spans="50:51" x14ac:dyDescent="0.25">
      <c r="AX2083"/>
      <c r="AY2083"/>
    </row>
    <row r="2084" spans="50:51" x14ac:dyDescent="0.25">
      <c r="AX2084"/>
      <c r="AY2084"/>
    </row>
    <row r="2085" spans="50:51" x14ac:dyDescent="0.25">
      <c r="AX2085"/>
      <c r="AY2085"/>
    </row>
    <row r="2086" spans="50:51" x14ac:dyDescent="0.25">
      <c r="AX2086"/>
      <c r="AY2086"/>
    </row>
    <row r="2087" spans="50:51" x14ac:dyDescent="0.25">
      <c r="AX2087"/>
      <c r="AY2087"/>
    </row>
    <row r="2088" spans="50:51" x14ac:dyDescent="0.25">
      <c r="AX2088"/>
      <c r="AY2088"/>
    </row>
    <row r="2089" spans="50:51" x14ac:dyDescent="0.25">
      <c r="AX2089"/>
      <c r="AY2089"/>
    </row>
    <row r="2090" spans="50:51" x14ac:dyDescent="0.25">
      <c r="AX2090"/>
      <c r="AY2090"/>
    </row>
    <row r="2091" spans="50:51" x14ac:dyDescent="0.25">
      <c r="AX2091"/>
      <c r="AY2091"/>
    </row>
    <row r="2092" spans="50:51" x14ac:dyDescent="0.25">
      <c r="AX2092"/>
      <c r="AY2092"/>
    </row>
    <row r="2093" spans="50:51" x14ac:dyDescent="0.25">
      <c r="AX2093"/>
      <c r="AY2093"/>
    </row>
    <row r="2094" spans="50:51" x14ac:dyDescent="0.25">
      <c r="AX2094"/>
      <c r="AY2094"/>
    </row>
    <row r="2095" spans="50:51" x14ac:dyDescent="0.25">
      <c r="AX2095"/>
      <c r="AY2095"/>
    </row>
    <row r="2096" spans="50:51" x14ac:dyDescent="0.25">
      <c r="AX2096"/>
      <c r="AY2096"/>
    </row>
    <row r="2097" spans="50:51" x14ac:dyDescent="0.25">
      <c r="AX2097"/>
      <c r="AY2097"/>
    </row>
    <row r="2098" spans="50:51" x14ac:dyDescent="0.25">
      <c r="AX2098"/>
      <c r="AY2098"/>
    </row>
    <row r="2099" spans="50:51" x14ac:dyDescent="0.25">
      <c r="AX2099"/>
      <c r="AY2099"/>
    </row>
    <row r="2100" spans="50:51" x14ac:dyDescent="0.25">
      <c r="AX2100"/>
      <c r="AY2100"/>
    </row>
    <row r="2101" spans="50:51" x14ac:dyDescent="0.25">
      <c r="AX2101"/>
      <c r="AY2101"/>
    </row>
    <row r="2102" spans="50:51" x14ac:dyDescent="0.25">
      <c r="AX2102"/>
      <c r="AY2102"/>
    </row>
    <row r="2103" spans="50:51" x14ac:dyDescent="0.25">
      <c r="AX2103"/>
      <c r="AY2103"/>
    </row>
    <row r="2104" spans="50:51" x14ac:dyDescent="0.25">
      <c r="AX2104"/>
      <c r="AY2104"/>
    </row>
    <row r="2105" spans="50:51" x14ac:dyDescent="0.25">
      <c r="AX2105"/>
      <c r="AY2105"/>
    </row>
    <row r="2106" spans="50:51" x14ac:dyDescent="0.25">
      <c r="AX2106"/>
      <c r="AY2106"/>
    </row>
    <row r="2107" spans="50:51" x14ac:dyDescent="0.25">
      <c r="AX2107"/>
      <c r="AY2107"/>
    </row>
    <row r="2108" spans="50:51" x14ac:dyDescent="0.25">
      <c r="AX2108"/>
      <c r="AY2108"/>
    </row>
    <row r="2109" spans="50:51" x14ac:dyDescent="0.25">
      <c r="AX2109"/>
      <c r="AY2109"/>
    </row>
    <row r="2110" spans="50:51" x14ac:dyDescent="0.25">
      <c r="AX2110"/>
      <c r="AY2110"/>
    </row>
    <row r="2111" spans="50:51" x14ac:dyDescent="0.25">
      <c r="AX2111"/>
      <c r="AY2111"/>
    </row>
    <row r="2112" spans="50:51" x14ac:dyDescent="0.25">
      <c r="AX2112"/>
      <c r="AY2112"/>
    </row>
    <row r="2113" spans="50:51" x14ac:dyDescent="0.25">
      <c r="AX2113"/>
      <c r="AY2113"/>
    </row>
    <row r="2114" spans="50:51" x14ac:dyDescent="0.25">
      <c r="AX2114"/>
      <c r="AY2114"/>
    </row>
    <row r="2115" spans="50:51" x14ac:dyDescent="0.25">
      <c r="AX2115"/>
      <c r="AY2115"/>
    </row>
    <row r="2116" spans="50:51" x14ac:dyDescent="0.25">
      <c r="AX2116"/>
      <c r="AY2116"/>
    </row>
    <row r="2117" spans="50:51" x14ac:dyDescent="0.25">
      <c r="AX2117"/>
      <c r="AY2117"/>
    </row>
    <row r="2118" spans="50:51" x14ac:dyDescent="0.25">
      <c r="AX2118"/>
      <c r="AY2118"/>
    </row>
    <row r="2119" spans="50:51" x14ac:dyDescent="0.25">
      <c r="AX2119"/>
      <c r="AY2119"/>
    </row>
    <row r="2120" spans="50:51" x14ac:dyDescent="0.25">
      <c r="AX2120"/>
      <c r="AY2120"/>
    </row>
    <row r="2121" spans="50:51" x14ac:dyDescent="0.25">
      <c r="AX2121"/>
      <c r="AY2121"/>
    </row>
    <row r="2122" spans="50:51" x14ac:dyDescent="0.25">
      <c r="AX2122"/>
      <c r="AY2122"/>
    </row>
    <row r="2123" spans="50:51" x14ac:dyDescent="0.25">
      <c r="AX2123"/>
      <c r="AY2123"/>
    </row>
    <row r="2124" spans="50:51" x14ac:dyDescent="0.25">
      <c r="AX2124"/>
      <c r="AY2124"/>
    </row>
    <row r="2125" spans="50:51" x14ac:dyDescent="0.25">
      <c r="AX2125"/>
      <c r="AY2125"/>
    </row>
    <row r="2126" spans="50:51" x14ac:dyDescent="0.25">
      <c r="AX2126"/>
      <c r="AY2126"/>
    </row>
    <row r="2127" spans="50:51" x14ac:dyDescent="0.25">
      <c r="AX2127"/>
      <c r="AY2127"/>
    </row>
    <row r="2128" spans="50:51" x14ac:dyDescent="0.25">
      <c r="AX2128"/>
      <c r="AY2128"/>
    </row>
    <row r="2129" spans="50:51" x14ac:dyDescent="0.25">
      <c r="AX2129"/>
      <c r="AY2129"/>
    </row>
    <row r="2130" spans="50:51" x14ac:dyDescent="0.25">
      <c r="AX2130"/>
      <c r="AY2130"/>
    </row>
    <row r="2131" spans="50:51" x14ac:dyDescent="0.25">
      <c r="AX2131"/>
      <c r="AY2131"/>
    </row>
    <row r="2132" spans="50:51" x14ac:dyDescent="0.25">
      <c r="AX2132"/>
      <c r="AY2132"/>
    </row>
    <row r="2133" spans="50:51" x14ac:dyDescent="0.25">
      <c r="AX2133"/>
      <c r="AY2133"/>
    </row>
    <row r="2134" spans="50:51" x14ac:dyDescent="0.25">
      <c r="AX2134"/>
      <c r="AY2134"/>
    </row>
    <row r="2135" spans="50:51" x14ac:dyDescent="0.25">
      <c r="AX2135"/>
      <c r="AY2135"/>
    </row>
    <row r="2136" spans="50:51" x14ac:dyDescent="0.25">
      <c r="AX2136"/>
      <c r="AY2136"/>
    </row>
    <row r="2137" spans="50:51" x14ac:dyDescent="0.25">
      <c r="AX2137"/>
      <c r="AY2137"/>
    </row>
    <row r="2138" spans="50:51" x14ac:dyDescent="0.25">
      <c r="AX2138"/>
      <c r="AY2138"/>
    </row>
    <row r="2139" spans="50:51" x14ac:dyDescent="0.25">
      <c r="AX2139"/>
      <c r="AY2139"/>
    </row>
    <row r="2140" spans="50:51" x14ac:dyDescent="0.25">
      <c r="AX2140"/>
      <c r="AY2140"/>
    </row>
    <row r="2141" spans="50:51" x14ac:dyDescent="0.25">
      <c r="AX2141"/>
      <c r="AY2141"/>
    </row>
    <row r="2142" spans="50:51" x14ac:dyDescent="0.25">
      <c r="AX2142"/>
      <c r="AY2142"/>
    </row>
    <row r="2143" spans="50:51" x14ac:dyDescent="0.25">
      <c r="AX2143"/>
      <c r="AY2143"/>
    </row>
    <row r="2144" spans="50:51" x14ac:dyDescent="0.25">
      <c r="AX2144"/>
      <c r="AY2144"/>
    </row>
    <row r="2145" spans="50:51" x14ac:dyDescent="0.25">
      <c r="AX2145"/>
      <c r="AY2145"/>
    </row>
    <row r="2146" spans="50:51" x14ac:dyDescent="0.25">
      <c r="AX2146"/>
      <c r="AY2146"/>
    </row>
    <row r="2147" spans="50:51" x14ac:dyDescent="0.25">
      <c r="AX2147"/>
      <c r="AY2147"/>
    </row>
    <row r="2148" spans="50:51" x14ac:dyDescent="0.25">
      <c r="AX2148"/>
      <c r="AY2148"/>
    </row>
    <row r="2149" spans="50:51" x14ac:dyDescent="0.25">
      <c r="AX2149"/>
      <c r="AY2149"/>
    </row>
    <row r="2150" spans="50:51" x14ac:dyDescent="0.25">
      <c r="AX2150"/>
      <c r="AY2150"/>
    </row>
    <row r="2151" spans="50:51" x14ac:dyDescent="0.25">
      <c r="AX2151"/>
      <c r="AY2151"/>
    </row>
    <row r="2152" spans="50:51" x14ac:dyDescent="0.25">
      <c r="AX2152"/>
      <c r="AY2152"/>
    </row>
    <row r="2153" spans="50:51" x14ac:dyDescent="0.25">
      <c r="AX2153"/>
      <c r="AY2153"/>
    </row>
    <row r="2154" spans="50:51" x14ac:dyDescent="0.25">
      <c r="AX2154"/>
      <c r="AY2154"/>
    </row>
    <row r="2155" spans="50:51" x14ac:dyDescent="0.25">
      <c r="AX2155"/>
      <c r="AY2155"/>
    </row>
    <row r="2156" spans="50:51" x14ac:dyDescent="0.25">
      <c r="AX2156"/>
      <c r="AY2156"/>
    </row>
    <row r="2157" spans="50:51" x14ac:dyDescent="0.25">
      <c r="AX2157"/>
      <c r="AY2157"/>
    </row>
    <row r="2158" spans="50:51" x14ac:dyDescent="0.25">
      <c r="AX2158"/>
      <c r="AY2158"/>
    </row>
    <row r="2159" spans="50:51" x14ac:dyDescent="0.25">
      <c r="AX2159"/>
      <c r="AY2159"/>
    </row>
    <row r="2160" spans="50:51" x14ac:dyDescent="0.25">
      <c r="AX2160"/>
      <c r="AY2160"/>
    </row>
    <row r="2161" spans="50:51" x14ac:dyDescent="0.25">
      <c r="AX2161"/>
      <c r="AY2161"/>
    </row>
    <row r="2162" spans="50:51" x14ac:dyDescent="0.25">
      <c r="AX2162"/>
      <c r="AY2162"/>
    </row>
    <row r="2163" spans="50:51" x14ac:dyDescent="0.25">
      <c r="AX2163"/>
      <c r="AY2163"/>
    </row>
    <row r="2164" spans="50:51" x14ac:dyDescent="0.25">
      <c r="AX2164"/>
      <c r="AY2164"/>
    </row>
    <row r="2165" spans="50:51" x14ac:dyDescent="0.25">
      <c r="AX2165"/>
      <c r="AY2165"/>
    </row>
    <row r="2166" spans="50:51" x14ac:dyDescent="0.25">
      <c r="AX2166"/>
      <c r="AY2166"/>
    </row>
    <row r="2167" spans="50:51" x14ac:dyDescent="0.25">
      <c r="AX2167"/>
      <c r="AY2167"/>
    </row>
    <row r="2168" spans="50:51" x14ac:dyDescent="0.25">
      <c r="AX2168"/>
      <c r="AY2168"/>
    </row>
    <row r="2169" spans="50:51" x14ac:dyDescent="0.25">
      <c r="AX2169"/>
      <c r="AY2169"/>
    </row>
    <row r="2170" spans="50:51" x14ac:dyDescent="0.25">
      <c r="AX2170"/>
      <c r="AY2170"/>
    </row>
    <row r="2171" spans="50:51" x14ac:dyDescent="0.25">
      <c r="AX2171"/>
      <c r="AY2171"/>
    </row>
    <row r="2172" spans="50:51" x14ac:dyDescent="0.25">
      <c r="AX2172"/>
      <c r="AY2172"/>
    </row>
    <row r="2173" spans="50:51" x14ac:dyDescent="0.25">
      <c r="AX2173"/>
      <c r="AY2173"/>
    </row>
    <row r="2174" spans="50:51" x14ac:dyDescent="0.25">
      <c r="AX2174"/>
      <c r="AY2174"/>
    </row>
    <row r="2175" spans="50:51" x14ac:dyDescent="0.25">
      <c r="AX2175"/>
      <c r="AY2175"/>
    </row>
    <row r="2176" spans="50:51" x14ac:dyDescent="0.25">
      <c r="AX2176"/>
      <c r="AY2176"/>
    </row>
    <row r="2177" spans="50:51" x14ac:dyDescent="0.25">
      <c r="AX2177"/>
      <c r="AY2177"/>
    </row>
    <row r="2178" spans="50:51" x14ac:dyDescent="0.25">
      <c r="AX2178"/>
      <c r="AY2178"/>
    </row>
    <row r="2179" spans="50:51" x14ac:dyDescent="0.25">
      <c r="AX2179"/>
      <c r="AY2179"/>
    </row>
    <row r="2180" spans="50:51" x14ac:dyDescent="0.25">
      <c r="AX2180"/>
      <c r="AY2180"/>
    </row>
    <row r="2181" spans="50:51" x14ac:dyDescent="0.25">
      <c r="AX2181"/>
      <c r="AY2181"/>
    </row>
    <row r="2182" spans="50:51" x14ac:dyDescent="0.25">
      <c r="AX2182"/>
      <c r="AY2182"/>
    </row>
    <row r="2183" spans="50:51" x14ac:dyDescent="0.25">
      <c r="AX2183"/>
      <c r="AY2183"/>
    </row>
    <row r="2184" spans="50:51" x14ac:dyDescent="0.25">
      <c r="AX2184"/>
      <c r="AY2184"/>
    </row>
    <row r="2185" spans="50:51" x14ac:dyDescent="0.25">
      <c r="AX2185"/>
      <c r="AY2185"/>
    </row>
    <row r="2186" spans="50:51" x14ac:dyDescent="0.25">
      <c r="AX2186"/>
      <c r="AY2186"/>
    </row>
    <row r="2187" spans="50:51" x14ac:dyDescent="0.25">
      <c r="AX2187"/>
      <c r="AY2187"/>
    </row>
    <row r="2188" spans="50:51" x14ac:dyDescent="0.25">
      <c r="AX2188"/>
      <c r="AY2188"/>
    </row>
    <row r="2189" spans="50:51" x14ac:dyDescent="0.25">
      <c r="AX2189"/>
      <c r="AY2189"/>
    </row>
    <row r="2190" spans="50:51" x14ac:dyDescent="0.25">
      <c r="AX2190"/>
      <c r="AY2190"/>
    </row>
    <row r="2191" spans="50:51" x14ac:dyDescent="0.25">
      <c r="AX2191"/>
      <c r="AY2191"/>
    </row>
    <row r="2192" spans="50:51" x14ac:dyDescent="0.25">
      <c r="AX2192"/>
      <c r="AY2192"/>
    </row>
    <row r="2193" spans="50:51" x14ac:dyDescent="0.25">
      <c r="AX2193"/>
      <c r="AY2193"/>
    </row>
    <row r="2194" spans="50:51" x14ac:dyDescent="0.25">
      <c r="AX2194"/>
      <c r="AY2194"/>
    </row>
    <row r="2195" spans="50:51" x14ac:dyDescent="0.25">
      <c r="AX2195"/>
      <c r="AY2195"/>
    </row>
    <row r="2196" spans="50:51" x14ac:dyDescent="0.25">
      <c r="AX2196"/>
      <c r="AY2196"/>
    </row>
    <row r="2197" spans="50:51" x14ac:dyDescent="0.25">
      <c r="AX2197"/>
      <c r="AY2197"/>
    </row>
    <row r="2198" spans="50:51" x14ac:dyDescent="0.25">
      <c r="AX2198"/>
      <c r="AY2198"/>
    </row>
    <row r="2199" spans="50:51" x14ac:dyDescent="0.25">
      <c r="AX2199"/>
      <c r="AY2199"/>
    </row>
    <row r="2200" spans="50:51" x14ac:dyDescent="0.25">
      <c r="AX2200"/>
      <c r="AY2200"/>
    </row>
    <row r="2201" spans="50:51" x14ac:dyDescent="0.25">
      <c r="AX2201"/>
      <c r="AY2201"/>
    </row>
    <row r="2202" spans="50:51" x14ac:dyDescent="0.25">
      <c r="AX2202"/>
      <c r="AY2202"/>
    </row>
    <row r="2203" spans="50:51" x14ac:dyDescent="0.25">
      <c r="AX2203"/>
      <c r="AY2203"/>
    </row>
    <row r="2204" spans="50:51" x14ac:dyDescent="0.25">
      <c r="AX2204"/>
      <c r="AY2204"/>
    </row>
    <row r="2205" spans="50:51" x14ac:dyDescent="0.25">
      <c r="AX2205"/>
      <c r="AY2205"/>
    </row>
    <row r="2206" spans="50:51" x14ac:dyDescent="0.25">
      <c r="AX2206"/>
      <c r="AY2206"/>
    </row>
    <row r="2207" spans="50:51" x14ac:dyDescent="0.25">
      <c r="AX2207"/>
      <c r="AY2207"/>
    </row>
    <row r="2208" spans="50:51" x14ac:dyDescent="0.25">
      <c r="AX2208"/>
      <c r="AY2208"/>
    </row>
    <row r="2209" spans="50:51" x14ac:dyDescent="0.25">
      <c r="AX2209"/>
      <c r="AY2209"/>
    </row>
    <row r="2210" spans="50:51" x14ac:dyDescent="0.25">
      <c r="AX2210"/>
      <c r="AY2210"/>
    </row>
    <row r="2211" spans="50:51" x14ac:dyDescent="0.25">
      <c r="AX2211"/>
      <c r="AY2211"/>
    </row>
    <row r="2212" spans="50:51" x14ac:dyDescent="0.25">
      <c r="AX2212"/>
      <c r="AY2212"/>
    </row>
    <row r="2213" spans="50:51" x14ac:dyDescent="0.25">
      <c r="AX2213"/>
      <c r="AY2213"/>
    </row>
    <row r="2214" spans="50:51" x14ac:dyDescent="0.25">
      <c r="AX2214"/>
      <c r="AY2214"/>
    </row>
    <row r="2215" spans="50:51" x14ac:dyDescent="0.25">
      <c r="AX2215"/>
      <c r="AY2215"/>
    </row>
    <row r="2216" spans="50:51" x14ac:dyDescent="0.25">
      <c r="AX2216"/>
      <c r="AY2216"/>
    </row>
    <row r="2217" spans="50:51" x14ac:dyDescent="0.25">
      <c r="AX2217"/>
      <c r="AY2217"/>
    </row>
    <row r="2218" spans="50:51" x14ac:dyDescent="0.25">
      <c r="AX2218"/>
      <c r="AY2218"/>
    </row>
    <row r="2219" spans="50:51" x14ac:dyDescent="0.25">
      <c r="AX2219"/>
      <c r="AY2219"/>
    </row>
    <row r="2220" spans="50:51" x14ac:dyDescent="0.25">
      <c r="AX2220"/>
      <c r="AY2220"/>
    </row>
    <row r="2221" spans="50:51" x14ac:dyDescent="0.25">
      <c r="AX2221"/>
      <c r="AY2221"/>
    </row>
    <row r="2222" spans="50:51" x14ac:dyDescent="0.25">
      <c r="AX2222"/>
      <c r="AY2222"/>
    </row>
    <row r="2223" spans="50:51" x14ac:dyDescent="0.25">
      <c r="AX2223"/>
      <c r="AY2223"/>
    </row>
    <row r="2224" spans="50:51" x14ac:dyDescent="0.25">
      <c r="AX2224"/>
      <c r="AY2224"/>
    </row>
    <row r="2225" spans="50:51" x14ac:dyDescent="0.25">
      <c r="AX2225"/>
      <c r="AY2225"/>
    </row>
    <row r="2226" spans="50:51" x14ac:dyDescent="0.25">
      <c r="AX2226"/>
      <c r="AY2226"/>
    </row>
    <row r="2227" spans="50:51" x14ac:dyDescent="0.25">
      <c r="AX2227"/>
      <c r="AY2227"/>
    </row>
    <row r="2228" spans="50:51" x14ac:dyDescent="0.25">
      <c r="AX2228"/>
      <c r="AY2228"/>
    </row>
    <row r="2229" spans="50:51" x14ac:dyDescent="0.25">
      <c r="AX2229"/>
      <c r="AY2229"/>
    </row>
    <row r="2230" spans="50:51" x14ac:dyDescent="0.25">
      <c r="AX2230"/>
      <c r="AY2230"/>
    </row>
    <row r="2231" spans="50:51" x14ac:dyDescent="0.25">
      <c r="AX2231"/>
      <c r="AY2231"/>
    </row>
    <row r="2232" spans="50:51" x14ac:dyDescent="0.25">
      <c r="AX2232"/>
      <c r="AY2232"/>
    </row>
    <row r="2233" spans="50:51" x14ac:dyDescent="0.25">
      <c r="AX2233"/>
      <c r="AY2233"/>
    </row>
    <row r="2234" spans="50:51" x14ac:dyDescent="0.25">
      <c r="AX2234"/>
      <c r="AY2234"/>
    </row>
    <row r="2235" spans="50:51" x14ac:dyDescent="0.25">
      <c r="AX2235"/>
      <c r="AY2235"/>
    </row>
    <row r="2236" spans="50:51" x14ac:dyDescent="0.25">
      <c r="AX2236"/>
      <c r="AY2236"/>
    </row>
    <row r="2237" spans="50:51" x14ac:dyDescent="0.25">
      <c r="AX2237"/>
      <c r="AY2237"/>
    </row>
    <row r="2238" spans="50:51" x14ac:dyDescent="0.25">
      <c r="AX2238"/>
      <c r="AY2238"/>
    </row>
    <row r="2239" spans="50:51" x14ac:dyDescent="0.25">
      <c r="AX2239"/>
      <c r="AY2239"/>
    </row>
    <row r="2240" spans="50:51" x14ac:dyDescent="0.25">
      <c r="AX2240"/>
      <c r="AY2240"/>
    </row>
    <row r="2241" spans="50:51" x14ac:dyDescent="0.25">
      <c r="AX2241"/>
      <c r="AY2241"/>
    </row>
    <row r="2242" spans="50:51" x14ac:dyDescent="0.25">
      <c r="AX2242"/>
      <c r="AY2242"/>
    </row>
    <row r="2243" spans="50:51" x14ac:dyDescent="0.25">
      <c r="AX2243"/>
      <c r="AY2243"/>
    </row>
    <row r="2244" spans="50:51" x14ac:dyDescent="0.25">
      <c r="AX2244"/>
      <c r="AY2244"/>
    </row>
    <row r="2245" spans="50:51" x14ac:dyDescent="0.25">
      <c r="AX2245"/>
      <c r="AY2245"/>
    </row>
    <row r="2246" spans="50:51" x14ac:dyDescent="0.25">
      <c r="AX2246"/>
      <c r="AY2246"/>
    </row>
    <row r="2247" spans="50:51" x14ac:dyDescent="0.25">
      <c r="AX2247"/>
      <c r="AY2247"/>
    </row>
    <row r="2248" spans="50:51" x14ac:dyDescent="0.25">
      <c r="AX2248"/>
      <c r="AY2248"/>
    </row>
    <row r="2249" spans="50:51" x14ac:dyDescent="0.25">
      <c r="AX2249"/>
      <c r="AY2249"/>
    </row>
    <row r="2250" spans="50:51" x14ac:dyDescent="0.25">
      <c r="AX2250"/>
      <c r="AY2250"/>
    </row>
    <row r="2251" spans="50:51" x14ac:dyDescent="0.25">
      <c r="AX2251"/>
      <c r="AY2251"/>
    </row>
    <row r="2252" spans="50:51" x14ac:dyDescent="0.25">
      <c r="AX2252"/>
      <c r="AY2252"/>
    </row>
    <row r="2253" spans="50:51" x14ac:dyDescent="0.25">
      <c r="AX2253"/>
      <c r="AY2253"/>
    </row>
    <row r="2254" spans="50:51" x14ac:dyDescent="0.25">
      <c r="AX2254"/>
      <c r="AY2254"/>
    </row>
    <row r="2255" spans="50:51" x14ac:dyDescent="0.25">
      <c r="AX2255"/>
      <c r="AY2255"/>
    </row>
    <row r="2256" spans="50:51" x14ac:dyDescent="0.25">
      <c r="AX2256"/>
      <c r="AY2256"/>
    </row>
    <row r="2257" spans="50:51" x14ac:dyDescent="0.25">
      <c r="AX2257"/>
      <c r="AY2257"/>
    </row>
    <row r="2258" spans="50:51" x14ac:dyDescent="0.25">
      <c r="AX2258"/>
      <c r="AY2258"/>
    </row>
    <row r="2259" spans="50:51" x14ac:dyDescent="0.25">
      <c r="AX2259"/>
      <c r="AY2259"/>
    </row>
    <row r="2260" spans="50:51" x14ac:dyDescent="0.25">
      <c r="AX2260"/>
      <c r="AY2260"/>
    </row>
    <row r="2261" spans="50:51" x14ac:dyDescent="0.25">
      <c r="AX2261"/>
      <c r="AY2261"/>
    </row>
    <row r="2262" spans="50:51" x14ac:dyDescent="0.25">
      <c r="AX2262"/>
      <c r="AY2262"/>
    </row>
    <row r="2263" spans="50:51" x14ac:dyDescent="0.25">
      <c r="AX2263"/>
      <c r="AY2263"/>
    </row>
    <row r="2264" spans="50:51" x14ac:dyDescent="0.25">
      <c r="AX2264"/>
      <c r="AY2264"/>
    </row>
    <row r="2265" spans="50:51" x14ac:dyDescent="0.25">
      <c r="AX2265"/>
      <c r="AY2265"/>
    </row>
    <row r="2266" spans="50:51" x14ac:dyDescent="0.25">
      <c r="AX2266"/>
      <c r="AY2266"/>
    </row>
    <row r="2267" spans="50:51" x14ac:dyDescent="0.25">
      <c r="AX2267"/>
      <c r="AY2267"/>
    </row>
    <row r="2268" spans="50:51" x14ac:dyDescent="0.25">
      <c r="AX2268"/>
      <c r="AY2268"/>
    </row>
    <row r="2269" spans="50:51" x14ac:dyDescent="0.25">
      <c r="AX2269"/>
      <c r="AY2269"/>
    </row>
    <row r="2270" spans="50:51" x14ac:dyDescent="0.25">
      <c r="AX2270"/>
      <c r="AY2270"/>
    </row>
    <row r="2271" spans="50:51" x14ac:dyDescent="0.25">
      <c r="AX2271"/>
      <c r="AY2271"/>
    </row>
    <row r="2272" spans="50:51" x14ac:dyDescent="0.25">
      <c r="AX2272"/>
      <c r="AY2272"/>
    </row>
    <row r="2273" spans="50:51" x14ac:dyDescent="0.25">
      <c r="AX2273"/>
      <c r="AY2273"/>
    </row>
    <row r="2274" spans="50:51" x14ac:dyDescent="0.25">
      <c r="AX2274"/>
      <c r="AY2274"/>
    </row>
    <row r="2275" spans="50:51" x14ac:dyDescent="0.25">
      <c r="AX2275"/>
      <c r="AY2275"/>
    </row>
    <row r="2276" spans="50:51" x14ac:dyDescent="0.25">
      <c r="AX2276"/>
      <c r="AY2276"/>
    </row>
    <row r="2277" spans="50:51" x14ac:dyDescent="0.25">
      <c r="AX2277"/>
      <c r="AY2277"/>
    </row>
    <row r="2278" spans="50:51" x14ac:dyDescent="0.25">
      <c r="AX2278"/>
      <c r="AY2278"/>
    </row>
    <row r="2279" spans="50:51" x14ac:dyDescent="0.25">
      <c r="AX2279"/>
      <c r="AY2279"/>
    </row>
    <row r="2280" spans="50:51" x14ac:dyDescent="0.25">
      <c r="AX2280"/>
      <c r="AY2280"/>
    </row>
    <row r="2281" spans="50:51" x14ac:dyDescent="0.25">
      <c r="AX2281"/>
      <c r="AY2281"/>
    </row>
    <row r="2282" spans="50:51" x14ac:dyDescent="0.25">
      <c r="AX2282"/>
      <c r="AY2282"/>
    </row>
    <row r="2283" spans="50:51" x14ac:dyDescent="0.25">
      <c r="AX2283"/>
      <c r="AY2283"/>
    </row>
    <row r="2284" spans="50:51" x14ac:dyDescent="0.25">
      <c r="AX2284"/>
      <c r="AY2284"/>
    </row>
    <row r="2285" spans="50:51" x14ac:dyDescent="0.25">
      <c r="AX2285"/>
      <c r="AY2285"/>
    </row>
    <row r="2286" spans="50:51" x14ac:dyDescent="0.25">
      <c r="AX2286"/>
      <c r="AY2286"/>
    </row>
    <row r="2287" spans="50:51" x14ac:dyDescent="0.25">
      <c r="AX2287"/>
      <c r="AY2287"/>
    </row>
    <row r="2288" spans="50:51" x14ac:dyDescent="0.25">
      <c r="AX2288"/>
      <c r="AY2288"/>
    </row>
    <row r="2289" spans="50:51" x14ac:dyDescent="0.25">
      <c r="AX2289"/>
      <c r="AY2289"/>
    </row>
    <row r="2290" spans="50:51" x14ac:dyDescent="0.25">
      <c r="AX2290"/>
      <c r="AY2290"/>
    </row>
    <row r="2291" spans="50:51" x14ac:dyDescent="0.25">
      <c r="AX2291"/>
      <c r="AY2291"/>
    </row>
    <row r="2292" spans="50:51" x14ac:dyDescent="0.25">
      <c r="AX2292"/>
      <c r="AY2292"/>
    </row>
    <row r="2293" spans="50:51" x14ac:dyDescent="0.25">
      <c r="AX2293"/>
      <c r="AY2293"/>
    </row>
    <row r="2294" spans="50:51" x14ac:dyDescent="0.25">
      <c r="AX2294"/>
      <c r="AY2294"/>
    </row>
    <row r="2295" spans="50:51" x14ac:dyDescent="0.25">
      <c r="AX2295"/>
      <c r="AY2295"/>
    </row>
    <row r="2296" spans="50:51" x14ac:dyDescent="0.25">
      <c r="AX2296"/>
      <c r="AY2296"/>
    </row>
    <row r="2297" spans="50:51" x14ac:dyDescent="0.25">
      <c r="AX2297"/>
      <c r="AY2297"/>
    </row>
    <row r="2298" spans="50:51" x14ac:dyDescent="0.25">
      <c r="AX2298"/>
      <c r="AY2298"/>
    </row>
    <row r="2299" spans="50:51" x14ac:dyDescent="0.25">
      <c r="AX2299"/>
      <c r="AY2299"/>
    </row>
    <row r="2300" spans="50:51" x14ac:dyDescent="0.25">
      <c r="AX2300"/>
      <c r="AY2300"/>
    </row>
    <row r="2301" spans="50:51" x14ac:dyDescent="0.25">
      <c r="AX2301"/>
      <c r="AY2301"/>
    </row>
    <row r="2302" spans="50:51" x14ac:dyDescent="0.25">
      <c r="AX2302"/>
      <c r="AY2302"/>
    </row>
    <row r="2303" spans="50:51" x14ac:dyDescent="0.25">
      <c r="AX2303"/>
      <c r="AY2303"/>
    </row>
    <row r="2304" spans="50:51" x14ac:dyDescent="0.25">
      <c r="AX2304"/>
      <c r="AY2304"/>
    </row>
    <row r="2305" spans="50:51" x14ac:dyDescent="0.25">
      <c r="AX2305"/>
      <c r="AY2305"/>
    </row>
    <row r="2306" spans="50:51" x14ac:dyDescent="0.25">
      <c r="AX2306"/>
      <c r="AY2306"/>
    </row>
    <row r="2307" spans="50:51" x14ac:dyDescent="0.25">
      <c r="AX2307"/>
      <c r="AY2307"/>
    </row>
    <row r="2308" spans="50:51" x14ac:dyDescent="0.25">
      <c r="AX2308"/>
      <c r="AY2308"/>
    </row>
    <row r="2309" spans="50:51" x14ac:dyDescent="0.25">
      <c r="AX2309"/>
      <c r="AY2309"/>
    </row>
    <row r="2310" spans="50:51" x14ac:dyDescent="0.25">
      <c r="AX2310"/>
      <c r="AY2310"/>
    </row>
    <row r="2311" spans="50:51" x14ac:dyDescent="0.25">
      <c r="AX2311"/>
      <c r="AY2311"/>
    </row>
    <row r="2312" spans="50:51" x14ac:dyDescent="0.25">
      <c r="AX2312"/>
      <c r="AY2312"/>
    </row>
    <row r="2313" spans="50:51" x14ac:dyDescent="0.25">
      <c r="AX2313"/>
      <c r="AY2313"/>
    </row>
    <row r="2314" spans="50:51" x14ac:dyDescent="0.25">
      <c r="AX2314"/>
      <c r="AY2314"/>
    </row>
    <row r="2315" spans="50:51" x14ac:dyDescent="0.25">
      <c r="AX2315"/>
      <c r="AY2315"/>
    </row>
    <row r="2316" spans="50:51" x14ac:dyDescent="0.25">
      <c r="AX2316"/>
      <c r="AY2316"/>
    </row>
    <row r="2317" spans="50:51" x14ac:dyDescent="0.25">
      <c r="AX2317"/>
      <c r="AY2317"/>
    </row>
    <row r="2318" spans="50:51" x14ac:dyDescent="0.25">
      <c r="AX2318"/>
      <c r="AY2318"/>
    </row>
    <row r="2319" spans="50:51" x14ac:dyDescent="0.25">
      <c r="AX2319"/>
      <c r="AY2319"/>
    </row>
    <row r="2320" spans="50:51" x14ac:dyDescent="0.25">
      <c r="AX2320"/>
      <c r="AY2320"/>
    </row>
    <row r="2321" spans="50:51" x14ac:dyDescent="0.25">
      <c r="AX2321"/>
      <c r="AY2321"/>
    </row>
    <row r="2322" spans="50:51" x14ac:dyDescent="0.25">
      <c r="AX2322"/>
      <c r="AY2322"/>
    </row>
    <row r="2323" spans="50:51" x14ac:dyDescent="0.25">
      <c r="AX2323"/>
      <c r="AY2323"/>
    </row>
    <row r="2324" spans="50:51" x14ac:dyDescent="0.25">
      <c r="AX2324"/>
      <c r="AY2324"/>
    </row>
    <row r="2325" spans="50:51" x14ac:dyDescent="0.25">
      <c r="AX2325"/>
      <c r="AY2325"/>
    </row>
    <row r="2326" spans="50:51" x14ac:dyDescent="0.25">
      <c r="AX2326"/>
      <c r="AY2326"/>
    </row>
    <row r="2327" spans="50:51" x14ac:dyDescent="0.25">
      <c r="AX2327"/>
      <c r="AY2327"/>
    </row>
    <row r="2328" spans="50:51" x14ac:dyDescent="0.25">
      <c r="AX2328"/>
      <c r="AY2328"/>
    </row>
    <row r="2329" spans="50:51" x14ac:dyDescent="0.25">
      <c r="AX2329"/>
      <c r="AY2329"/>
    </row>
    <row r="2330" spans="50:51" x14ac:dyDescent="0.25">
      <c r="AX2330"/>
      <c r="AY2330"/>
    </row>
    <row r="2331" spans="50:51" x14ac:dyDescent="0.25">
      <c r="AX2331"/>
      <c r="AY2331"/>
    </row>
    <row r="2332" spans="50:51" x14ac:dyDescent="0.25">
      <c r="AX2332"/>
      <c r="AY2332"/>
    </row>
    <row r="2333" spans="50:51" x14ac:dyDescent="0.25">
      <c r="AX2333"/>
      <c r="AY2333"/>
    </row>
    <row r="2334" spans="50:51" x14ac:dyDescent="0.25">
      <c r="AX2334"/>
      <c r="AY2334"/>
    </row>
    <row r="2335" spans="50:51" x14ac:dyDescent="0.25">
      <c r="AX2335"/>
      <c r="AY2335"/>
    </row>
    <row r="2336" spans="50:51" x14ac:dyDescent="0.25">
      <c r="AX2336"/>
      <c r="AY2336"/>
    </row>
    <row r="2337" spans="50:51" x14ac:dyDescent="0.25">
      <c r="AX2337"/>
      <c r="AY2337"/>
    </row>
    <row r="2338" spans="50:51" x14ac:dyDescent="0.25">
      <c r="AX2338"/>
      <c r="AY2338"/>
    </row>
    <row r="2339" spans="50:51" x14ac:dyDescent="0.25">
      <c r="AX2339"/>
      <c r="AY2339"/>
    </row>
    <row r="2340" spans="50:51" x14ac:dyDescent="0.25">
      <c r="AX2340"/>
      <c r="AY2340"/>
    </row>
    <row r="2341" spans="50:51" x14ac:dyDescent="0.25">
      <c r="AX2341"/>
      <c r="AY2341"/>
    </row>
    <row r="2342" spans="50:51" x14ac:dyDescent="0.25">
      <c r="AX2342"/>
      <c r="AY2342"/>
    </row>
    <row r="2343" spans="50:51" x14ac:dyDescent="0.25">
      <c r="AX2343"/>
      <c r="AY2343"/>
    </row>
    <row r="2344" spans="50:51" x14ac:dyDescent="0.25">
      <c r="AX2344"/>
      <c r="AY2344"/>
    </row>
    <row r="2345" spans="50:51" x14ac:dyDescent="0.25">
      <c r="AX2345"/>
      <c r="AY2345"/>
    </row>
    <row r="2346" spans="50:51" x14ac:dyDescent="0.25">
      <c r="AX2346"/>
      <c r="AY2346"/>
    </row>
    <row r="2347" spans="50:51" x14ac:dyDescent="0.25">
      <c r="AX2347"/>
      <c r="AY2347"/>
    </row>
    <row r="2348" spans="50:51" x14ac:dyDescent="0.25">
      <c r="AX2348"/>
      <c r="AY2348"/>
    </row>
    <row r="2349" spans="50:51" x14ac:dyDescent="0.25">
      <c r="AX2349"/>
      <c r="AY2349"/>
    </row>
    <row r="2350" spans="50:51" x14ac:dyDescent="0.25">
      <c r="AX2350"/>
      <c r="AY2350"/>
    </row>
    <row r="2351" spans="50:51" x14ac:dyDescent="0.25">
      <c r="AX2351"/>
      <c r="AY2351"/>
    </row>
    <row r="2352" spans="50:51" x14ac:dyDescent="0.25">
      <c r="AX2352"/>
      <c r="AY2352"/>
    </row>
    <row r="2353" spans="50:51" x14ac:dyDescent="0.25">
      <c r="AX2353"/>
      <c r="AY2353"/>
    </row>
    <row r="2354" spans="50:51" x14ac:dyDescent="0.25">
      <c r="AX2354"/>
      <c r="AY2354"/>
    </row>
    <row r="2355" spans="50:51" x14ac:dyDescent="0.25">
      <c r="AX2355"/>
      <c r="AY2355"/>
    </row>
    <row r="2356" spans="50:51" x14ac:dyDescent="0.25">
      <c r="AX2356"/>
      <c r="AY2356"/>
    </row>
    <row r="2357" spans="50:51" x14ac:dyDescent="0.25">
      <c r="AX2357"/>
      <c r="AY2357"/>
    </row>
    <row r="2358" spans="50:51" x14ac:dyDescent="0.25">
      <c r="AX2358"/>
      <c r="AY2358"/>
    </row>
    <row r="2359" spans="50:51" x14ac:dyDescent="0.25">
      <c r="AX2359"/>
      <c r="AY2359"/>
    </row>
    <row r="2360" spans="50:51" x14ac:dyDescent="0.25">
      <c r="AX2360"/>
      <c r="AY2360"/>
    </row>
    <row r="2361" spans="50:51" x14ac:dyDescent="0.25">
      <c r="AX2361"/>
      <c r="AY2361"/>
    </row>
    <row r="2362" spans="50:51" x14ac:dyDescent="0.25">
      <c r="AX2362"/>
      <c r="AY2362"/>
    </row>
    <row r="2363" spans="50:51" x14ac:dyDescent="0.25">
      <c r="AX2363"/>
      <c r="AY2363"/>
    </row>
    <row r="2364" spans="50:51" x14ac:dyDescent="0.25">
      <c r="AX2364"/>
      <c r="AY2364"/>
    </row>
    <row r="2365" spans="50:51" x14ac:dyDescent="0.25">
      <c r="AX2365"/>
      <c r="AY2365"/>
    </row>
    <row r="2366" spans="50:51" x14ac:dyDescent="0.25">
      <c r="AX2366"/>
      <c r="AY2366"/>
    </row>
    <row r="2367" spans="50:51" x14ac:dyDescent="0.25">
      <c r="AX2367"/>
      <c r="AY2367"/>
    </row>
    <row r="2368" spans="50:51" x14ac:dyDescent="0.25">
      <c r="AX2368"/>
      <c r="AY2368"/>
    </row>
    <row r="2369" spans="50:51" x14ac:dyDescent="0.25">
      <c r="AX2369"/>
      <c r="AY2369"/>
    </row>
    <row r="2370" spans="50:51" x14ac:dyDescent="0.25">
      <c r="AX2370"/>
      <c r="AY2370"/>
    </row>
    <row r="2371" spans="50:51" x14ac:dyDescent="0.25">
      <c r="AX2371"/>
      <c r="AY2371"/>
    </row>
    <row r="2372" spans="50:51" x14ac:dyDescent="0.25">
      <c r="AX2372"/>
      <c r="AY2372"/>
    </row>
    <row r="2373" spans="50:51" x14ac:dyDescent="0.25">
      <c r="AX2373"/>
      <c r="AY2373"/>
    </row>
    <row r="2374" spans="50:51" x14ac:dyDescent="0.25">
      <c r="AX2374"/>
      <c r="AY2374"/>
    </row>
    <row r="2375" spans="50:51" x14ac:dyDescent="0.25">
      <c r="AX2375"/>
      <c r="AY2375"/>
    </row>
    <row r="2376" spans="50:51" x14ac:dyDescent="0.25">
      <c r="AX2376"/>
      <c r="AY2376"/>
    </row>
    <row r="2377" spans="50:51" x14ac:dyDescent="0.25">
      <c r="AX2377"/>
      <c r="AY2377"/>
    </row>
    <row r="2378" spans="50:51" x14ac:dyDescent="0.25">
      <c r="AX2378"/>
      <c r="AY2378"/>
    </row>
    <row r="2379" spans="50:51" x14ac:dyDescent="0.25">
      <c r="AX2379"/>
      <c r="AY2379"/>
    </row>
    <row r="2380" spans="50:51" x14ac:dyDescent="0.25">
      <c r="AX2380"/>
      <c r="AY2380"/>
    </row>
    <row r="2381" spans="50:51" x14ac:dyDescent="0.25">
      <c r="AX2381"/>
      <c r="AY2381"/>
    </row>
    <row r="2382" spans="50:51" x14ac:dyDescent="0.25">
      <c r="AX2382"/>
      <c r="AY2382"/>
    </row>
    <row r="2383" spans="50:51" x14ac:dyDescent="0.25">
      <c r="AX2383"/>
      <c r="AY2383"/>
    </row>
    <row r="2384" spans="50:51" x14ac:dyDescent="0.25">
      <c r="AX2384"/>
      <c r="AY2384"/>
    </row>
    <row r="2385" spans="50:51" x14ac:dyDescent="0.25">
      <c r="AX2385"/>
      <c r="AY2385"/>
    </row>
    <row r="2386" spans="50:51" x14ac:dyDescent="0.25">
      <c r="AX2386"/>
      <c r="AY2386"/>
    </row>
    <row r="2387" spans="50:51" x14ac:dyDescent="0.25">
      <c r="AX2387"/>
      <c r="AY2387"/>
    </row>
    <row r="2388" spans="50:51" x14ac:dyDescent="0.25">
      <c r="AX2388"/>
      <c r="AY2388"/>
    </row>
    <row r="2389" spans="50:51" x14ac:dyDescent="0.25">
      <c r="AX2389"/>
      <c r="AY2389"/>
    </row>
    <row r="2390" spans="50:51" x14ac:dyDescent="0.25">
      <c r="AX2390"/>
      <c r="AY2390"/>
    </row>
    <row r="2391" spans="50:51" x14ac:dyDescent="0.25">
      <c r="AX2391"/>
      <c r="AY2391"/>
    </row>
    <row r="2392" spans="50:51" x14ac:dyDescent="0.25">
      <c r="AX2392"/>
      <c r="AY2392"/>
    </row>
    <row r="2393" spans="50:51" x14ac:dyDescent="0.25">
      <c r="AX2393"/>
      <c r="AY2393"/>
    </row>
    <row r="2394" spans="50:51" x14ac:dyDescent="0.25">
      <c r="AX2394"/>
      <c r="AY2394"/>
    </row>
    <row r="2395" spans="50:51" x14ac:dyDescent="0.25">
      <c r="AX2395"/>
      <c r="AY2395"/>
    </row>
    <row r="2396" spans="50:51" x14ac:dyDescent="0.25">
      <c r="AX2396"/>
      <c r="AY2396"/>
    </row>
    <row r="2397" spans="50:51" x14ac:dyDescent="0.25">
      <c r="AX2397"/>
      <c r="AY2397"/>
    </row>
    <row r="2398" spans="50:51" x14ac:dyDescent="0.25">
      <c r="AX2398"/>
      <c r="AY2398"/>
    </row>
    <row r="2399" spans="50:51" x14ac:dyDescent="0.25">
      <c r="AX2399"/>
      <c r="AY2399"/>
    </row>
    <row r="2400" spans="50:51" x14ac:dyDescent="0.25">
      <c r="AX2400"/>
      <c r="AY2400"/>
    </row>
    <row r="2401" spans="50:51" x14ac:dyDescent="0.25">
      <c r="AX2401"/>
      <c r="AY2401"/>
    </row>
    <row r="2402" spans="50:51" x14ac:dyDescent="0.25">
      <c r="AX2402"/>
      <c r="AY2402"/>
    </row>
    <row r="2403" spans="50:51" x14ac:dyDescent="0.25">
      <c r="AX2403"/>
      <c r="AY2403"/>
    </row>
    <row r="2404" spans="50:51" x14ac:dyDescent="0.25">
      <c r="AX2404"/>
      <c r="AY2404"/>
    </row>
    <row r="2405" spans="50:51" x14ac:dyDescent="0.25">
      <c r="AX2405"/>
      <c r="AY2405"/>
    </row>
    <row r="2406" spans="50:51" x14ac:dyDescent="0.25">
      <c r="AX2406"/>
      <c r="AY2406"/>
    </row>
    <row r="2407" spans="50:51" x14ac:dyDescent="0.25">
      <c r="AX2407"/>
      <c r="AY2407"/>
    </row>
    <row r="2408" spans="50:51" x14ac:dyDescent="0.25">
      <c r="AX2408"/>
      <c r="AY2408"/>
    </row>
    <row r="2409" spans="50:51" x14ac:dyDescent="0.25">
      <c r="AX2409"/>
      <c r="AY2409"/>
    </row>
    <row r="2410" spans="50:51" x14ac:dyDescent="0.25">
      <c r="AX2410"/>
      <c r="AY2410"/>
    </row>
    <row r="2411" spans="50:51" x14ac:dyDescent="0.25">
      <c r="AX2411"/>
      <c r="AY2411"/>
    </row>
    <row r="2412" spans="50:51" x14ac:dyDescent="0.25">
      <c r="AX2412"/>
      <c r="AY2412"/>
    </row>
    <row r="2413" spans="50:51" x14ac:dyDescent="0.25">
      <c r="AX2413"/>
      <c r="AY2413"/>
    </row>
    <row r="2414" spans="50:51" x14ac:dyDescent="0.25">
      <c r="AX2414"/>
      <c r="AY2414"/>
    </row>
    <row r="2415" spans="50:51" x14ac:dyDescent="0.25">
      <c r="AX2415"/>
      <c r="AY2415"/>
    </row>
    <row r="2416" spans="50:51" x14ac:dyDescent="0.25">
      <c r="AX2416"/>
      <c r="AY2416"/>
    </row>
    <row r="2417" spans="50:51" x14ac:dyDescent="0.25">
      <c r="AX2417"/>
      <c r="AY2417"/>
    </row>
    <row r="2418" spans="50:51" x14ac:dyDescent="0.25">
      <c r="AX2418"/>
      <c r="AY2418"/>
    </row>
    <row r="2419" spans="50:51" x14ac:dyDescent="0.25">
      <c r="AX2419"/>
      <c r="AY2419"/>
    </row>
    <row r="2420" spans="50:51" x14ac:dyDescent="0.25">
      <c r="AX2420"/>
      <c r="AY2420"/>
    </row>
    <row r="2421" spans="50:51" x14ac:dyDescent="0.25">
      <c r="AX2421"/>
      <c r="AY2421"/>
    </row>
    <row r="2422" spans="50:51" x14ac:dyDescent="0.25">
      <c r="AX2422"/>
      <c r="AY2422"/>
    </row>
    <row r="2423" spans="50:51" x14ac:dyDescent="0.25">
      <c r="AX2423"/>
      <c r="AY2423"/>
    </row>
    <row r="2424" spans="50:51" x14ac:dyDescent="0.25">
      <c r="AX2424"/>
      <c r="AY2424"/>
    </row>
    <row r="2425" spans="50:51" x14ac:dyDescent="0.25">
      <c r="AX2425"/>
      <c r="AY2425"/>
    </row>
    <row r="2426" spans="50:51" x14ac:dyDescent="0.25">
      <c r="AX2426"/>
      <c r="AY2426"/>
    </row>
    <row r="2427" spans="50:51" x14ac:dyDescent="0.25">
      <c r="AX2427"/>
      <c r="AY2427"/>
    </row>
    <row r="2428" spans="50:51" x14ac:dyDescent="0.25">
      <c r="AX2428"/>
      <c r="AY2428"/>
    </row>
    <row r="2429" spans="50:51" x14ac:dyDescent="0.25">
      <c r="AX2429"/>
      <c r="AY2429"/>
    </row>
    <row r="2430" spans="50:51" x14ac:dyDescent="0.25">
      <c r="AX2430"/>
      <c r="AY2430"/>
    </row>
    <row r="2431" spans="50:51" x14ac:dyDescent="0.25">
      <c r="AX2431"/>
      <c r="AY2431"/>
    </row>
    <row r="2432" spans="50:51" x14ac:dyDescent="0.25">
      <c r="AX2432"/>
      <c r="AY2432"/>
    </row>
    <row r="2433" spans="50:51" x14ac:dyDescent="0.25">
      <c r="AX2433"/>
      <c r="AY2433"/>
    </row>
    <row r="2434" spans="50:51" x14ac:dyDescent="0.25">
      <c r="AX2434"/>
      <c r="AY2434"/>
    </row>
    <row r="2435" spans="50:51" x14ac:dyDescent="0.25">
      <c r="AX2435"/>
      <c r="AY2435"/>
    </row>
    <row r="2436" spans="50:51" x14ac:dyDescent="0.25">
      <c r="AX2436"/>
      <c r="AY2436"/>
    </row>
    <row r="2437" spans="50:51" x14ac:dyDescent="0.25">
      <c r="AX2437"/>
      <c r="AY2437"/>
    </row>
    <row r="2438" spans="50:51" x14ac:dyDescent="0.25">
      <c r="AX2438"/>
      <c r="AY2438"/>
    </row>
    <row r="2439" spans="50:51" x14ac:dyDescent="0.25">
      <c r="AX2439"/>
      <c r="AY2439"/>
    </row>
    <row r="2440" spans="50:51" x14ac:dyDescent="0.25">
      <c r="AX2440"/>
      <c r="AY2440"/>
    </row>
    <row r="2441" spans="50:51" x14ac:dyDescent="0.25">
      <c r="AX2441"/>
      <c r="AY2441"/>
    </row>
    <row r="2442" spans="50:51" x14ac:dyDescent="0.25">
      <c r="AX2442"/>
      <c r="AY2442"/>
    </row>
    <row r="2443" spans="50:51" x14ac:dyDescent="0.25">
      <c r="AX2443"/>
      <c r="AY2443"/>
    </row>
    <row r="2444" spans="50:51" x14ac:dyDescent="0.25">
      <c r="AX2444"/>
      <c r="AY2444"/>
    </row>
    <row r="2445" spans="50:51" x14ac:dyDescent="0.25">
      <c r="AX2445"/>
      <c r="AY2445"/>
    </row>
    <row r="2446" spans="50:51" x14ac:dyDescent="0.25">
      <c r="AX2446"/>
      <c r="AY2446"/>
    </row>
    <row r="2447" spans="50:51" x14ac:dyDescent="0.25">
      <c r="AX2447"/>
      <c r="AY2447"/>
    </row>
    <row r="2448" spans="50:51" x14ac:dyDescent="0.25">
      <c r="AX2448"/>
      <c r="AY2448"/>
    </row>
    <row r="2449" spans="50:51" x14ac:dyDescent="0.25">
      <c r="AX2449"/>
      <c r="AY2449"/>
    </row>
    <row r="2450" spans="50:51" x14ac:dyDescent="0.25">
      <c r="AX2450"/>
      <c r="AY2450"/>
    </row>
    <row r="2451" spans="50:51" x14ac:dyDescent="0.25">
      <c r="AX2451"/>
      <c r="AY2451"/>
    </row>
    <row r="2452" spans="50:51" x14ac:dyDescent="0.25">
      <c r="AX2452"/>
      <c r="AY2452"/>
    </row>
    <row r="2453" spans="50:51" x14ac:dyDescent="0.25">
      <c r="AX2453"/>
      <c r="AY2453"/>
    </row>
    <row r="2454" spans="50:51" x14ac:dyDescent="0.25">
      <c r="AX2454"/>
      <c r="AY2454"/>
    </row>
    <row r="2455" spans="50:51" x14ac:dyDescent="0.25">
      <c r="AX2455"/>
      <c r="AY2455"/>
    </row>
    <row r="2456" spans="50:51" x14ac:dyDescent="0.25">
      <c r="AX2456"/>
      <c r="AY2456"/>
    </row>
    <row r="2457" spans="50:51" x14ac:dyDescent="0.25">
      <c r="AX2457"/>
      <c r="AY2457"/>
    </row>
    <row r="2458" spans="50:51" x14ac:dyDescent="0.25">
      <c r="AX2458"/>
      <c r="AY2458"/>
    </row>
    <row r="2459" spans="50:51" x14ac:dyDescent="0.25">
      <c r="AX2459"/>
      <c r="AY2459"/>
    </row>
    <row r="2460" spans="50:51" x14ac:dyDescent="0.25">
      <c r="AX2460"/>
      <c r="AY2460"/>
    </row>
    <row r="2461" spans="50:51" x14ac:dyDescent="0.25">
      <c r="AX2461"/>
      <c r="AY2461"/>
    </row>
    <row r="2462" spans="50:51" x14ac:dyDescent="0.25">
      <c r="AX2462"/>
      <c r="AY2462"/>
    </row>
    <row r="2463" spans="50:51" x14ac:dyDescent="0.25">
      <c r="AX2463"/>
      <c r="AY2463"/>
    </row>
    <row r="2464" spans="50:51" x14ac:dyDescent="0.25">
      <c r="AX2464"/>
      <c r="AY2464"/>
    </row>
    <row r="2465" spans="50:51" x14ac:dyDescent="0.25">
      <c r="AX2465"/>
      <c r="AY2465"/>
    </row>
    <row r="2466" spans="50:51" x14ac:dyDescent="0.25">
      <c r="AX2466"/>
      <c r="AY2466"/>
    </row>
    <row r="2467" spans="50:51" x14ac:dyDescent="0.25">
      <c r="AX2467"/>
      <c r="AY2467"/>
    </row>
    <row r="2468" spans="50:51" x14ac:dyDescent="0.25">
      <c r="AX2468"/>
      <c r="AY2468"/>
    </row>
    <row r="2469" spans="50:51" x14ac:dyDescent="0.25">
      <c r="AX2469"/>
      <c r="AY2469"/>
    </row>
    <row r="2470" spans="50:51" x14ac:dyDescent="0.25">
      <c r="AX2470"/>
      <c r="AY2470"/>
    </row>
    <row r="2471" spans="50:51" x14ac:dyDescent="0.25">
      <c r="AX2471"/>
      <c r="AY2471"/>
    </row>
    <row r="2472" spans="50:51" x14ac:dyDescent="0.25">
      <c r="AX2472"/>
      <c r="AY2472"/>
    </row>
    <row r="2473" spans="50:51" x14ac:dyDescent="0.25">
      <c r="AX2473"/>
      <c r="AY2473"/>
    </row>
    <row r="2474" spans="50:51" x14ac:dyDescent="0.25">
      <c r="AX2474"/>
      <c r="AY2474"/>
    </row>
    <row r="2475" spans="50:51" x14ac:dyDescent="0.25">
      <c r="AX2475"/>
      <c r="AY2475"/>
    </row>
    <row r="2476" spans="50:51" x14ac:dyDescent="0.25">
      <c r="AX2476"/>
      <c r="AY2476"/>
    </row>
    <row r="2477" spans="50:51" x14ac:dyDescent="0.25">
      <c r="AX2477"/>
      <c r="AY2477"/>
    </row>
    <row r="2478" spans="50:51" x14ac:dyDescent="0.25">
      <c r="AX2478"/>
      <c r="AY2478"/>
    </row>
    <row r="2479" spans="50:51" x14ac:dyDescent="0.25">
      <c r="AX2479"/>
      <c r="AY2479"/>
    </row>
    <row r="2480" spans="50:51" x14ac:dyDescent="0.25">
      <c r="AX2480"/>
      <c r="AY2480"/>
    </row>
    <row r="2481" spans="50:51" x14ac:dyDescent="0.25">
      <c r="AX2481"/>
      <c r="AY2481"/>
    </row>
    <row r="2482" spans="50:51" x14ac:dyDescent="0.25">
      <c r="AX2482"/>
      <c r="AY2482"/>
    </row>
    <row r="2483" spans="50:51" x14ac:dyDescent="0.25">
      <c r="AX2483"/>
      <c r="AY2483"/>
    </row>
    <row r="2484" spans="50:51" x14ac:dyDescent="0.25">
      <c r="AX2484"/>
      <c r="AY2484"/>
    </row>
    <row r="2485" spans="50:51" x14ac:dyDescent="0.25">
      <c r="AX2485"/>
      <c r="AY2485"/>
    </row>
    <row r="2486" spans="50:51" x14ac:dyDescent="0.25">
      <c r="AX2486"/>
      <c r="AY2486"/>
    </row>
    <row r="2487" spans="50:51" x14ac:dyDescent="0.25">
      <c r="AX2487"/>
      <c r="AY2487"/>
    </row>
    <row r="2488" spans="50:51" x14ac:dyDescent="0.25">
      <c r="AX2488"/>
      <c r="AY2488"/>
    </row>
    <row r="2489" spans="50:51" x14ac:dyDescent="0.25">
      <c r="AX2489"/>
      <c r="AY2489"/>
    </row>
    <row r="2490" spans="50:51" x14ac:dyDescent="0.25">
      <c r="AX2490"/>
      <c r="AY2490"/>
    </row>
    <row r="2491" spans="50:51" x14ac:dyDescent="0.25">
      <c r="AX2491"/>
      <c r="AY2491"/>
    </row>
    <row r="2492" spans="50:51" x14ac:dyDescent="0.25">
      <c r="AX2492"/>
      <c r="AY2492"/>
    </row>
    <row r="2493" spans="50:51" x14ac:dyDescent="0.25">
      <c r="AX2493"/>
      <c r="AY2493"/>
    </row>
    <row r="2494" spans="50:51" x14ac:dyDescent="0.25">
      <c r="AX2494"/>
      <c r="AY2494"/>
    </row>
    <row r="2495" spans="50:51" x14ac:dyDescent="0.25">
      <c r="AX2495"/>
      <c r="AY2495"/>
    </row>
    <row r="2496" spans="50:51" x14ac:dyDescent="0.25">
      <c r="AX2496"/>
      <c r="AY2496"/>
    </row>
    <row r="2497" spans="50:51" x14ac:dyDescent="0.25">
      <c r="AX2497"/>
      <c r="AY2497"/>
    </row>
    <row r="2498" spans="50:51" x14ac:dyDescent="0.25">
      <c r="AX2498"/>
      <c r="AY2498"/>
    </row>
    <row r="2499" spans="50:51" x14ac:dyDescent="0.25">
      <c r="AX2499"/>
      <c r="AY2499"/>
    </row>
    <row r="2500" spans="50:51" x14ac:dyDescent="0.25">
      <c r="AX2500"/>
      <c r="AY2500"/>
    </row>
    <row r="2501" spans="50:51" x14ac:dyDescent="0.25">
      <c r="AX2501"/>
      <c r="AY2501"/>
    </row>
    <row r="2502" spans="50:51" x14ac:dyDescent="0.25">
      <c r="AX2502"/>
      <c r="AY2502"/>
    </row>
    <row r="2503" spans="50:51" x14ac:dyDescent="0.25">
      <c r="AX2503"/>
      <c r="AY2503"/>
    </row>
    <row r="2504" spans="50:51" x14ac:dyDescent="0.25">
      <c r="AX2504"/>
      <c r="AY2504"/>
    </row>
    <row r="2505" spans="50:51" x14ac:dyDescent="0.25">
      <c r="AX2505"/>
      <c r="AY2505"/>
    </row>
    <row r="2506" spans="50:51" x14ac:dyDescent="0.25">
      <c r="AX2506"/>
      <c r="AY2506"/>
    </row>
    <row r="2507" spans="50:51" x14ac:dyDescent="0.25">
      <c r="AX2507"/>
      <c r="AY2507"/>
    </row>
    <row r="2508" spans="50:51" x14ac:dyDescent="0.25">
      <c r="AX2508"/>
      <c r="AY2508"/>
    </row>
    <row r="2509" spans="50:51" x14ac:dyDescent="0.25">
      <c r="AX2509"/>
      <c r="AY2509"/>
    </row>
    <row r="2510" spans="50:51" x14ac:dyDescent="0.25">
      <c r="AX2510"/>
      <c r="AY2510"/>
    </row>
    <row r="2511" spans="50:51" x14ac:dyDescent="0.25">
      <c r="AX2511"/>
      <c r="AY2511"/>
    </row>
    <row r="2512" spans="50:51" x14ac:dyDescent="0.25">
      <c r="AX2512"/>
      <c r="AY2512"/>
    </row>
    <row r="2513" spans="50:51" x14ac:dyDescent="0.25">
      <c r="AX2513"/>
      <c r="AY2513"/>
    </row>
    <row r="2514" spans="50:51" x14ac:dyDescent="0.25">
      <c r="AX2514"/>
      <c r="AY2514"/>
    </row>
    <row r="2515" spans="50:51" x14ac:dyDescent="0.25">
      <c r="AX2515"/>
      <c r="AY2515"/>
    </row>
    <row r="2516" spans="50:51" x14ac:dyDescent="0.25">
      <c r="AX2516"/>
      <c r="AY2516"/>
    </row>
    <row r="2517" spans="50:51" x14ac:dyDescent="0.25">
      <c r="AX2517"/>
      <c r="AY2517"/>
    </row>
    <row r="2518" spans="50:51" x14ac:dyDescent="0.25">
      <c r="AX2518"/>
      <c r="AY2518"/>
    </row>
    <row r="2519" spans="50:51" x14ac:dyDescent="0.25">
      <c r="AX2519"/>
      <c r="AY2519"/>
    </row>
    <row r="2520" spans="50:51" x14ac:dyDescent="0.25">
      <c r="AX2520"/>
      <c r="AY2520"/>
    </row>
    <row r="2521" spans="50:51" x14ac:dyDescent="0.25">
      <c r="AX2521"/>
      <c r="AY2521"/>
    </row>
    <row r="2522" spans="50:51" x14ac:dyDescent="0.25">
      <c r="AX2522"/>
      <c r="AY2522"/>
    </row>
    <row r="2523" spans="50:51" x14ac:dyDescent="0.25">
      <c r="AX2523"/>
      <c r="AY2523"/>
    </row>
    <row r="2524" spans="50:51" x14ac:dyDescent="0.25">
      <c r="AX2524"/>
      <c r="AY2524"/>
    </row>
    <row r="2525" spans="50:51" x14ac:dyDescent="0.25">
      <c r="AX2525"/>
      <c r="AY2525"/>
    </row>
    <row r="2526" spans="50:51" x14ac:dyDescent="0.25">
      <c r="AX2526"/>
      <c r="AY2526"/>
    </row>
    <row r="2527" spans="50:51" x14ac:dyDescent="0.25">
      <c r="AX2527"/>
      <c r="AY2527"/>
    </row>
    <row r="2528" spans="50:51" x14ac:dyDescent="0.25">
      <c r="AX2528"/>
      <c r="AY2528"/>
    </row>
    <row r="2529" spans="50:51" x14ac:dyDescent="0.25">
      <c r="AX2529"/>
      <c r="AY2529"/>
    </row>
    <row r="2530" spans="50:51" x14ac:dyDescent="0.25">
      <c r="AX2530"/>
      <c r="AY2530"/>
    </row>
    <row r="2531" spans="50:51" x14ac:dyDescent="0.25">
      <c r="AX2531"/>
      <c r="AY2531"/>
    </row>
    <row r="2532" spans="50:51" x14ac:dyDescent="0.25">
      <c r="AX2532"/>
      <c r="AY2532"/>
    </row>
    <row r="2533" spans="50:51" x14ac:dyDescent="0.25">
      <c r="AX2533"/>
      <c r="AY2533"/>
    </row>
    <row r="2534" spans="50:51" x14ac:dyDescent="0.25">
      <c r="AX2534"/>
      <c r="AY2534"/>
    </row>
    <row r="2535" spans="50:51" x14ac:dyDescent="0.25">
      <c r="AX2535"/>
      <c r="AY2535"/>
    </row>
    <row r="2536" spans="50:51" x14ac:dyDescent="0.25">
      <c r="AX2536"/>
      <c r="AY2536"/>
    </row>
    <row r="2537" spans="50:51" x14ac:dyDescent="0.25">
      <c r="AX2537"/>
      <c r="AY2537"/>
    </row>
    <row r="2538" spans="50:51" x14ac:dyDescent="0.25">
      <c r="AX2538"/>
      <c r="AY2538"/>
    </row>
    <row r="2539" spans="50:51" x14ac:dyDescent="0.25">
      <c r="AX2539"/>
      <c r="AY2539"/>
    </row>
    <row r="2540" spans="50:51" x14ac:dyDescent="0.25">
      <c r="AX2540"/>
      <c r="AY2540"/>
    </row>
    <row r="2541" spans="50:51" x14ac:dyDescent="0.25">
      <c r="AX2541"/>
      <c r="AY2541"/>
    </row>
    <row r="2542" spans="50:51" x14ac:dyDescent="0.25">
      <c r="AX2542"/>
      <c r="AY2542"/>
    </row>
    <row r="2543" spans="50:51" x14ac:dyDescent="0.25">
      <c r="AX2543"/>
      <c r="AY2543"/>
    </row>
    <row r="2544" spans="50:51" x14ac:dyDescent="0.25">
      <c r="AX2544"/>
      <c r="AY2544"/>
    </row>
    <row r="2545" spans="50:51" x14ac:dyDescent="0.25">
      <c r="AX2545"/>
      <c r="AY2545"/>
    </row>
    <row r="2546" spans="50:51" x14ac:dyDescent="0.25">
      <c r="AX2546"/>
      <c r="AY2546"/>
    </row>
    <row r="2547" spans="50:51" x14ac:dyDescent="0.25">
      <c r="AX2547"/>
      <c r="AY2547"/>
    </row>
    <row r="2548" spans="50:51" x14ac:dyDescent="0.25">
      <c r="AX2548"/>
      <c r="AY2548"/>
    </row>
    <row r="2549" spans="50:51" x14ac:dyDescent="0.25">
      <c r="AX2549"/>
      <c r="AY2549"/>
    </row>
    <row r="2550" spans="50:51" x14ac:dyDescent="0.25">
      <c r="AX2550"/>
      <c r="AY2550"/>
    </row>
    <row r="2551" spans="50:51" x14ac:dyDescent="0.25">
      <c r="AX2551"/>
      <c r="AY2551"/>
    </row>
    <row r="2552" spans="50:51" x14ac:dyDescent="0.25">
      <c r="AX2552"/>
      <c r="AY2552"/>
    </row>
    <row r="2553" spans="50:51" x14ac:dyDescent="0.25">
      <c r="AX2553"/>
      <c r="AY2553"/>
    </row>
    <row r="2554" spans="50:51" x14ac:dyDescent="0.25">
      <c r="AX2554"/>
      <c r="AY2554"/>
    </row>
    <row r="2555" spans="50:51" x14ac:dyDescent="0.25">
      <c r="AX2555"/>
      <c r="AY2555"/>
    </row>
    <row r="2556" spans="50:51" x14ac:dyDescent="0.25">
      <c r="AX2556"/>
      <c r="AY2556"/>
    </row>
    <row r="2557" spans="50:51" x14ac:dyDescent="0.25">
      <c r="AX2557"/>
      <c r="AY2557"/>
    </row>
    <row r="2558" spans="50:51" x14ac:dyDescent="0.25">
      <c r="AX2558"/>
      <c r="AY2558"/>
    </row>
    <row r="2559" spans="50:51" x14ac:dyDescent="0.25">
      <c r="AX2559"/>
      <c r="AY2559"/>
    </row>
    <row r="2560" spans="50:51" x14ac:dyDescent="0.25">
      <c r="AX2560"/>
      <c r="AY2560"/>
    </row>
    <row r="2561" spans="50:51" x14ac:dyDescent="0.25">
      <c r="AX2561"/>
      <c r="AY2561"/>
    </row>
    <row r="2562" spans="50:51" x14ac:dyDescent="0.25">
      <c r="AX2562"/>
      <c r="AY2562"/>
    </row>
    <row r="2563" spans="50:51" x14ac:dyDescent="0.25">
      <c r="AX2563"/>
      <c r="AY2563"/>
    </row>
    <row r="2564" spans="50:51" x14ac:dyDescent="0.25">
      <c r="AX2564"/>
      <c r="AY2564"/>
    </row>
    <row r="2565" spans="50:51" x14ac:dyDescent="0.25">
      <c r="AX2565"/>
      <c r="AY2565"/>
    </row>
    <row r="2566" spans="50:51" x14ac:dyDescent="0.25">
      <c r="AX2566"/>
      <c r="AY2566"/>
    </row>
    <row r="2567" spans="50:51" x14ac:dyDescent="0.25">
      <c r="AX2567"/>
      <c r="AY2567"/>
    </row>
    <row r="2568" spans="50:51" x14ac:dyDescent="0.25">
      <c r="AX2568"/>
      <c r="AY2568"/>
    </row>
    <row r="2569" spans="50:51" x14ac:dyDescent="0.25">
      <c r="AX2569"/>
      <c r="AY2569"/>
    </row>
    <row r="2570" spans="50:51" x14ac:dyDescent="0.25">
      <c r="AX2570"/>
      <c r="AY2570"/>
    </row>
    <row r="2571" spans="50:51" x14ac:dyDescent="0.25">
      <c r="AX2571"/>
      <c r="AY2571"/>
    </row>
    <row r="2572" spans="50:51" x14ac:dyDescent="0.25">
      <c r="AX2572"/>
      <c r="AY2572"/>
    </row>
    <row r="2573" spans="50:51" x14ac:dyDescent="0.25">
      <c r="AX2573"/>
      <c r="AY2573"/>
    </row>
    <row r="2574" spans="50:51" x14ac:dyDescent="0.25">
      <c r="AX2574"/>
      <c r="AY2574"/>
    </row>
    <row r="2575" spans="50:51" x14ac:dyDescent="0.25">
      <c r="AX2575"/>
      <c r="AY2575"/>
    </row>
    <row r="2576" spans="50:51" x14ac:dyDescent="0.25">
      <c r="AX2576"/>
      <c r="AY2576"/>
    </row>
    <row r="2577" spans="50:51" x14ac:dyDescent="0.25">
      <c r="AX2577"/>
      <c r="AY2577"/>
    </row>
    <row r="2578" spans="50:51" x14ac:dyDescent="0.25">
      <c r="AX2578"/>
      <c r="AY2578"/>
    </row>
    <row r="2579" spans="50:51" x14ac:dyDescent="0.25">
      <c r="AX2579"/>
      <c r="AY2579"/>
    </row>
    <row r="2580" spans="50:51" x14ac:dyDescent="0.25">
      <c r="AX2580"/>
      <c r="AY2580"/>
    </row>
    <row r="2581" spans="50:51" x14ac:dyDescent="0.25">
      <c r="AX2581"/>
      <c r="AY2581"/>
    </row>
    <row r="2582" spans="50:51" x14ac:dyDescent="0.25">
      <c r="AX2582"/>
      <c r="AY2582"/>
    </row>
    <row r="2583" spans="50:51" x14ac:dyDescent="0.25">
      <c r="AX2583"/>
      <c r="AY2583"/>
    </row>
    <row r="2584" spans="50:51" x14ac:dyDescent="0.25">
      <c r="AX2584"/>
      <c r="AY2584"/>
    </row>
    <row r="2585" spans="50:51" x14ac:dyDescent="0.25">
      <c r="AX2585"/>
      <c r="AY2585"/>
    </row>
    <row r="2586" spans="50:51" x14ac:dyDescent="0.25">
      <c r="AX2586"/>
      <c r="AY2586"/>
    </row>
    <row r="2587" spans="50:51" x14ac:dyDescent="0.25">
      <c r="AX2587"/>
      <c r="AY2587"/>
    </row>
    <row r="2588" spans="50:51" x14ac:dyDescent="0.25">
      <c r="AX2588"/>
      <c r="AY2588"/>
    </row>
    <row r="2589" spans="50:51" x14ac:dyDescent="0.25">
      <c r="AX2589"/>
      <c r="AY2589"/>
    </row>
    <row r="2590" spans="50:51" x14ac:dyDescent="0.25">
      <c r="AX2590"/>
      <c r="AY2590"/>
    </row>
    <row r="2591" spans="50:51" x14ac:dyDescent="0.25">
      <c r="AX2591"/>
      <c r="AY2591"/>
    </row>
    <row r="2592" spans="50:51" x14ac:dyDescent="0.25">
      <c r="AX2592"/>
      <c r="AY2592"/>
    </row>
    <row r="2593" spans="50:51" x14ac:dyDescent="0.25">
      <c r="AX2593"/>
      <c r="AY2593"/>
    </row>
    <row r="2594" spans="50:51" x14ac:dyDescent="0.25">
      <c r="AX2594"/>
      <c r="AY2594"/>
    </row>
    <row r="2595" spans="50:51" x14ac:dyDescent="0.25">
      <c r="AX2595"/>
      <c r="AY2595"/>
    </row>
    <row r="2596" spans="50:51" x14ac:dyDescent="0.25">
      <c r="AX2596"/>
      <c r="AY2596"/>
    </row>
    <row r="2597" spans="50:51" x14ac:dyDescent="0.25">
      <c r="AX2597"/>
      <c r="AY2597"/>
    </row>
    <row r="2598" spans="50:51" x14ac:dyDescent="0.25">
      <c r="AX2598"/>
      <c r="AY2598"/>
    </row>
    <row r="2599" spans="50:51" x14ac:dyDescent="0.25">
      <c r="AX2599"/>
      <c r="AY2599"/>
    </row>
    <row r="2600" spans="50:51" x14ac:dyDescent="0.25">
      <c r="AX2600"/>
      <c r="AY2600"/>
    </row>
    <row r="2601" spans="50:51" x14ac:dyDescent="0.25">
      <c r="AX2601"/>
      <c r="AY2601"/>
    </row>
    <row r="2602" spans="50:51" x14ac:dyDescent="0.25">
      <c r="AX2602"/>
      <c r="AY2602"/>
    </row>
    <row r="2603" spans="50:51" x14ac:dyDescent="0.25">
      <c r="AX2603"/>
      <c r="AY2603"/>
    </row>
    <row r="2604" spans="50:51" x14ac:dyDescent="0.25">
      <c r="AX2604"/>
      <c r="AY2604"/>
    </row>
    <row r="2605" spans="50:51" x14ac:dyDescent="0.25">
      <c r="AX2605"/>
      <c r="AY2605"/>
    </row>
    <row r="2606" spans="50:51" x14ac:dyDescent="0.25">
      <c r="AX2606"/>
      <c r="AY2606"/>
    </row>
    <row r="2607" spans="50:51" x14ac:dyDescent="0.25">
      <c r="AX2607"/>
      <c r="AY2607"/>
    </row>
    <row r="2608" spans="50:51" x14ac:dyDescent="0.25">
      <c r="AX2608"/>
      <c r="AY2608"/>
    </row>
    <row r="2609" spans="50:51" x14ac:dyDescent="0.25">
      <c r="AX2609"/>
      <c r="AY2609"/>
    </row>
    <row r="2610" spans="50:51" x14ac:dyDescent="0.25">
      <c r="AX2610"/>
      <c r="AY2610"/>
    </row>
    <row r="2611" spans="50:51" x14ac:dyDescent="0.25">
      <c r="AX2611"/>
      <c r="AY2611"/>
    </row>
    <row r="2612" spans="50:51" x14ac:dyDescent="0.25">
      <c r="AX2612"/>
      <c r="AY2612"/>
    </row>
    <row r="2613" spans="50:51" x14ac:dyDescent="0.25">
      <c r="AX2613"/>
      <c r="AY2613"/>
    </row>
    <row r="2614" spans="50:51" x14ac:dyDescent="0.25">
      <c r="AX2614"/>
      <c r="AY2614"/>
    </row>
    <row r="2615" spans="50:51" x14ac:dyDescent="0.25">
      <c r="AX2615"/>
      <c r="AY2615"/>
    </row>
    <row r="2616" spans="50:51" x14ac:dyDescent="0.25">
      <c r="AX2616"/>
      <c r="AY2616"/>
    </row>
    <row r="2617" spans="50:51" x14ac:dyDescent="0.25">
      <c r="AX2617"/>
      <c r="AY2617"/>
    </row>
    <row r="2618" spans="50:51" x14ac:dyDescent="0.25">
      <c r="AX2618"/>
      <c r="AY2618"/>
    </row>
    <row r="2619" spans="50:51" x14ac:dyDescent="0.25">
      <c r="AX2619"/>
      <c r="AY2619"/>
    </row>
    <row r="2620" spans="50:51" x14ac:dyDescent="0.25">
      <c r="AX2620"/>
      <c r="AY2620"/>
    </row>
    <row r="2621" spans="50:51" x14ac:dyDescent="0.25">
      <c r="AX2621"/>
      <c r="AY2621"/>
    </row>
    <row r="2622" spans="50:51" x14ac:dyDescent="0.25">
      <c r="AX2622"/>
      <c r="AY2622"/>
    </row>
    <row r="2623" spans="50:51" x14ac:dyDescent="0.25">
      <c r="AX2623"/>
      <c r="AY2623"/>
    </row>
    <row r="2624" spans="50:51" x14ac:dyDescent="0.25">
      <c r="AX2624"/>
      <c r="AY2624"/>
    </row>
    <row r="2625" spans="50:51" x14ac:dyDescent="0.25">
      <c r="AX2625"/>
      <c r="AY2625"/>
    </row>
    <row r="2626" spans="50:51" x14ac:dyDescent="0.25">
      <c r="AX2626"/>
      <c r="AY2626"/>
    </row>
    <row r="2627" spans="50:51" x14ac:dyDescent="0.25">
      <c r="AX2627"/>
      <c r="AY2627"/>
    </row>
    <row r="2628" spans="50:51" x14ac:dyDescent="0.25">
      <c r="AX2628"/>
      <c r="AY2628"/>
    </row>
    <row r="2629" spans="50:51" x14ac:dyDescent="0.25">
      <c r="AX2629"/>
      <c r="AY2629"/>
    </row>
    <row r="2630" spans="50:51" x14ac:dyDescent="0.25">
      <c r="AX2630"/>
      <c r="AY2630"/>
    </row>
    <row r="2631" spans="50:51" x14ac:dyDescent="0.25">
      <c r="AX2631"/>
      <c r="AY2631"/>
    </row>
    <row r="2632" spans="50:51" x14ac:dyDescent="0.25">
      <c r="AX2632"/>
      <c r="AY2632"/>
    </row>
    <row r="2633" spans="50:51" x14ac:dyDescent="0.25">
      <c r="AX2633"/>
      <c r="AY2633"/>
    </row>
    <row r="2634" spans="50:51" x14ac:dyDescent="0.25">
      <c r="AX2634"/>
      <c r="AY2634"/>
    </row>
    <row r="2635" spans="50:51" x14ac:dyDescent="0.25">
      <c r="AX2635"/>
      <c r="AY2635"/>
    </row>
    <row r="2636" spans="50:51" x14ac:dyDescent="0.25">
      <c r="AX2636"/>
      <c r="AY2636"/>
    </row>
    <row r="2637" spans="50:51" x14ac:dyDescent="0.25">
      <c r="AX2637"/>
      <c r="AY2637"/>
    </row>
    <row r="2638" spans="50:51" x14ac:dyDescent="0.25">
      <c r="AX2638"/>
      <c r="AY2638"/>
    </row>
    <row r="2639" spans="50:51" x14ac:dyDescent="0.25">
      <c r="AX2639"/>
      <c r="AY2639"/>
    </row>
    <row r="2640" spans="50:51" x14ac:dyDescent="0.25">
      <c r="AX2640"/>
      <c r="AY2640"/>
    </row>
    <row r="2641" spans="50:51" x14ac:dyDescent="0.25">
      <c r="AX2641"/>
      <c r="AY2641"/>
    </row>
    <row r="2642" spans="50:51" x14ac:dyDescent="0.25">
      <c r="AX2642"/>
      <c r="AY2642"/>
    </row>
    <row r="2643" spans="50:51" x14ac:dyDescent="0.25">
      <c r="AX2643"/>
      <c r="AY2643"/>
    </row>
    <row r="2644" spans="50:51" x14ac:dyDescent="0.25">
      <c r="AX2644"/>
      <c r="AY2644"/>
    </row>
    <row r="2645" spans="50:51" x14ac:dyDescent="0.25">
      <c r="AX2645"/>
      <c r="AY2645"/>
    </row>
    <row r="2646" spans="50:51" x14ac:dyDescent="0.25">
      <c r="AX2646"/>
      <c r="AY2646"/>
    </row>
    <row r="2647" spans="50:51" x14ac:dyDescent="0.25">
      <c r="AX2647"/>
      <c r="AY2647"/>
    </row>
    <row r="2648" spans="50:51" x14ac:dyDescent="0.25">
      <c r="AX2648"/>
      <c r="AY2648"/>
    </row>
    <row r="2649" spans="50:51" x14ac:dyDescent="0.25">
      <c r="AX2649"/>
      <c r="AY2649"/>
    </row>
    <row r="2650" spans="50:51" x14ac:dyDescent="0.25">
      <c r="AX2650"/>
      <c r="AY2650"/>
    </row>
    <row r="2651" spans="50:51" x14ac:dyDescent="0.25">
      <c r="AX2651"/>
      <c r="AY2651"/>
    </row>
    <row r="2652" spans="50:51" x14ac:dyDescent="0.25">
      <c r="AX2652"/>
      <c r="AY2652"/>
    </row>
    <row r="2653" spans="50:51" x14ac:dyDescent="0.25">
      <c r="AX2653"/>
      <c r="AY2653"/>
    </row>
    <row r="2654" spans="50:51" x14ac:dyDescent="0.25">
      <c r="AX2654"/>
      <c r="AY2654"/>
    </row>
    <row r="2655" spans="50:51" x14ac:dyDescent="0.25">
      <c r="AX2655"/>
      <c r="AY2655"/>
    </row>
    <row r="2656" spans="50:51" x14ac:dyDescent="0.25">
      <c r="AX2656"/>
      <c r="AY2656"/>
    </row>
    <row r="2657" spans="50:51" x14ac:dyDescent="0.25">
      <c r="AX2657"/>
      <c r="AY2657"/>
    </row>
    <row r="2658" spans="50:51" x14ac:dyDescent="0.25">
      <c r="AX2658"/>
      <c r="AY2658"/>
    </row>
    <row r="2659" spans="50:51" x14ac:dyDescent="0.25">
      <c r="AX2659"/>
      <c r="AY2659"/>
    </row>
    <row r="2660" spans="50:51" x14ac:dyDescent="0.25">
      <c r="AX2660"/>
      <c r="AY2660"/>
    </row>
    <row r="2661" spans="50:51" x14ac:dyDescent="0.25">
      <c r="AX2661"/>
      <c r="AY2661"/>
    </row>
    <row r="2662" spans="50:51" x14ac:dyDescent="0.25">
      <c r="AX2662"/>
      <c r="AY2662"/>
    </row>
    <row r="2663" spans="50:51" x14ac:dyDescent="0.25">
      <c r="AX2663"/>
      <c r="AY2663"/>
    </row>
    <row r="2664" spans="50:51" x14ac:dyDescent="0.25">
      <c r="AX2664"/>
      <c r="AY2664"/>
    </row>
    <row r="2665" spans="50:51" x14ac:dyDescent="0.25">
      <c r="AX2665"/>
      <c r="AY2665"/>
    </row>
    <row r="2666" spans="50:51" x14ac:dyDescent="0.25">
      <c r="AX2666"/>
      <c r="AY2666"/>
    </row>
    <row r="2667" spans="50:51" x14ac:dyDescent="0.25">
      <c r="AX2667"/>
      <c r="AY2667"/>
    </row>
    <row r="2668" spans="50:51" x14ac:dyDescent="0.25">
      <c r="AX2668"/>
      <c r="AY2668"/>
    </row>
    <row r="2669" spans="50:51" x14ac:dyDescent="0.25">
      <c r="AX2669"/>
      <c r="AY2669"/>
    </row>
    <row r="2670" spans="50:51" x14ac:dyDescent="0.25">
      <c r="AX2670"/>
      <c r="AY2670"/>
    </row>
    <row r="2671" spans="50:51" x14ac:dyDescent="0.25">
      <c r="AX2671"/>
      <c r="AY2671"/>
    </row>
    <row r="2672" spans="50:51" x14ac:dyDescent="0.25">
      <c r="AX2672"/>
      <c r="AY2672"/>
    </row>
    <row r="2673" spans="50:51" x14ac:dyDescent="0.25">
      <c r="AX2673"/>
      <c r="AY2673"/>
    </row>
    <row r="2674" spans="50:51" x14ac:dyDescent="0.25">
      <c r="AX2674"/>
      <c r="AY2674"/>
    </row>
    <row r="2675" spans="50:51" x14ac:dyDescent="0.25">
      <c r="AX2675"/>
      <c r="AY2675"/>
    </row>
    <row r="2676" spans="50:51" x14ac:dyDescent="0.25">
      <c r="AX2676"/>
      <c r="AY2676"/>
    </row>
    <row r="2677" spans="50:51" x14ac:dyDescent="0.25">
      <c r="AX2677"/>
      <c r="AY2677"/>
    </row>
    <row r="2678" spans="50:51" x14ac:dyDescent="0.25">
      <c r="AX2678"/>
      <c r="AY2678"/>
    </row>
    <row r="2679" spans="50:51" x14ac:dyDescent="0.25">
      <c r="AX2679"/>
      <c r="AY2679"/>
    </row>
    <row r="2680" spans="50:51" x14ac:dyDescent="0.25">
      <c r="AX2680"/>
      <c r="AY2680"/>
    </row>
    <row r="2681" spans="50:51" x14ac:dyDescent="0.25">
      <c r="AX2681"/>
      <c r="AY2681"/>
    </row>
    <row r="2682" spans="50:51" x14ac:dyDescent="0.25">
      <c r="AX2682"/>
      <c r="AY2682"/>
    </row>
    <row r="2683" spans="50:51" x14ac:dyDescent="0.25">
      <c r="AX2683"/>
      <c r="AY2683"/>
    </row>
    <row r="2684" spans="50:51" x14ac:dyDescent="0.25">
      <c r="AX2684"/>
      <c r="AY2684"/>
    </row>
    <row r="2685" spans="50:51" x14ac:dyDescent="0.25">
      <c r="AX2685"/>
      <c r="AY2685"/>
    </row>
    <row r="2686" spans="50:51" x14ac:dyDescent="0.25">
      <c r="AX2686"/>
      <c r="AY2686"/>
    </row>
    <row r="2687" spans="50:51" x14ac:dyDescent="0.25">
      <c r="AX2687"/>
      <c r="AY2687"/>
    </row>
    <row r="2688" spans="50:51" x14ac:dyDescent="0.25">
      <c r="AX2688"/>
      <c r="AY2688"/>
    </row>
    <row r="2689" spans="50:51" x14ac:dyDescent="0.25">
      <c r="AX2689"/>
      <c r="AY2689"/>
    </row>
    <row r="2690" spans="50:51" x14ac:dyDescent="0.25">
      <c r="AX2690"/>
      <c r="AY2690"/>
    </row>
    <row r="2691" spans="50:51" x14ac:dyDescent="0.25">
      <c r="AX2691"/>
      <c r="AY2691"/>
    </row>
    <row r="2692" spans="50:51" x14ac:dyDescent="0.25">
      <c r="AX2692"/>
      <c r="AY2692"/>
    </row>
    <row r="2693" spans="50:51" x14ac:dyDescent="0.25">
      <c r="AX2693"/>
      <c r="AY2693"/>
    </row>
    <row r="2694" spans="50:51" x14ac:dyDescent="0.25">
      <c r="AX2694"/>
      <c r="AY2694"/>
    </row>
    <row r="2695" spans="50:51" x14ac:dyDescent="0.25">
      <c r="AX2695"/>
      <c r="AY2695"/>
    </row>
    <row r="2696" spans="50:51" x14ac:dyDescent="0.25">
      <c r="AX2696"/>
      <c r="AY2696"/>
    </row>
    <row r="2697" spans="50:51" x14ac:dyDescent="0.25">
      <c r="AX2697"/>
      <c r="AY2697"/>
    </row>
    <row r="2698" spans="50:51" x14ac:dyDescent="0.25">
      <c r="AX2698"/>
      <c r="AY2698"/>
    </row>
    <row r="2699" spans="50:51" x14ac:dyDescent="0.25">
      <c r="AX2699"/>
      <c r="AY2699"/>
    </row>
    <row r="2700" spans="50:51" x14ac:dyDescent="0.25">
      <c r="AX2700"/>
      <c r="AY2700"/>
    </row>
    <row r="2701" spans="50:51" x14ac:dyDescent="0.25">
      <c r="AX2701"/>
      <c r="AY2701"/>
    </row>
    <row r="2702" spans="50:51" x14ac:dyDescent="0.25">
      <c r="AX2702"/>
      <c r="AY2702"/>
    </row>
    <row r="2703" spans="50:51" x14ac:dyDescent="0.25">
      <c r="AX2703"/>
      <c r="AY2703"/>
    </row>
    <row r="2704" spans="50:51" x14ac:dyDescent="0.25">
      <c r="AX2704"/>
      <c r="AY2704"/>
    </row>
    <row r="2705" spans="50:51" x14ac:dyDescent="0.25">
      <c r="AX2705"/>
      <c r="AY2705"/>
    </row>
    <row r="2706" spans="50:51" x14ac:dyDescent="0.25">
      <c r="AX2706"/>
      <c r="AY2706"/>
    </row>
    <row r="2707" spans="50:51" x14ac:dyDescent="0.25">
      <c r="AX2707"/>
      <c r="AY2707"/>
    </row>
    <row r="2708" spans="50:51" x14ac:dyDescent="0.25">
      <c r="AX2708"/>
      <c r="AY2708"/>
    </row>
    <row r="2709" spans="50:51" x14ac:dyDescent="0.25">
      <c r="AX2709"/>
      <c r="AY2709"/>
    </row>
    <row r="2710" spans="50:51" x14ac:dyDescent="0.25">
      <c r="AX2710"/>
      <c r="AY2710"/>
    </row>
    <row r="2711" spans="50:51" x14ac:dyDescent="0.25">
      <c r="AX2711"/>
      <c r="AY2711"/>
    </row>
    <row r="2712" spans="50:51" x14ac:dyDescent="0.25">
      <c r="AX2712"/>
      <c r="AY2712"/>
    </row>
    <row r="2713" spans="50:51" x14ac:dyDescent="0.25">
      <c r="AX2713"/>
      <c r="AY2713"/>
    </row>
    <row r="2714" spans="50:51" x14ac:dyDescent="0.25">
      <c r="AX2714"/>
      <c r="AY2714"/>
    </row>
    <row r="2715" spans="50:51" x14ac:dyDescent="0.25">
      <c r="AX2715"/>
      <c r="AY2715"/>
    </row>
    <row r="2716" spans="50:51" x14ac:dyDescent="0.25">
      <c r="AX2716"/>
      <c r="AY2716"/>
    </row>
    <row r="2717" spans="50:51" x14ac:dyDescent="0.25">
      <c r="AX2717"/>
      <c r="AY2717"/>
    </row>
    <row r="2718" spans="50:51" x14ac:dyDescent="0.25">
      <c r="AX2718"/>
      <c r="AY2718"/>
    </row>
    <row r="2719" spans="50:51" x14ac:dyDescent="0.25">
      <c r="AX2719"/>
      <c r="AY2719"/>
    </row>
    <row r="2720" spans="50:51" x14ac:dyDescent="0.25">
      <c r="AX2720"/>
      <c r="AY2720"/>
    </row>
    <row r="2721" spans="50:51" x14ac:dyDescent="0.25">
      <c r="AX2721"/>
      <c r="AY2721"/>
    </row>
    <row r="2722" spans="50:51" x14ac:dyDescent="0.25">
      <c r="AX2722"/>
      <c r="AY2722"/>
    </row>
    <row r="2723" spans="50:51" x14ac:dyDescent="0.25">
      <c r="AX2723"/>
      <c r="AY2723"/>
    </row>
    <row r="2724" spans="50:51" x14ac:dyDescent="0.25">
      <c r="AX2724"/>
      <c r="AY2724"/>
    </row>
    <row r="2725" spans="50:51" x14ac:dyDescent="0.25">
      <c r="AX2725"/>
      <c r="AY2725"/>
    </row>
    <row r="2726" spans="50:51" x14ac:dyDescent="0.25">
      <c r="AX2726"/>
      <c r="AY2726"/>
    </row>
    <row r="2727" spans="50:51" x14ac:dyDescent="0.25">
      <c r="AX2727"/>
      <c r="AY2727"/>
    </row>
    <row r="2728" spans="50:51" x14ac:dyDescent="0.25">
      <c r="AX2728"/>
      <c r="AY2728"/>
    </row>
    <row r="2729" spans="50:51" x14ac:dyDescent="0.25">
      <c r="AX2729"/>
      <c r="AY2729"/>
    </row>
    <row r="2730" spans="50:51" x14ac:dyDescent="0.25">
      <c r="AX2730"/>
      <c r="AY2730"/>
    </row>
    <row r="2731" spans="50:51" x14ac:dyDescent="0.25">
      <c r="AX2731"/>
      <c r="AY2731"/>
    </row>
    <row r="2732" spans="50:51" x14ac:dyDescent="0.25">
      <c r="AX2732"/>
      <c r="AY2732"/>
    </row>
    <row r="2733" spans="50:51" x14ac:dyDescent="0.25">
      <c r="AX2733"/>
      <c r="AY2733"/>
    </row>
    <row r="2734" spans="50:51" x14ac:dyDescent="0.25">
      <c r="AX2734"/>
      <c r="AY2734"/>
    </row>
    <row r="2735" spans="50:51" x14ac:dyDescent="0.25">
      <c r="AX2735"/>
      <c r="AY2735"/>
    </row>
    <row r="2736" spans="50:51" x14ac:dyDescent="0.25">
      <c r="AX2736"/>
      <c r="AY2736"/>
    </row>
    <row r="2737" spans="50:51" x14ac:dyDescent="0.25">
      <c r="AX2737"/>
      <c r="AY2737"/>
    </row>
    <row r="2738" spans="50:51" x14ac:dyDescent="0.25">
      <c r="AX2738"/>
      <c r="AY2738"/>
    </row>
    <row r="2739" spans="50:51" x14ac:dyDescent="0.25">
      <c r="AX2739"/>
      <c r="AY2739"/>
    </row>
    <row r="2740" spans="50:51" x14ac:dyDescent="0.25">
      <c r="AX2740"/>
      <c r="AY2740"/>
    </row>
    <row r="2741" spans="50:51" x14ac:dyDescent="0.25">
      <c r="AX2741"/>
      <c r="AY2741"/>
    </row>
    <row r="2742" spans="50:51" x14ac:dyDescent="0.25">
      <c r="AX2742"/>
      <c r="AY2742"/>
    </row>
    <row r="2743" spans="50:51" x14ac:dyDescent="0.25">
      <c r="AX2743"/>
      <c r="AY2743"/>
    </row>
    <row r="2744" spans="50:51" x14ac:dyDescent="0.25">
      <c r="AX2744"/>
      <c r="AY2744"/>
    </row>
    <row r="2745" spans="50:51" x14ac:dyDescent="0.25">
      <c r="AX2745"/>
      <c r="AY2745"/>
    </row>
    <row r="2746" spans="50:51" x14ac:dyDescent="0.25">
      <c r="AX2746"/>
      <c r="AY2746"/>
    </row>
    <row r="2747" spans="50:51" x14ac:dyDescent="0.25">
      <c r="AX2747"/>
      <c r="AY2747"/>
    </row>
    <row r="2748" spans="50:51" x14ac:dyDescent="0.25">
      <c r="AX2748"/>
      <c r="AY2748"/>
    </row>
    <row r="2749" spans="50:51" x14ac:dyDescent="0.25">
      <c r="AX2749"/>
      <c r="AY2749"/>
    </row>
    <row r="2750" spans="50:51" x14ac:dyDescent="0.25">
      <c r="AX2750"/>
      <c r="AY2750"/>
    </row>
    <row r="2751" spans="50:51" x14ac:dyDescent="0.25">
      <c r="AX2751"/>
      <c r="AY2751"/>
    </row>
    <row r="2752" spans="50:51" x14ac:dyDescent="0.25">
      <c r="AX2752"/>
      <c r="AY2752"/>
    </row>
    <row r="2753" spans="50:51" x14ac:dyDescent="0.25">
      <c r="AX2753"/>
      <c r="AY2753"/>
    </row>
    <row r="2754" spans="50:51" x14ac:dyDescent="0.25">
      <c r="AX2754"/>
      <c r="AY2754"/>
    </row>
    <row r="2755" spans="50:51" x14ac:dyDescent="0.25">
      <c r="AX2755"/>
      <c r="AY2755"/>
    </row>
    <row r="2756" spans="50:51" x14ac:dyDescent="0.25">
      <c r="AX2756"/>
      <c r="AY2756"/>
    </row>
    <row r="2757" spans="50:51" x14ac:dyDescent="0.25">
      <c r="AX2757"/>
      <c r="AY2757"/>
    </row>
    <row r="2758" spans="50:51" x14ac:dyDescent="0.25">
      <c r="AX2758"/>
      <c r="AY2758"/>
    </row>
    <row r="2759" spans="50:51" x14ac:dyDescent="0.25">
      <c r="AX2759"/>
      <c r="AY2759"/>
    </row>
    <row r="2760" spans="50:51" x14ac:dyDescent="0.25">
      <c r="AX2760"/>
      <c r="AY2760"/>
    </row>
    <row r="2761" spans="50:51" x14ac:dyDescent="0.25">
      <c r="AX2761"/>
      <c r="AY2761"/>
    </row>
    <row r="2762" spans="50:51" x14ac:dyDescent="0.25">
      <c r="AX2762"/>
      <c r="AY2762"/>
    </row>
    <row r="2763" spans="50:51" x14ac:dyDescent="0.25">
      <c r="AX2763"/>
      <c r="AY2763"/>
    </row>
    <row r="2764" spans="50:51" x14ac:dyDescent="0.25">
      <c r="AX2764"/>
      <c r="AY2764"/>
    </row>
    <row r="2765" spans="50:51" x14ac:dyDescent="0.25">
      <c r="AX2765"/>
      <c r="AY2765"/>
    </row>
    <row r="2766" spans="50:51" x14ac:dyDescent="0.25">
      <c r="AX2766"/>
      <c r="AY2766"/>
    </row>
    <row r="2767" spans="50:51" x14ac:dyDescent="0.25">
      <c r="AX2767"/>
      <c r="AY2767"/>
    </row>
    <row r="2768" spans="50:51" x14ac:dyDescent="0.25">
      <c r="AX2768"/>
      <c r="AY2768"/>
    </row>
    <row r="2769" spans="50:51" x14ac:dyDescent="0.25">
      <c r="AX2769"/>
      <c r="AY2769"/>
    </row>
    <row r="2770" spans="50:51" x14ac:dyDescent="0.25">
      <c r="AX2770"/>
      <c r="AY2770"/>
    </row>
    <row r="2771" spans="50:51" x14ac:dyDescent="0.25">
      <c r="AX2771"/>
      <c r="AY2771"/>
    </row>
    <row r="2772" spans="50:51" x14ac:dyDescent="0.25">
      <c r="AX2772"/>
      <c r="AY2772"/>
    </row>
    <row r="2773" spans="50:51" x14ac:dyDescent="0.25">
      <c r="AX2773"/>
      <c r="AY2773"/>
    </row>
    <row r="2774" spans="50:51" x14ac:dyDescent="0.25">
      <c r="AX2774"/>
      <c r="AY2774"/>
    </row>
    <row r="2775" spans="50:51" x14ac:dyDescent="0.25">
      <c r="AX2775"/>
      <c r="AY2775"/>
    </row>
    <row r="2776" spans="50:51" x14ac:dyDescent="0.25">
      <c r="AX2776"/>
      <c r="AY2776"/>
    </row>
    <row r="2777" spans="50:51" x14ac:dyDescent="0.25">
      <c r="AX2777"/>
      <c r="AY2777"/>
    </row>
    <row r="2778" spans="50:51" x14ac:dyDescent="0.25">
      <c r="AX2778"/>
      <c r="AY2778"/>
    </row>
    <row r="2779" spans="50:51" x14ac:dyDescent="0.25">
      <c r="AX2779"/>
      <c r="AY2779"/>
    </row>
    <row r="2780" spans="50:51" x14ac:dyDescent="0.25">
      <c r="AX2780"/>
      <c r="AY2780"/>
    </row>
    <row r="2781" spans="50:51" x14ac:dyDescent="0.25">
      <c r="AX2781"/>
      <c r="AY2781"/>
    </row>
    <row r="2782" spans="50:51" x14ac:dyDescent="0.25">
      <c r="AX2782"/>
      <c r="AY2782"/>
    </row>
    <row r="2783" spans="50:51" x14ac:dyDescent="0.25">
      <c r="AX2783"/>
      <c r="AY2783"/>
    </row>
    <row r="2784" spans="50:51" x14ac:dyDescent="0.25">
      <c r="AX2784"/>
      <c r="AY2784"/>
    </row>
    <row r="2785" spans="50:51" x14ac:dyDescent="0.25">
      <c r="AX2785"/>
      <c r="AY2785"/>
    </row>
    <row r="2786" spans="50:51" x14ac:dyDescent="0.25">
      <c r="AX2786"/>
      <c r="AY2786"/>
    </row>
    <row r="2787" spans="50:51" x14ac:dyDescent="0.25">
      <c r="AX2787"/>
      <c r="AY2787"/>
    </row>
    <row r="2788" spans="50:51" x14ac:dyDescent="0.25">
      <c r="AX2788"/>
      <c r="AY2788"/>
    </row>
    <row r="2789" spans="50:51" x14ac:dyDescent="0.25">
      <c r="AX2789"/>
      <c r="AY2789"/>
    </row>
    <row r="2790" spans="50:51" x14ac:dyDescent="0.25">
      <c r="AX2790"/>
      <c r="AY2790"/>
    </row>
    <row r="2791" spans="50:51" x14ac:dyDescent="0.25">
      <c r="AX2791"/>
      <c r="AY2791"/>
    </row>
    <row r="2792" spans="50:51" x14ac:dyDescent="0.25">
      <c r="AX2792"/>
      <c r="AY2792"/>
    </row>
    <row r="2793" spans="50:51" x14ac:dyDescent="0.25">
      <c r="AX2793"/>
      <c r="AY2793"/>
    </row>
    <row r="2794" spans="50:51" x14ac:dyDescent="0.25">
      <c r="AX2794"/>
      <c r="AY2794"/>
    </row>
    <row r="2795" spans="50:51" x14ac:dyDescent="0.25">
      <c r="AX2795"/>
      <c r="AY2795"/>
    </row>
    <row r="2796" spans="50:51" x14ac:dyDescent="0.25">
      <c r="AX2796"/>
      <c r="AY2796"/>
    </row>
    <row r="2797" spans="50:51" x14ac:dyDescent="0.25">
      <c r="AX2797"/>
      <c r="AY2797"/>
    </row>
    <row r="2798" spans="50:51" x14ac:dyDescent="0.25">
      <c r="AX2798"/>
      <c r="AY2798"/>
    </row>
    <row r="2799" spans="50:51" x14ac:dyDescent="0.25">
      <c r="AX2799"/>
      <c r="AY2799"/>
    </row>
    <row r="2800" spans="50:51" x14ac:dyDescent="0.25">
      <c r="AX2800"/>
      <c r="AY2800"/>
    </row>
    <row r="2801" spans="50:51" x14ac:dyDescent="0.25">
      <c r="AX2801"/>
      <c r="AY2801"/>
    </row>
    <row r="2802" spans="50:51" x14ac:dyDescent="0.25">
      <c r="AX2802"/>
      <c r="AY2802"/>
    </row>
    <row r="2803" spans="50:51" x14ac:dyDescent="0.25">
      <c r="AX2803"/>
      <c r="AY2803"/>
    </row>
    <row r="2804" spans="50:51" x14ac:dyDescent="0.25">
      <c r="AX2804"/>
      <c r="AY2804"/>
    </row>
    <row r="2805" spans="50:51" x14ac:dyDescent="0.25">
      <c r="AX2805"/>
      <c r="AY2805"/>
    </row>
    <row r="2806" spans="50:51" x14ac:dyDescent="0.25">
      <c r="AX2806"/>
      <c r="AY2806"/>
    </row>
    <row r="2807" spans="50:51" x14ac:dyDescent="0.25">
      <c r="AX2807"/>
      <c r="AY2807"/>
    </row>
    <row r="2808" spans="50:51" x14ac:dyDescent="0.25">
      <c r="AX2808"/>
      <c r="AY2808"/>
    </row>
    <row r="2809" spans="50:51" x14ac:dyDescent="0.25">
      <c r="AX2809"/>
      <c r="AY2809"/>
    </row>
    <row r="2810" spans="50:51" x14ac:dyDescent="0.25">
      <c r="AX2810"/>
      <c r="AY2810"/>
    </row>
    <row r="2811" spans="50:51" x14ac:dyDescent="0.25">
      <c r="AX2811"/>
      <c r="AY2811"/>
    </row>
    <row r="2812" spans="50:51" x14ac:dyDescent="0.25">
      <c r="AX2812"/>
      <c r="AY2812"/>
    </row>
    <row r="2813" spans="50:51" x14ac:dyDescent="0.25">
      <c r="AX2813"/>
      <c r="AY2813"/>
    </row>
    <row r="2814" spans="50:51" x14ac:dyDescent="0.25">
      <c r="AX2814"/>
      <c r="AY2814"/>
    </row>
    <row r="2815" spans="50:51" x14ac:dyDescent="0.25">
      <c r="AX2815"/>
      <c r="AY2815"/>
    </row>
    <row r="2816" spans="50:51" x14ac:dyDescent="0.25">
      <c r="AX2816"/>
      <c r="AY2816"/>
    </row>
    <row r="2817" spans="50:51" x14ac:dyDescent="0.25">
      <c r="AX2817"/>
      <c r="AY2817"/>
    </row>
    <row r="2818" spans="50:51" x14ac:dyDescent="0.25">
      <c r="AX2818"/>
      <c r="AY2818"/>
    </row>
    <row r="2819" spans="50:51" x14ac:dyDescent="0.25">
      <c r="AX2819"/>
      <c r="AY2819"/>
    </row>
    <row r="2820" spans="50:51" x14ac:dyDescent="0.25">
      <c r="AX2820"/>
      <c r="AY2820"/>
    </row>
    <row r="2821" spans="50:51" x14ac:dyDescent="0.25">
      <c r="AX2821"/>
      <c r="AY2821"/>
    </row>
    <row r="2822" spans="50:51" x14ac:dyDescent="0.25">
      <c r="AX2822"/>
      <c r="AY2822"/>
    </row>
    <row r="2823" spans="50:51" x14ac:dyDescent="0.25">
      <c r="AX2823"/>
      <c r="AY2823"/>
    </row>
    <row r="2824" spans="50:51" x14ac:dyDescent="0.25">
      <c r="AX2824"/>
      <c r="AY2824"/>
    </row>
    <row r="2825" spans="50:51" x14ac:dyDescent="0.25">
      <c r="AX2825"/>
      <c r="AY2825"/>
    </row>
    <row r="2826" spans="50:51" x14ac:dyDescent="0.25">
      <c r="AX2826"/>
      <c r="AY2826"/>
    </row>
    <row r="2827" spans="50:51" x14ac:dyDescent="0.25">
      <c r="AX2827"/>
      <c r="AY2827"/>
    </row>
    <row r="2828" spans="50:51" x14ac:dyDescent="0.25">
      <c r="AX2828"/>
      <c r="AY2828"/>
    </row>
    <row r="2829" spans="50:51" x14ac:dyDescent="0.25">
      <c r="AX2829"/>
      <c r="AY2829"/>
    </row>
    <row r="2830" spans="50:51" x14ac:dyDescent="0.25">
      <c r="AX2830"/>
      <c r="AY2830"/>
    </row>
    <row r="2831" spans="50:51" x14ac:dyDescent="0.25">
      <c r="AX2831"/>
      <c r="AY2831"/>
    </row>
    <row r="2832" spans="50:51" x14ac:dyDescent="0.25">
      <c r="AX2832"/>
      <c r="AY2832"/>
    </row>
    <row r="2833" spans="50:51" x14ac:dyDescent="0.25">
      <c r="AX2833"/>
      <c r="AY2833"/>
    </row>
    <row r="2834" spans="50:51" x14ac:dyDescent="0.25">
      <c r="AX2834"/>
      <c r="AY2834"/>
    </row>
    <row r="2835" spans="50:51" x14ac:dyDescent="0.25">
      <c r="AX2835"/>
      <c r="AY2835"/>
    </row>
    <row r="2836" spans="50:51" x14ac:dyDescent="0.25">
      <c r="AX2836"/>
      <c r="AY2836"/>
    </row>
    <row r="2837" spans="50:51" x14ac:dyDescent="0.25">
      <c r="AX2837"/>
      <c r="AY2837"/>
    </row>
    <row r="2838" spans="50:51" x14ac:dyDescent="0.25">
      <c r="AX2838"/>
      <c r="AY2838"/>
    </row>
    <row r="2839" spans="50:51" x14ac:dyDescent="0.25">
      <c r="AX2839"/>
      <c r="AY2839"/>
    </row>
    <row r="2840" spans="50:51" x14ac:dyDescent="0.25">
      <c r="AX2840"/>
      <c r="AY2840"/>
    </row>
    <row r="2841" spans="50:51" x14ac:dyDescent="0.25">
      <c r="AX2841"/>
      <c r="AY2841"/>
    </row>
    <row r="2842" spans="50:51" x14ac:dyDescent="0.25">
      <c r="AX2842"/>
      <c r="AY2842"/>
    </row>
    <row r="2843" spans="50:51" x14ac:dyDescent="0.25">
      <c r="AX2843"/>
      <c r="AY2843"/>
    </row>
    <row r="2844" spans="50:51" x14ac:dyDescent="0.25">
      <c r="AX2844"/>
      <c r="AY2844"/>
    </row>
    <row r="2845" spans="50:51" x14ac:dyDescent="0.25">
      <c r="AX2845"/>
      <c r="AY2845"/>
    </row>
    <row r="2846" spans="50:51" x14ac:dyDescent="0.25">
      <c r="AX2846"/>
      <c r="AY2846"/>
    </row>
    <row r="2847" spans="50:51" x14ac:dyDescent="0.25">
      <c r="AX2847"/>
      <c r="AY2847"/>
    </row>
    <row r="2848" spans="50:51" x14ac:dyDescent="0.25">
      <c r="AX2848"/>
      <c r="AY2848"/>
    </row>
    <row r="2849" spans="50:51" x14ac:dyDescent="0.25">
      <c r="AX2849"/>
      <c r="AY2849"/>
    </row>
    <row r="2850" spans="50:51" x14ac:dyDescent="0.25">
      <c r="AX2850"/>
      <c r="AY2850"/>
    </row>
    <row r="2851" spans="50:51" x14ac:dyDescent="0.25">
      <c r="AX2851"/>
      <c r="AY2851"/>
    </row>
    <row r="2852" spans="50:51" x14ac:dyDescent="0.25">
      <c r="AX2852"/>
      <c r="AY2852"/>
    </row>
    <row r="2853" spans="50:51" x14ac:dyDescent="0.25">
      <c r="AX2853"/>
      <c r="AY2853"/>
    </row>
    <row r="2854" spans="50:51" x14ac:dyDescent="0.25">
      <c r="AX2854"/>
      <c r="AY2854"/>
    </row>
    <row r="2855" spans="50:51" x14ac:dyDescent="0.25">
      <c r="AX2855"/>
      <c r="AY2855"/>
    </row>
    <row r="2856" spans="50:51" x14ac:dyDescent="0.25">
      <c r="AX2856"/>
      <c r="AY2856"/>
    </row>
    <row r="2857" spans="50:51" x14ac:dyDescent="0.25">
      <c r="AX2857"/>
      <c r="AY2857"/>
    </row>
    <row r="2858" spans="50:51" x14ac:dyDescent="0.25">
      <c r="AX2858"/>
      <c r="AY2858"/>
    </row>
    <row r="2859" spans="50:51" x14ac:dyDescent="0.25">
      <c r="AX2859"/>
      <c r="AY2859"/>
    </row>
    <row r="2860" spans="50:51" x14ac:dyDescent="0.25">
      <c r="AX2860"/>
      <c r="AY2860"/>
    </row>
    <row r="2861" spans="50:51" x14ac:dyDescent="0.25">
      <c r="AX2861"/>
      <c r="AY2861"/>
    </row>
    <row r="2862" spans="50:51" x14ac:dyDescent="0.25">
      <c r="AX2862"/>
      <c r="AY2862"/>
    </row>
    <row r="2863" spans="50:51" x14ac:dyDescent="0.25">
      <c r="AX2863"/>
      <c r="AY2863"/>
    </row>
    <row r="2864" spans="50:51" x14ac:dyDescent="0.25">
      <c r="AX2864"/>
      <c r="AY2864"/>
    </row>
    <row r="2865" spans="50:51" x14ac:dyDescent="0.25">
      <c r="AX2865"/>
      <c r="AY2865"/>
    </row>
    <row r="2866" spans="50:51" x14ac:dyDescent="0.25">
      <c r="AX2866"/>
      <c r="AY2866"/>
    </row>
    <row r="2867" spans="50:51" x14ac:dyDescent="0.25">
      <c r="AX2867"/>
      <c r="AY2867"/>
    </row>
    <row r="2868" spans="50:51" x14ac:dyDescent="0.25">
      <c r="AX2868"/>
      <c r="AY2868"/>
    </row>
    <row r="2869" spans="50:51" x14ac:dyDescent="0.25">
      <c r="AX2869"/>
      <c r="AY2869"/>
    </row>
    <row r="2870" spans="50:51" x14ac:dyDescent="0.25">
      <c r="AX2870"/>
      <c r="AY2870"/>
    </row>
    <row r="2871" spans="50:51" x14ac:dyDescent="0.25">
      <c r="AX2871"/>
      <c r="AY2871"/>
    </row>
    <row r="2872" spans="50:51" x14ac:dyDescent="0.25">
      <c r="AX2872"/>
      <c r="AY2872"/>
    </row>
    <row r="2873" spans="50:51" x14ac:dyDescent="0.25">
      <c r="AX2873"/>
      <c r="AY2873"/>
    </row>
    <row r="2874" spans="50:51" x14ac:dyDescent="0.25">
      <c r="AX2874"/>
      <c r="AY2874"/>
    </row>
    <row r="2875" spans="50:51" x14ac:dyDescent="0.25">
      <c r="AX2875"/>
      <c r="AY2875"/>
    </row>
    <row r="2876" spans="50:51" x14ac:dyDescent="0.25">
      <c r="AX2876"/>
      <c r="AY2876"/>
    </row>
    <row r="2877" spans="50:51" x14ac:dyDescent="0.25">
      <c r="AX2877"/>
      <c r="AY2877"/>
    </row>
    <row r="2878" spans="50:51" x14ac:dyDescent="0.25">
      <c r="AX2878"/>
      <c r="AY2878"/>
    </row>
    <row r="2879" spans="50:51" x14ac:dyDescent="0.25">
      <c r="AX2879"/>
      <c r="AY2879"/>
    </row>
    <row r="2880" spans="50:51" x14ac:dyDescent="0.25">
      <c r="AX2880"/>
      <c r="AY2880"/>
    </row>
    <row r="2881" spans="50:51" x14ac:dyDescent="0.25">
      <c r="AX2881"/>
      <c r="AY2881"/>
    </row>
    <row r="2882" spans="50:51" x14ac:dyDescent="0.25">
      <c r="AX2882"/>
      <c r="AY2882"/>
    </row>
    <row r="2883" spans="50:51" x14ac:dyDescent="0.25">
      <c r="AX2883"/>
      <c r="AY2883"/>
    </row>
    <row r="2884" spans="50:51" x14ac:dyDescent="0.25">
      <c r="AX2884"/>
      <c r="AY2884"/>
    </row>
    <row r="2885" spans="50:51" x14ac:dyDescent="0.25">
      <c r="AX2885"/>
      <c r="AY2885"/>
    </row>
    <row r="2886" spans="50:51" x14ac:dyDescent="0.25">
      <c r="AX2886"/>
      <c r="AY2886"/>
    </row>
    <row r="2887" spans="50:51" x14ac:dyDescent="0.25">
      <c r="AX2887"/>
      <c r="AY2887"/>
    </row>
    <row r="2888" spans="50:51" x14ac:dyDescent="0.25">
      <c r="AX2888"/>
      <c r="AY2888"/>
    </row>
    <row r="2889" spans="50:51" x14ac:dyDescent="0.25">
      <c r="AX2889"/>
      <c r="AY2889"/>
    </row>
    <row r="2890" spans="50:51" x14ac:dyDescent="0.25">
      <c r="AX2890"/>
      <c r="AY2890"/>
    </row>
    <row r="2891" spans="50:51" x14ac:dyDescent="0.25">
      <c r="AX2891"/>
      <c r="AY2891"/>
    </row>
    <row r="2892" spans="50:51" x14ac:dyDescent="0.25">
      <c r="AX2892"/>
      <c r="AY2892"/>
    </row>
    <row r="2893" spans="50:51" x14ac:dyDescent="0.25">
      <c r="AX2893"/>
      <c r="AY2893"/>
    </row>
    <row r="2894" spans="50:51" x14ac:dyDescent="0.25">
      <c r="AX2894"/>
      <c r="AY2894"/>
    </row>
    <row r="2895" spans="50:51" x14ac:dyDescent="0.25">
      <c r="AX2895"/>
      <c r="AY2895"/>
    </row>
    <row r="2896" spans="50:51" x14ac:dyDescent="0.25">
      <c r="AX2896"/>
      <c r="AY2896"/>
    </row>
    <row r="2897" spans="50:51" x14ac:dyDescent="0.25">
      <c r="AX2897"/>
      <c r="AY2897"/>
    </row>
    <row r="2898" spans="50:51" x14ac:dyDescent="0.25">
      <c r="AX2898"/>
      <c r="AY2898"/>
    </row>
    <row r="2899" spans="50:51" x14ac:dyDescent="0.25">
      <c r="AX2899"/>
      <c r="AY2899"/>
    </row>
    <row r="2900" spans="50:51" x14ac:dyDescent="0.25">
      <c r="AX2900"/>
      <c r="AY2900"/>
    </row>
    <row r="2901" spans="50:51" x14ac:dyDescent="0.25">
      <c r="AX2901"/>
      <c r="AY2901"/>
    </row>
    <row r="2902" spans="50:51" x14ac:dyDescent="0.25">
      <c r="AX2902"/>
      <c r="AY2902"/>
    </row>
    <row r="2903" spans="50:51" x14ac:dyDescent="0.25">
      <c r="AX2903"/>
      <c r="AY2903"/>
    </row>
    <row r="2904" spans="50:51" x14ac:dyDescent="0.25">
      <c r="AX2904"/>
      <c r="AY2904"/>
    </row>
    <row r="2905" spans="50:51" x14ac:dyDescent="0.25">
      <c r="AX2905"/>
      <c r="AY2905"/>
    </row>
    <row r="2906" spans="50:51" x14ac:dyDescent="0.25">
      <c r="AX2906"/>
      <c r="AY2906"/>
    </row>
    <row r="2907" spans="50:51" x14ac:dyDescent="0.25">
      <c r="AX2907"/>
      <c r="AY2907"/>
    </row>
    <row r="2908" spans="50:51" x14ac:dyDescent="0.25">
      <c r="AX2908"/>
      <c r="AY2908"/>
    </row>
    <row r="2909" spans="50:51" x14ac:dyDescent="0.25">
      <c r="AX2909"/>
      <c r="AY2909"/>
    </row>
    <row r="2910" spans="50:51" x14ac:dyDescent="0.25">
      <c r="AX2910"/>
      <c r="AY2910"/>
    </row>
    <row r="2911" spans="50:51" x14ac:dyDescent="0.25">
      <c r="AX2911"/>
      <c r="AY2911"/>
    </row>
    <row r="2912" spans="50:51" x14ac:dyDescent="0.25">
      <c r="AX2912"/>
      <c r="AY2912"/>
    </row>
    <row r="2913" spans="50:51" x14ac:dyDescent="0.25">
      <c r="AX2913"/>
      <c r="AY2913"/>
    </row>
    <row r="2914" spans="50:51" x14ac:dyDescent="0.25">
      <c r="AX2914"/>
      <c r="AY2914"/>
    </row>
    <row r="2915" spans="50:51" x14ac:dyDescent="0.25">
      <c r="AX2915"/>
      <c r="AY2915"/>
    </row>
    <row r="2916" spans="50:51" x14ac:dyDescent="0.25">
      <c r="AX2916"/>
      <c r="AY2916"/>
    </row>
    <row r="2917" spans="50:51" x14ac:dyDescent="0.25">
      <c r="AX2917"/>
      <c r="AY2917"/>
    </row>
    <row r="2918" spans="50:51" x14ac:dyDescent="0.25">
      <c r="AX2918"/>
      <c r="AY2918"/>
    </row>
    <row r="2919" spans="50:51" x14ac:dyDescent="0.25">
      <c r="AX2919"/>
      <c r="AY2919"/>
    </row>
    <row r="2920" spans="50:51" x14ac:dyDescent="0.25">
      <c r="AX2920"/>
      <c r="AY2920"/>
    </row>
    <row r="2921" spans="50:51" x14ac:dyDescent="0.25">
      <c r="AX2921"/>
      <c r="AY2921"/>
    </row>
    <row r="2922" spans="50:51" x14ac:dyDescent="0.25">
      <c r="AX2922"/>
      <c r="AY2922"/>
    </row>
    <row r="2923" spans="50:51" x14ac:dyDescent="0.25">
      <c r="AX2923"/>
      <c r="AY2923"/>
    </row>
    <row r="2924" spans="50:51" x14ac:dyDescent="0.25">
      <c r="AX2924"/>
      <c r="AY2924"/>
    </row>
    <row r="2925" spans="50:51" x14ac:dyDescent="0.25">
      <c r="AX2925"/>
      <c r="AY2925"/>
    </row>
    <row r="2926" spans="50:51" x14ac:dyDescent="0.25">
      <c r="AX2926"/>
      <c r="AY2926"/>
    </row>
    <row r="2927" spans="50:51" x14ac:dyDescent="0.25">
      <c r="AX2927"/>
      <c r="AY2927"/>
    </row>
    <row r="2928" spans="50:51" x14ac:dyDescent="0.25">
      <c r="AX2928"/>
      <c r="AY2928"/>
    </row>
    <row r="2929" spans="50:51" x14ac:dyDescent="0.25">
      <c r="AX2929"/>
      <c r="AY2929"/>
    </row>
    <row r="2930" spans="50:51" x14ac:dyDescent="0.25">
      <c r="AX2930"/>
      <c r="AY2930"/>
    </row>
    <row r="2931" spans="50:51" x14ac:dyDescent="0.25">
      <c r="AX2931"/>
      <c r="AY2931"/>
    </row>
    <row r="2932" spans="50:51" x14ac:dyDescent="0.25">
      <c r="AX2932"/>
      <c r="AY2932"/>
    </row>
    <row r="2933" spans="50:51" x14ac:dyDescent="0.25">
      <c r="AX2933"/>
      <c r="AY2933"/>
    </row>
    <row r="2934" spans="50:51" x14ac:dyDescent="0.25">
      <c r="AX2934"/>
      <c r="AY2934"/>
    </row>
    <row r="2935" spans="50:51" x14ac:dyDescent="0.25">
      <c r="AX2935"/>
      <c r="AY2935"/>
    </row>
    <row r="2936" spans="50:51" x14ac:dyDescent="0.25">
      <c r="AX2936"/>
      <c r="AY2936"/>
    </row>
    <row r="2937" spans="50:51" x14ac:dyDescent="0.25">
      <c r="AX2937"/>
      <c r="AY2937"/>
    </row>
    <row r="2938" spans="50:51" x14ac:dyDescent="0.25">
      <c r="AX2938"/>
      <c r="AY2938"/>
    </row>
    <row r="2939" spans="50:51" x14ac:dyDescent="0.25">
      <c r="AX2939"/>
      <c r="AY2939"/>
    </row>
    <row r="2940" spans="50:51" x14ac:dyDescent="0.25">
      <c r="AX2940"/>
      <c r="AY2940"/>
    </row>
    <row r="2941" spans="50:51" x14ac:dyDescent="0.25">
      <c r="AX2941"/>
      <c r="AY2941"/>
    </row>
    <row r="2942" spans="50:51" x14ac:dyDescent="0.25">
      <c r="AX2942"/>
      <c r="AY2942"/>
    </row>
    <row r="2943" spans="50:51" x14ac:dyDescent="0.25">
      <c r="AX2943"/>
      <c r="AY2943"/>
    </row>
    <row r="2944" spans="50:51" x14ac:dyDescent="0.25">
      <c r="AX2944"/>
      <c r="AY2944"/>
    </row>
    <row r="2945" spans="50:51" x14ac:dyDescent="0.25">
      <c r="AX2945"/>
      <c r="AY2945"/>
    </row>
    <row r="2946" spans="50:51" x14ac:dyDescent="0.25">
      <c r="AX2946"/>
      <c r="AY2946"/>
    </row>
    <row r="2947" spans="50:51" x14ac:dyDescent="0.25">
      <c r="AX2947"/>
      <c r="AY2947"/>
    </row>
    <row r="2948" spans="50:51" x14ac:dyDescent="0.25">
      <c r="AX2948"/>
      <c r="AY2948"/>
    </row>
    <row r="2949" spans="50:51" x14ac:dyDescent="0.25">
      <c r="AX2949"/>
      <c r="AY2949"/>
    </row>
    <row r="2950" spans="50:51" x14ac:dyDescent="0.25">
      <c r="AX2950"/>
      <c r="AY2950"/>
    </row>
    <row r="2951" spans="50:51" x14ac:dyDescent="0.25">
      <c r="AX2951"/>
      <c r="AY2951"/>
    </row>
    <row r="2952" spans="50:51" x14ac:dyDescent="0.25">
      <c r="AX2952"/>
      <c r="AY2952"/>
    </row>
    <row r="2953" spans="50:51" x14ac:dyDescent="0.25">
      <c r="AX2953"/>
      <c r="AY2953"/>
    </row>
    <row r="2954" spans="50:51" x14ac:dyDescent="0.25">
      <c r="AX2954"/>
      <c r="AY2954"/>
    </row>
    <row r="2955" spans="50:51" x14ac:dyDescent="0.25">
      <c r="AX2955"/>
      <c r="AY2955"/>
    </row>
    <row r="2956" spans="50:51" x14ac:dyDescent="0.25">
      <c r="AX2956"/>
      <c r="AY2956"/>
    </row>
    <row r="2957" spans="50:51" x14ac:dyDescent="0.25">
      <c r="AX2957"/>
      <c r="AY2957"/>
    </row>
    <row r="2958" spans="50:51" x14ac:dyDescent="0.25">
      <c r="AX2958"/>
      <c r="AY2958"/>
    </row>
    <row r="2959" spans="50:51" x14ac:dyDescent="0.25">
      <c r="AX2959"/>
      <c r="AY2959"/>
    </row>
    <row r="2960" spans="50:51" x14ac:dyDescent="0.25">
      <c r="AX2960"/>
      <c r="AY2960"/>
    </row>
    <row r="2961" spans="50:51" x14ac:dyDescent="0.25">
      <c r="AX2961"/>
      <c r="AY2961"/>
    </row>
    <row r="2962" spans="50:51" x14ac:dyDescent="0.25">
      <c r="AX2962"/>
      <c r="AY2962"/>
    </row>
    <row r="2963" spans="50:51" x14ac:dyDescent="0.25">
      <c r="AX2963"/>
      <c r="AY2963"/>
    </row>
    <row r="2964" spans="50:51" x14ac:dyDescent="0.25">
      <c r="AX2964"/>
      <c r="AY2964"/>
    </row>
    <row r="2965" spans="50:51" x14ac:dyDescent="0.25">
      <c r="AX2965"/>
      <c r="AY2965"/>
    </row>
    <row r="2966" spans="50:51" x14ac:dyDescent="0.25">
      <c r="AX2966"/>
      <c r="AY2966"/>
    </row>
    <row r="2967" spans="50:51" x14ac:dyDescent="0.25">
      <c r="AX2967"/>
      <c r="AY2967"/>
    </row>
    <row r="2968" spans="50:51" x14ac:dyDescent="0.25">
      <c r="AX2968"/>
      <c r="AY2968"/>
    </row>
    <row r="2969" spans="50:51" x14ac:dyDescent="0.25">
      <c r="AX2969"/>
      <c r="AY2969"/>
    </row>
    <row r="2970" spans="50:51" x14ac:dyDescent="0.25">
      <c r="AX2970"/>
      <c r="AY2970"/>
    </row>
    <row r="2971" spans="50:51" x14ac:dyDescent="0.25">
      <c r="AX2971"/>
      <c r="AY2971"/>
    </row>
    <row r="2972" spans="50:51" x14ac:dyDescent="0.25">
      <c r="AX2972"/>
      <c r="AY2972"/>
    </row>
    <row r="2973" spans="50:51" x14ac:dyDescent="0.25">
      <c r="AX2973"/>
      <c r="AY2973"/>
    </row>
    <row r="2974" spans="50:51" x14ac:dyDescent="0.25">
      <c r="AX2974"/>
      <c r="AY2974"/>
    </row>
    <row r="2975" spans="50:51" x14ac:dyDescent="0.25">
      <c r="AX2975"/>
      <c r="AY2975"/>
    </row>
    <row r="2976" spans="50:51" x14ac:dyDescent="0.25">
      <c r="AX2976"/>
      <c r="AY2976"/>
    </row>
    <row r="2977" spans="50:51" x14ac:dyDescent="0.25">
      <c r="AX2977"/>
      <c r="AY2977"/>
    </row>
    <row r="2978" spans="50:51" x14ac:dyDescent="0.25">
      <c r="AX2978"/>
      <c r="AY2978"/>
    </row>
    <row r="2979" spans="50:51" x14ac:dyDescent="0.25">
      <c r="AX2979"/>
      <c r="AY2979"/>
    </row>
    <row r="2980" spans="50:51" x14ac:dyDescent="0.25">
      <c r="AX2980"/>
      <c r="AY2980"/>
    </row>
    <row r="2981" spans="50:51" x14ac:dyDescent="0.25">
      <c r="AX2981"/>
      <c r="AY2981"/>
    </row>
    <row r="2982" spans="50:51" x14ac:dyDescent="0.25">
      <c r="AX2982"/>
      <c r="AY2982"/>
    </row>
    <row r="2983" spans="50:51" x14ac:dyDescent="0.25">
      <c r="AX2983"/>
      <c r="AY2983"/>
    </row>
    <row r="2984" spans="50:51" x14ac:dyDescent="0.25">
      <c r="AX2984"/>
      <c r="AY2984"/>
    </row>
    <row r="2985" spans="50:51" x14ac:dyDescent="0.25">
      <c r="AX2985"/>
      <c r="AY2985"/>
    </row>
    <row r="2986" spans="50:51" x14ac:dyDescent="0.25">
      <c r="AX2986"/>
      <c r="AY2986"/>
    </row>
    <row r="2987" spans="50:51" x14ac:dyDescent="0.25">
      <c r="AX2987"/>
      <c r="AY2987"/>
    </row>
    <row r="2988" spans="50:51" x14ac:dyDescent="0.25">
      <c r="AX2988"/>
      <c r="AY2988"/>
    </row>
    <row r="2989" spans="50:51" x14ac:dyDescent="0.25">
      <c r="AX2989"/>
      <c r="AY2989"/>
    </row>
    <row r="2990" spans="50:51" x14ac:dyDescent="0.25">
      <c r="AX2990"/>
      <c r="AY2990"/>
    </row>
    <row r="2991" spans="50:51" x14ac:dyDescent="0.25">
      <c r="AX2991"/>
      <c r="AY2991"/>
    </row>
    <row r="2992" spans="50:51" x14ac:dyDescent="0.25">
      <c r="AX2992"/>
      <c r="AY2992"/>
    </row>
    <row r="2993" spans="50:51" x14ac:dyDescent="0.25">
      <c r="AX2993"/>
      <c r="AY2993"/>
    </row>
    <row r="2994" spans="50:51" x14ac:dyDescent="0.25">
      <c r="AX2994"/>
      <c r="AY2994"/>
    </row>
    <row r="2995" spans="50:51" x14ac:dyDescent="0.25">
      <c r="AX2995"/>
      <c r="AY2995"/>
    </row>
    <row r="2996" spans="50:51" x14ac:dyDescent="0.25">
      <c r="AX2996"/>
      <c r="AY2996"/>
    </row>
    <row r="2997" spans="50:51" x14ac:dyDescent="0.25">
      <c r="AX2997"/>
      <c r="AY2997"/>
    </row>
    <row r="2998" spans="50:51" x14ac:dyDescent="0.25">
      <c r="AX2998"/>
      <c r="AY2998"/>
    </row>
    <row r="2999" spans="50:51" x14ac:dyDescent="0.25">
      <c r="AX2999"/>
      <c r="AY2999"/>
    </row>
    <row r="3000" spans="50:51" x14ac:dyDescent="0.25">
      <c r="AX3000"/>
      <c r="AY3000"/>
    </row>
    <row r="3001" spans="50:51" x14ac:dyDescent="0.25">
      <c r="AX3001"/>
      <c r="AY3001"/>
    </row>
    <row r="3002" spans="50:51" x14ac:dyDescent="0.25">
      <c r="AX3002"/>
      <c r="AY3002"/>
    </row>
    <row r="3003" spans="50:51" x14ac:dyDescent="0.25">
      <c r="AX3003"/>
      <c r="AY3003"/>
    </row>
    <row r="3004" spans="50:51" x14ac:dyDescent="0.25">
      <c r="AX3004"/>
      <c r="AY3004"/>
    </row>
    <row r="3005" spans="50:51" x14ac:dyDescent="0.25">
      <c r="AX3005"/>
      <c r="AY3005"/>
    </row>
    <row r="3006" spans="50:51" x14ac:dyDescent="0.25">
      <c r="AX3006"/>
      <c r="AY3006"/>
    </row>
    <row r="3007" spans="50:51" x14ac:dyDescent="0.25">
      <c r="AX3007"/>
      <c r="AY3007"/>
    </row>
    <row r="3008" spans="50:51" x14ac:dyDescent="0.25">
      <c r="AX3008"/>
      <c r="AY3008"/>
    </row>
    <row r="3009" spans="50:51" x14ac:dyDescent="0.25">
      <c r="AX3009"/>
      <c r="AY3009"/>
    </row>
    <row r="3010" spans="50:51" x14ac:dyDescent="0.25">
      <c r="AX3010"/>
      <c r="AY3010"/>
    </row>
    <row r="3011" spans="50:51" x14ac:dyDescent="0.25">
      <c r="AX3011"/>
      <c r="AY3011"/>
    </row>
    <row r="3012" spans="50:51" x14ac:dyDescent="0.25">
      <c r="AX3012"/>
      <c r="AY3012"/>
    </row>
    <row r="3013" spans="50:51" x14ac:dyDescent="0.25">
      <c r="AX3013"/>
      <c r="AY3013"/>
    </row>
    <row r="3014" spans="50:51" x14ac:dyDescent="0.25">
      <c r="AX3014"/>
      <c r="AY3014"/>
    </row>
    <row r="3015" spans="50:51" x14ac:dyDescent="0.25">
      <c r="AX3015"/>
      <c r="AY3015"/>
    </row>
    <row r="3016" spans="50:51" x14ac:dyDescent="0.25">
      <c r="AX3016"/>
      <c r="AY3016"/>
    </row>
    <row r="3017" spans="50:51" x14ac:dyDescent="0.25">
      <c r="AX3017"/>
      <c r="AY3017"/>
    </row>
    <row r="3018" spans="50:51" x14ac:dyDescent="0.25">
      <c r="AX3018"/>
      <c r="AY3018"/>
    </row>
    <row r="3019" spans="50:51" x14ac:dyDescent="0.25">
      <c r="AX3019"/>
      <c r="AY3019"/>
    </row>
    <row r="3020" spans="50:51" x14ac:dyDescent="0.25">
      <c r="AX3020"/>
      <c r="AY3020"/>
    </row>
    <row r="3021" spans="50:51" x14ac:dyDescent="0.25">
      <c r="AX3021"/>
      <c r="AY3021"/>
    </row>
    <row r="3022" spans="50:51" x14ac:dyDescent="0.25">
      <c r="AX3022"/>
      <c r="AY3022"/>
    </row>
    <row r="3023" spans="50:51" x14ac:dyDescent="0.25">
      <c r="AX3023"/>
      <c r="AY3023"/>
    </row>
    <row r="3024" spans="50:51" x14ac:dyDescent="0.25">
      <c r="AX3024"/>
      <c r="AY3024"/>
    </row>
    <row r="3025" spans="50:51" x14ac:dyDescent="0.25">
      <c r="AX3025"/>
      <c r="AY3025"/>
    </row>
    <row r="3026" spans="50:51" x14ac:dyDescent="0.25">
      <c r="AX3026"/>
      <c r="AY3026"/>
    </row>
    <row r="3027" spans="50:51" x14ac:dyDescent="0.25">
      <c r="AX3027"/>
      <c r="AY3027"/>
    </row>
    <row r="3028" spans="50:51" x14ac:dyDescent="0.25">
      <c r="AX3028"/>
      <c r="AY3028"/>
    </row>
    <row r="3029" spans="50:51" x14ac:dyDescent="0.25">
      <c r="AX3029"/>
      <c r="AY3029"/>
    </row>
    <row r="3030" spans="50:51" x14ac:dyDescent="0.25">
      <c r="AX3030"/>
      <c r="AY3030"/>
    </row>
    <row r="3031" spans="50:51" x14ac:dyDescent="0.25">
      <c r="AX3031"/>
      <c r="AY3031"/>
    </row>
    <row r="3032" spans="50:51" x14ac:dyDescent="0.25">
      <c r="AX3032"/>
      <c r="AY3032"/>
    </row>
    <row r="3033" spans="50:51" x14ac:dyDescent="0.25">
      <c r="AX3033"/>
      <c r="AY3033"/>
    </row>
    <row r="3034" spans="50:51" x14ac:dyDescent="0.25">
      <c r="AX3034"/>
      <c r="AY3034"/>
    </row>
    <row r="3035" spans="50:51" x14ac:dyDescent="0.25">
      <c r="AX3035"/>
      <c r="AY3035"/>
    </row>
    <row r="3036" spans="50:51" x14ac:dyDescent="0.25">
      <c r="AX3036"/>
      <c r="AY3036"/>
    </row>
    <row r="3037" spans="50:51" x14ac:dyDescent="0.25">
      <c r="AX3037"/>
      <c r="AY3037"/>
    </row>
    <row r="3038" spans="50:51" x14ac:dyDescent="0.25">
      <c r="AX3038"/>
      <c r="AY3038"/>
    </row>
    <row r="3039" spans="50:51" x14ac:dyDescent="0.25">
      <c r="AX3039"/>
      <c r="AY3039"/>
    </row>
    <row r="3040" spans="50:51" x14ac:dyDescent="0.25">
      <c r="AX3040"/>
      <c r="AY3040"/>
    </row>
    <row r="3041" spans="50:51" x14ac:dyDescent="0.25">
      <c r="AX3041"/>
      <c r="AY3041"/>
    </row>
    <row r="3042" spans="50:51" x14ac:dyDescent="0.25">
      <c r="AX3042"/>
      <c r="AY3042"/>
    </row>
    <row r="3043" spans="50:51" x14ac:dyDescent="0.25">
      <c r="AX3043"/>
      <c r="AY3043"/>
    </row>
    <row r="3044" spans="50:51" x14ac:dyDescent="0.25">
      <c r="AX3044"/>
      <c r="AY3044"/>
    </row>
    <row r="3045" spans="50:51" x14ac:dyDescent="0.25">
      <c r="AX3045"/>
      <c r="AY3045"/>
    </row>
    <row r="3046" spans="50:51" x14ac:dyDescent="0.25">
      <c r="AX3046"/>
      <c r="AY3046"/>
    </row>
    <row r="3047" spans="50:51" x14ac:dyDescent="0.25">
      <c r="AX3047"/>
      <c r="AY3047"/>
    </row>
    <row r="3048" spans="50:51" x14ac:dyDescent="0.25">
      <c r="AX3048"/>
      <c r="AY3048"/>
    </row>
    <row r="3049" spans="50:51" x14ac:dyDescent="0.25">
      <c r="AX3049"/>
      <c r="AY3049"/>
    </row>
    <row r="3050" spans="50:51" x14ac:dyDescent="0.25">
      <c r="AX3050"/>
      <c r="AY3050"/>
    </row>
    <row r="3051" spans="50:51" x14ac:dyDescent="0.25">
      <c r="AX3051"/>
      <c r="AY3051"/>
    </row>
    <row r="3052" spans="50:51" x14ac:dyDescent="0.25">
      <c r="AX3052"/>
      <c r="AY3052"/>
    </row>
    <row r="3053" spans="50:51" x14ac:dyDescent="0.25">
      <c r="AX3053"/>
      <c r="AY3053"/>
    </row>
    <row r="3054" spans="50:51" x14ac:dyDescent="0.25">
      <c r="AX3054"/>
      <c r="AY3054"/>
    </row>
    <row r="3055" spans="50:51" x14ac:dyDescent="0.25">
      <c r="AX3055"/>
      <c r="AY3055"/>
    </row>
    <row r="3056" spans="50:51" x14ac:dyDescent="0.25">
      <c r="AX3056"/>
      <c r="AY3056"/>
    </row>
    <row r="3057" spans="50:51" x14ac:dyDescent="0.25">
      <c r="AX3057"/>
      <c r="AY3057"/>
    </row>
    <row r="3058" spans="50:51" x14ac:dyDescent="0.25">
      <c r="AX3058"/>
      <c r="AY3058"/>
    </row>
    <row r="3059" spans="50:51" x14ac:dyDescent="0.25">
      <c r="AX3059"/>
      <c r="AY3059"/>
    </row>
    <row r="3060" spans="50:51" x14ac:dyDescent="0.25">
      <c r="AX3060"/>
      <c r="AY3060"/>
    </row>
    <row r="3061" spans="50:51" x14ac:dyDescent="0.25">
      <c r="AX3061"/>
      <c r="AY3061"/>
    </row>
    <row r="3062" spans="50:51" x14ac:dyDescent="0.25">
      <c r="AX3062"/>
      <c r="AY3062"/>
    </row>
    <row r="3063" spans="50:51" x14ac:dyDescent="0.25">
      <c r="AX3063"/>
      <c r="AY3063"/>
    </row>
    <row r="3064" spans="50:51" x14ac:dyDescent="0.25">
      <c r="AX3064"/>
      <c r="AY3064"/>
    </row>
    <row r="3065" spans="50:51" x14ac:dyDescent="0.25">
      <c r="AX3065"/>
      <c r="AY3065"/>
    </row>
    <row r="3066" spans="50:51" x14ac:dyDescent="0.25">
      <c r="AX3066"/>
      <c r="AY3066"/>
    </row>
    <row r="3067" spans="50:51" x14ac:dyDescent="0.25">
      <c r="AX3067"/>
      <c r="AY3067"/>
    </row>
    <row r="3068" spans="50:51" x14ac:dyDescent="0.25">
      <c r="AX3068"/>
      <c r="AY3068"/>
    </row>
    <row r="3069" spans="50:51" x14ac:dyDescent="0.25">
      <c r="AX3069"/>
      <c r="AY3069"/>
    </row>
    <row r="3070" spans="50:51" x14ac:dyDescent="0.25">
      <c r="AX3070"/>
      <c r="AY3070"/>
    </row>
    <row r="3071" spans="50:51" x14ac:dyDescent="0.25">
      <c r="AX3071"/>
      <c r="AY3071"/>
    </row>
    <row r="3072" spans="50:51" x14ac:dyDescent="0.25">
      <c r="AX3072"/>
      <c r="AY3072"/>
    </row>
    <row r="3073" spans="50:51" x14ac:dyDescent="0.25">
      <c r="AX3073"/>
      <c r="AY3073"/>
    </row>
    <row r="3074" spans="50:51" x14ac:dyDescent="0.25">
      <c r="AX3074"/>
      <c r="AY3074"/>
    </row>
    <row r="3075" spans="50:51" x14ac:dyDescent="0.25">
      <c r="AX3075"/>
      <c r="AY3075"/>
    </row>
    <row r="3076" spans="50:51" x14ac:dyDescent="0.25">
      <c r="AX3076"/>
      <c r="AY3076"/>
    </row>
    <row r="3077" spans="50:51" x14ac:dyDescent="0.25">
      <c r="AX3077"/>
      <c r="AY3077"/>
    </row>
    <row r="3078" spans="50:51" x14ac:dyDescent="0.25">
      <c r="AX3078"/>
      <c r="AY3078"/>
    </row>
    <row r="3079" spans="50:51" x14ac:dyDescent="0.25">
      <c r="AX3079"/>
      <c r="AY3079"/>
    </row>
    <row r="3080" spans="50:51" x14ac:dyDescent="0.25">
      <c r="AX3080"/>
      <c r="AY3080"/>
    </row>
    <row r="3081" spans="50:51" x14ac:dyDescent="0.25">
      <c r="AX3081"/>
      <c r="AY3081"/>
    </row>
    <row r="3082" spans="50:51" x14ac:dyDescent="0.25">
      <c r="AX3082"/>
      <c r="AY3082"/>
    </row>
    <row r="3083" spans="50:51" x14ac:dyDescent="0.25">
      <c r="AX3083"/>
      <c r="AY3083"/>
    </row>
    <row r="3084" spans="50:51" x14ac:dyDescent="0.25">
      <c r="AX3084"/>
      <c r="AY3084"/>
    </row>
    <row r="3085" spans="50:51" x14ac:dyDescent="0.25">
      <c r="AX3085"/>
      <c r="AY3085"/>
    </row>
    <row r="3086" spans="50:51" x14ac:dyDescent="0.25">
      <c r="AX3086"/>
      <c r="AY3086"/>
    </row>
    <row r="3087" spans="50:51" x14ac:dyDescent="0.25">
      <c r="AX3087"/>
      <c r="AY3087"/>
    </row>
    <row r="3088" spans="50:51" x14ac:dyDescent="0.25">
      <c r="AX3088"/>
      <c r="AY3088"/>
    </row>
    <row r="3089" spans="50:51" x14ac:dyDescent="0.25">
      <c r="AX3089"/>
      <c r="AY3089"/>
    </row>
    <row r="3090" spans="50:51" x14ac:dyDescent="0.25">
      <c r="AX3090"/>
      <c r="AY3090"/>
    </row>
    <row r="3091" spans="50:51" x14ac:dyDescent="0.25">
      <c r="AX3091"/>
      <c r="AY3091"/>
    </row>
    <row r="3092" spans="50:51" x14ac:dyDescent="0.25">
      <c r="AX3092"/>
      <c r="AY3092"/>
    </row>
    <row r="3093" spans="50:51" x14ac:dyDescent="0.25">
      <c r="AX3093"/>
      <c r="AY3093"/>
    </row>
    <row r="3094" spans="50:51" x14ac:dyDescent="0.25">
      <c r="AX3094"/>
      <c r="AY3094"/>
    </row>
    <row r="3095" spans="50:51" x14ac:dyDescent="0.25">
      <c r="AX3095"/>
      <c r="AY3095"/>
    </row>
    <row r="3096" spans="50:51" x14ac:dyDescent="0.25">
      <c r="AX3096"/>
      <c r="AY3096"/>
    </row>
    <row r="3097" spans="50:51" x14ac:dyDescent="0.25">
      <c r="AX3097"/>
      <c r="AY3097"/>
    </row>
    <row r="3098" spans="50:51" x14ac:dyDescent="0.25">
      <c r="AX3098"/>
      <c r="AY3098"/>
    </row>
    <row r="3099" spans="50:51" x14ac:dyDescent="0.25">
      <c r="AX3099"/>
      <c r="AY3099"/>
    </row>
    <row r="3100" spans="50:51" x14ac:dyDescent="0.25">
      <c r="AX3100"/>
      <c r="AY3100"/>
    </row>
    <row r="3101" spans="50:51" x14ac:dyDescent="0.25">
      <c r="AX3101"/>
      <c r="AY3101"/>
    </row>
    <row r="3102" spans="50:51" x14ac:dyDescent="0.25">
      <c r="AX3102"/>
      <c r="AY3102"/>
    </row>
    <row r="3103" spans="50:51" x14ac:dyDescent="0.25">
      <c r="AX3103"/>
      <c r="AY3103"/>
    </row>
    <row r="3104" spans="50:51" x14ac:dyDescent="0.25">
      <c r="AX3104"/>
      <c r="AY3104"/>
    </row>
    <row r="3105" spans="50:51" x14ac:dyDescent="0.25">
      <c r="AX3105"/>
      <c r="AY3105"/>
    </row>
    <row r="3106" spans="50:51" x14ac:dyDescent="0.25">
      <c r="AX3106"/>
      <c r="AY3106"/>
    </row>
    <row r="3107" spans="50:51" x14ac:dyDescent="0.25">
      <c r="AX3107"/>
      <c r="AY3107"/>
    </row>
    <row r="3108" spans="50:51" x14ac:dyDescent="0.25">
      <c r="AX3108"/>
      <c r="AY3108"/>
    </row>
    <row r="3109" spans="50:51" x14ac:dyDescent="0.25">
      <c r="AX3109"/>
      <c r="AY3109"/>
    </row>
    <row r="3110" spans="50:51" x14ac:dyDescent="0.25">
      <c r="AX3110"/>
      <c r="AY3110"/>
    </row>
    <row r="3111" spans="50:51" x14ac:dyDescent="0.25">
      <c r="AX3111"/>
      <c r="AY3111"/>
    </row>
    <row r="3112" spans="50:51" x14ac:dyDescent="0.25">
      <c r="AX3112"/>
      <c r="AY3112"/>
    </row>
    <row r="3113" spans="50:51" x14ac:dyDescent="0.25">
      <c r="AX3113"/>
      <c r="AY3113"/>
    </row>
    <row r="3114" spans="50:51" x14ac:dyDescent="0.25">
      <c r="AX3114"/>
      <c r="AY3114"/>
    </row>
    <row r="3115" spans="50:51" x14ac:dyDescent="0.25">
      <c r="AX3115"/>
      <c r="AY3115"/>
    </row>
    <row r="3116" spans="50:51" x14ac:dyDescent="0.25">
      <c r="AX3116"/>
      <c r="AY3116"/>
    </row>
    <row r="3117" spans="50:51" x14ac:dyDescent="0.25">
      <c r="AX3117"/>
      <c r="AY3117"/>
    </row>
    <row r="3118" spans="50:51" x14ac:dyDescent="0.25">
      <c r="AX3118"/>
      <c r="AY3118"/>
    </row>
    <row r="3119" spans="50:51" x14ac:dyDescent="0.25">
      <c r="AX3119"/>
      <c r="AY3119"/>
    </row>
    <row r="3120" spans="50:51" x14ac:dyDescent="0.25">
      <c r="AX3120"/>
      <c r="AY3120"/>
    </row>
    <row r="3121" spans="50:51" x14ac:dyDescent="0.25">
      <c r="AX3121"/>
      <c r="AY3121"/>
    </row>
    <row r="3122" spans="50:51" x14ac:dyDescent="0.25">
      <c r="AX3122"/>
      <c r="AY3122"/>
    </row>
    <row r="3123" spans="50:51" x14ac:dyDescent="0.25">
      <c r="AX3123"/>
      <c r="AY3123"/>
    </row>
    <row r="3124" spans="50:51" x14ac:dyDescent="0.25">
      <c r="AX3124"/>
      <c r="AY3124"/>
    </row>
    <row r="3125" spans="50:51" x14ac:dyDescent="0.25">
      <c r="AX3125"/>
      <c r="AY3125"/>
    </row>
    <row r="3126" spans="50:51" x14ac:dyDescent="0.25">
      <c r="AX3126"/>
      <c r="AY3126"/>
    </row>
    <row r="3127" spans="50:51" x14ac:dyDescent="0.25">
      <c r="AX3127"/>
      <c r="AY3127"/>
    </row>
    <row r="3128" spans="50:51" x14ac:dyDescent="0.25">
      <c r="AX3128"/>
      <c r="AY3128"/>
    </row>
    <row r="3129" spans="50:51" x14ac:dyDescent="0.25">
      <c r="AX3129"/>
      <c r="AY3129"/>
    </row>
    <row r="3130" spans="50:51" x14ac:dyDescent="0.25">
      <c r="AX3130"/>
      <c r="AY3130"/>
    </row>
    <row r="3131" spans="50:51" x14ac:dyDescent="0.25">
      <c r="AX3131"/>
      <c r="AY3131"/>
    </row>
    <row r="3132" spans="50:51" x14ac:dyDescent="0.25">
      <c r="AX3132"/>
      <c r="AY3132"/>
    </row>
    <row r="3133" spans="50:51" x14ac:dyDescent="0.25">
      <c r="AX3133"/>
      <c r="AY3133"/>
    </row>
    <row r="3134" spans="50:51" x14ac:dyDescent="0.25">
      <c r="AX3134"/>
      <c r="AY3134"/>
    </row>
    <row r="3135" spans="50:51" x14ac:dyDescent="0.25">
      <c r="AX3135"/>
      <c r="AY3135"/>
    </row>
    <row r="3136" spans="50:51" x14ac:dyDescent="0.25">
      <c r="AX3136"/>
      <c r="AY3136"/>
    </row>
    <row r="3137" spans="50:51" x14ac:dyDescent="0.25">
      <c r="AX3137"/>
      <c r="AY3137"/>
    </row>
    <row r="3138" spans="50:51" x14ac:dyDescent="0.25">
      <c r="AX3138"/>
      <c r="AY3138"/>
    </row>
    <row r="3139" spans="50:51" x14ac:dyDescent="0.25">
      <c r="AX3139"/>
      <c r="AY3139"/>
    </row>
    <row r="3140" spans="50:51" x14ac:dyDescent="0.25">
      <c r="AX3140"/>
      <c r="AY3140"/>
    </row>
    <row r="3141" spans="50:51" x14ac:dyDescent="0.25">
      <c r="AX3141"/>
      <c r="AY3141"/>
    </row>
    <row r="3142" spans="50:51" x14ac:dyDescent="0.25">
      <c r="AX3142"/>
      <c r="AY3142"/>
    </row>
    <row r="3143" spans="50:51" x14ac:dyDescent="0.25">
      <c r="AX3143"/>
      <c r="AY3143"/>
    </row>
    <row r="3144" spans="50:51" x14ac:dyDescent="0.25">
      <c r="AX3144"/>
      <c r="AY3144"/>
    </row>
    <row r="3145" spans="50:51" x14ac:dyDescent="0.25">
      <c r="AX3145"/>
      <c r="AY3145"/>
    </row>
    <row r="3146" spans="50:51" x14ac:dyDescent="0.25">
      <c r="AX3146"/>
      <c r="AY3146"/>
    </row>
    <row r="3147" spans="50:51" x14ac:dyDescent="0.25">
      <c r="AX3147"/>
      <c r="AY3147"/>
    </row>
    <row r="3148" spans="50:51" x14ac:dyDescent="0.25">
      <c r="AX3148"/>
      <c r="AY3148"/>
    </row>
    <row r="3149" spans="50:51" x14ac:dyDescent="0.25">
      <c r="AX3149"/>
      <c r="AY3149"/>
    </row>
    <row r="3150" spans="50:51" x14ac:dyDescent="0.25">
      <c r="AX3150"/>
      <c r="AY3150"/>
    </row>
    <row r="3151" spans="50:51" x14ac:dyDescent="0.25">
      <c r="AX3151"/>
      <c r="AY3151"/>
    </row>
    <row r="3152" spans="50:51" x14ac:dyDescent="0.25">
      <c r="AX3152"/>
      <c r="AY3152"/>
    </row>
    <row r="3153" spans="50:51" x14ac:dyDescent="0.25">
      <c r="AX3153"/>
      <c r="AY3153"/>
    </row>
    <row r="3154" spans="50:51" x14ac:dyDescent="0.25">
      <c r="AX3154"/>
      <c r="AY3154"/>
    </row>
    <row r="3155" spans="50:51" x14ac:dyDescent="0.25">
      <c r="AX3155"/>
      <c r="AY3155"/>
    </row>
    <row r="3156" spans="50:51" x14ac:dyDescent="0.25">
      <c r="AX3156"/>
      <c r="AY3156"/>
    </row>
    <row r="3157" spans="50:51" x14ac:dyDescent="0.25">
      <c r="AX3157"/>
      <c r="AY3157"/>
    </row>
    <row r="3158" spans="50:51" x14ac:dyDescent="0.25">
      <c r="AX3158"/>
      <c r="AY3158"/>
    </row>
    <row r="3159" spans="50:51" x14ac:dyDescent="0.25">
      <c r="AX3159"/>
      <c r="AY3159"/>
    </row>
    <row r="3160" spans="50:51" x14ac:dyDescent="0.25">
      <c r="AX3160"/>
      <c r="AY3160"/>
    </row>
    <row r="3161" spans="50:51" x14ac:dyDescent="0.25">
      <c r="AX3161"/>
      <c r="AY3161"/>
    </row>
    <row r="3162" spans="50:51" x14ac:dyDescent="0.25">
      <c r="AX3162"/>
      <c r="AY3162"/>
    </row>
    <row r="3163" spans="50:51" x14ac:dyDescent="0.25">
      <c r="AX3163"/>
      <c r="AY3163"/>
    </row>
    <row r="3164" spans="50:51" x14ac:dyDescent="0.25">
      <c r="AX3164"/>
      <c r="AY3164"/>
    </row>
    <row r="3165" spans="50:51" x14ac:dyDescent="0.25">
      <c r="AX3165"/>
      <c r="AY3165"/>
    </row>
    <row r="3166" spans="50:51" x14ac:dyDescent="0.25">
      <c r="AX3166"/>
      <c r="AY3166"/>
    </row>
    <row r="3167" spans="50:51" x14ac:dyDescent="0.25">
      <c r="AX3167"/>
      <c r="AY3167"/>
    </row>
    <row r="3168" spans="50:51" x14ac:dyDescent="0.25">
      <c r="AX3168"/>
      <c r="AY3168"/>
    </row>
    <row r="3169" spans="50:51" x14ac:dyDescent="0.25">
      <c r="AX3169"/>
      <c r="AY3169"/>
    </row>
    <row r="3170" spans="50:51" x14ac:dyDescent="0.25">
      <c r="AX3170"/>
      <c r="AY3170"/>
    </row>
    <row r="3171" spans="50:51" x14ac:dyDescent="0.25">
      <c r="AX3171"/>
      <c r="AY3171"/>
    </row>
    <row r="3172" spans="50:51" x14ac:dyDescent="0.25">
      <c r="AX3172"/>
      <c r="AY3172"/>
    </row>
    <row r="3173" spans="50:51" x14ac:dyDescent="0.25">
      <c r="AX3173"/>
      <c r="AY3173"/>
    </row>
    <row r="3174" spans="50:51" x14ac:dyDescent="0.25">
      <c r="AX3174"/>
      <c r="AY3174"/>
    </row>
    <row r="3175" spans="50:51" x14ac:dyDescent="0.25">
      <c r="AX3175"/>
      <c r="AY3175"/>
    </row>
    <row r="3176" spans="50:51" x14ac:dyDescent="0.25">
      <c r="AX3176"/>
      <c r="AY3176"/>
    </row>
    <row r="3177" spans="50:51" x14ac:dyDescent="0.25">
      <c r="AX3177"/>
      <c r="AY3177"/>
    </row>
    <row r="3178" spans="50:51" x14ac:dyDescent="0.25">
      <c r="AX3178"/>
      <c r="AY3178"/>
    </row>
    <row r="3179" spans="50:51" x14ac:dyDescent="0.25">
      <c r="AX3179"/>
      <c r="AY3179"/>
    </row>
    <row r="3180" spans="50:51" x14ac:dyDescent="0.25">
      <c r="AX3180"/>
      <c r="AY3180"/>
    </row>
    <row r="3181" spans="50:51" x14ac:dyDescent="0.25">
      <c r="AX3181"/>
      <c r="AY3181"/>
    </row>
    <row r="3182" spans="50:51" x14ac:dyDescent="0.25">
      <c r="AX3182"/>
      <c r="AY3182"/>
    </row>
    <row r="3183" spans="50:51" x14ac:dyDescent="0.25">
      <c r="AX3183"/>
      <c r="AY3183"/>
    </row>
    <row r="3184" spans="50:51" x14ac:dyDescent="0.25">
      <c r="AX3184"/>
      <c r="AY3184"/>
    </row>
    <row r="3185" spans="50:51" x14ac:dyDescent="0.25">
      <c r="AX3185"/>
      <c r="AY3185"/>
    </row>
    <row r="3186" spans="50:51" x14ac:dyDescent="0.25">
      <c r="AX3186"/>
      <c r="AY3186"/>
    </row>
    <row r="3187" spans="50:51" x14ac:dyDescent="0.25">
      <c r="AX3187"/>
      <c r="AY3187"/>
    </row>
    <row r="3188" spans="50:51" x14ac:dyDescent="0.25">
      <c r="AX3188"/>
      <c r="AY3188"/>
    </row>
    <row r="3189" spans="50:51" x14ac:dyDescent="0.25">
      <c r="AX3189"/>
      <c r="AY3189"/>
    </row>
    <row r="3190" spans="50:51" x14ac:dyDescent="0.25">
      <c r="AX3190"/>
      <c r="AY3190"/>
    </row>
    <row r="3191" spans="50:51" x14ac:dyDescent="0.25">
      <c r="AX3191"/>
      <c r="AY3191"/>
    </row>
    <row r="3192" spans="50:51" x14ac:dyDescent="0.25">
      <c r="AX3192"/>
      <c r="AY3192"/>
    </row>
    <row r="3193" spans="50:51" x14ac:dyDescent="0.25">
      <c r="AX3193"/>
      <c r="AY3193"/>
    </row>
    <row r="3194" spans="50:51" x14ac:dyDescent="0.25">
      <c r="AX3194"/>
      <c r="AY3194"/>
    </row>
    <row r="3195" spans="50:51" x14ac:dyDescent="0.25">
      <c r="AX3195"/>
      <c r="AY3195"/>
    </row>
    <row r="3196" spans="50:51" x14ac:dyDescent="0.25">
      <c r="AX3196"/>
      <c r="AY3196"/>
    </row>
    <row r="3197" spans="50:51" x14ac:dyDescent="0.25">
      <c r="AX3197"/>
      <c r="AY3197"/>
    </row>
    <row r="3198" spans="50:51" x14ac:dyDescent="0.25">
      <c r="AX3198"/>
      <c r="AY3198"/>
    </row>
    <row r="3199" spans="50:51" x14ac:dyDescent="0.25">
      <c r="AX3199"/>
      <c r="AY3199"/>
    </row>
    <row r="3200" spans="50:51" x14ac:dyDescent="0.25">
      <c r="AX3200"/>
      <c r="AY3200"/>
    </row>
    <row r="3201" spans="50:51" x14ac:dyDescent="0.25">
      <c r="AX3201"/>
      <c r="AY3201"/>
    </row>
    <row r="3202" spans="50:51" x14ac:dyDescent="0.25">
      <c r="AX3202"/>
      <c r="AY3202"/>
    </row>
    <row r="3203" spans="50:51" x14ac:dyDescent="0.25">
      <c r="AX3203"/>
      <c r="AY3203"/>
    </row>
    <row r="3204" spans="50:51" x14ac:dyDescent="0.25">
      <c r="AX3204"/>
      <c r="AY3204"/>
    </row>
    <row r="3205" spans="50:51" x14ac:dyDescent="0.25">
      <c r="AX3205"/>
      <c r="AY3205"/>
    </row>
    <row r="3206" spans="50:51" x14ac:dyDescent="0.25">
      <c r="AX3206"/>
      <c r="AY3206"/>
    </row>
    <row r="3207" spans="50:51" x14ac:dyDescent="0.25">
      <c r="AX3207"/>
      <c r="AY3207"/>
    </row>
    <row r="3208" spans="50:51" x14ac:dyDescent="0.25">
      <c r="AX3208"/>
      <c r="AY3208"/>
    </row>
    <row r="3209" spans="50:51" x14ac:dyDescent="0.25">
      <c r="AX3209"/>
      <c r="AY3209"/>
    </row>
    <row r="3210" spans="50:51" x14ac:dyDescent="0.25">
      <c r="AX3210"/>
      <c r="AY3210"/>
    </row>
    <row r="3211" spans="50:51" x14ac:dyDescent="0.25">
      <c r="AX3211"/>
      <c r="AY3211"/>
    </row>
    <row r="3212" spans="50:51" x14ac:dyDescent="0.25">
      <c r="AX3212"/>
      <c r="AY3212"/>
    </row>
    <row r="3213" spans="50:51" x14ac:dyDescent="0.25">
      <c r="AX3213"/>
      <c r="AY3213"/>
    </row>
    <row r="3214" spans="50:51" x14ac:dyDescent="0.25">
      <c r="AX3214"/>
      <c r="AY3214"/>
    </row>
    <row r="3215" spans="50:51" x14ac:dyDescent="0.25">
      <c r="AX3215"/>
      <c r="AY3215"/>
    </row>
    <row r="3216" spans="50:51" x14ac:dyDescent="0.25">
      <c r="AX3216"/>
      <c r="AY3216"/>
    </row>
    <row r="3217" spans="50:51" x14ac:dyDescent="0.25">
      <c r="AX3217"/>
      <c r="AY3217"/>
    </row>
    <row r="3218" spans="50:51" x14ac:dyDescent="0.25">
      <c r="AX3218"/>
      <c r="AY3218"/>
    </row>
    <row r="3219" spans="50:51" x14ac:dyDescent="0.25">
      <c r="AX3219"/>
      <c r="AY3219"/>
    </row>
    <row r="3220" spans="50:51" x14ac:dyDescent="0.25">
      <c r="AX3220"/>
      <c r="AY3220"/>
    </row>
    <row r="3221" spans="50:51" x14ac:dyDescent="0.25">
      <c r="AX3221"/>
      <c r="AY3221"/>
    </row>
    <row r="3222" spans="50:51" x14ac:dyDescent="0.25">
      <c r="AX3222"/>
      <c r="AY3222"/>
    </row>
    <row r="3223" spans="50:51" x14ac:dyDescent="0.25">
      <c r="AX3223"/>
      <c r="AY3223"/>
    </row>
    <row r="3224" spans="50:51" x14ac:dyDescent="0.25">
      <c r="AX3224"/>
      <c r="AY3224"/>
    </row>
    <row r="3225" spans="50:51" x14ac:dyDescent="0.25">
      <c r="AX3225"/>
      <c r="AY3225"/>
    </row>
    <row r="3226" spans="50:51" x14ac:dyDescent="0.25">
      <c r="AX3226"/>
      <c r="AY3226"/>
    </row>
    <row r="3227" spans="50:51" x14ac:dyDescent="0.25">
      <c r="AX3227"/>
      <c r="AY3227"/>
    </row>
    <row r="3228" spans="50:51" x14ac:dyDescent="0.25">
      <c r="AX3228"/>
      <c r="AY3228"/>
    </row>
    <row r="3229" spans="50:51" x14ac:dyDescent="0.25">
      <c r="AX3229"/>
      <c r="AY3229"/>
    </row>
    <row r="3230" spans="50:51" x14ac:dyDescent="0.25">
      <c r="AX3230"/>
      <c r="AY3230"/>
    </row>
    <row r="3231" spans="50:51" x14ac:dyDescent="0.25">
      <c r="AX3231"/>
      <c r="AY3231"/>
    </row>
    <row r="3232" spans="50:51" x14ac:dyDescent="0.25">
      <c r="AX3232"/>
      <c r="AY3232"/>
    </row>
    <row r="3233" spans="50:51" x14ac:dyDescent="0.25">
      <c r="AX3233"/>
      <c r="AY3233"/>
    </row>
    <row r="3234" spans="50:51" x14ac:dyDescent="0.25">
      <c r="AX3234"/>
      <c r="AY3234"/>
    </row>
    <row r="3235" spans="50:51" x14ac:dyDescent="0.25">
      <c r="AX3235"/>
      <c r="AY3235"/>
    </row>
    <row r="3236" spans="50:51" x14ac:dyDescent="0.25">
      <c r="AX3236"/>
      <c r="AY3236"/>
    </row>
    <row r="3237" spans="50:51" x14ac:dyDescent="0.25">
      <c r="AX3237"/>
      <c r="AY3237"/>
    </row>
    <row r="3238" spans="50:51" x14ac:dyDescent="0.25">
      <c r="AX3238"/>
      <c r="AY3238"/>
    </row>
    <row r="3239" spans="50:51" x14ac:dyDescent="0.25">
      <c r="AX3239"/>
      <c r="AY3239"/>
    </row>
    <row r="3240" spans="50:51" x14ac:dyDescent="0.25">
      <c r="AX3240"/>
      <c r="AY3240"/>
    </row>
    <row r="3241" spans="50:51" x14ac:dyDescent="0.25">
      <c r="AX3241"/>
      <c r="AY3241"/>
    </row>
    <row r="3242" spans="50:51" x14ac:dyDescent="0.25">
      <c r="AX3242"/>
      <c r="AY3242"/>
    </row>
    <row r="3243" spans="50:51" x14ac:dyDescent="0.25">
      <c r="AX3243"/>
      <c r="AY3243"/>
    </row>
    <row r="3244" spans="50:51" x14ac:dyDescent="0.25">
      <c r="AX3244"/>
      <c r="AY3244"/>
    </row>
    <row r="3245" spans="50:51" x14ac:dyDescent="0.25">
      <c r="AX3245"/>
      <c r="AY3245"/>
    </row>
    <row r="3246" spans="50:51" x14ac:dyDescent="0.25">
      <c r="AX3246"/>
      <c r="AY3246"/>
    </row>
    <row r="3247" spans="50:51" x14ac:dyDescent="0.25">
      <c r="AX3247"/>
      <c r="AY3247"/>
    </row>
    <row r="3248" spans="50:51" x14ac:dyDescent="0.25">
      <c r="AX3248"/>
      <c r="AY3248"/>
    </row>
    <row r="3249" spans="50:51" x14ac:dyDescent="0.25">
      <c r="AX3249"/>
      <c r="AY3249"/>
    </row>
    <row r="3250" spans="50:51" x14ac:dyDescent="0.25">
      <c r="AX3250"/>
      <c r="AY3250"/>
    </row>
    <row r="3251" spans="50:51" x14ac:dyDescent="0.25">
      <c r="AX3251"/>
      <c r="AY3251"/>
    </row>
    <row r="3252" spans="50:51" x14ac:dyDescent="0.25">
      <c r="AX3252"/>
      <c r="AY3252"/>
    </row>
    <row r="3253" spans="50:51" x14ac:dyDescent="0.25">
      <c r="AX3253"/>
      <c r="AY3253"/>
    </row>
    <row r="3254" spans="50:51" x14ac:dyDescent="0.25">
      <c r="AX3254"/>
      <c r="AY3254"/>
    </row>
    <row r="3255" spans="50:51" x14ac:dyDescent="0.25">
      <c r="AX3255"/>
      <c r="AY3255"/>
    </row>
    <row r="3256" spans="50:51" x14ac:dyDescent="0.25">
      <c r="AX3256"/>
      <c r="AY3256"/>
    </row>
    <row r="3257" spans="50:51" x14ac:dyDescent="0.25">
      <c r="AX3257"/>
      <c r="AY3257"/>
    </row>
    <row r="3258" spans="50:51" x14ac:dyDescent="0.25">
      <c r="AX3258"/>
      <c r="AY3258"/>
    </row>
    <row r="3259" spans="50:51" x14ac:dyDescent="0.25">
      <c r="AX3259"/>
      <c r="AY3259"/>
    </row>
    <row r="3260" spans="50:51" x14ac:dyDescent="0.25">
      <c r="AX3260"/>
      <c r="AY3260"/>
    </row>
    <row r="3261" spans="50:51" x14ac:dyDescent="0.25">
      <c r="AX3261"/>
      <c r="AY3261"/>
    </row>
    <row r="3262" spans="50:51" x14ac:dyDescent="0.25">
      <c r="AX3262"/>
      <c r="AY3262"/>
    </row>
    <row r="3263" spans="50:51" x14ac:dyDescent="0.25">
      <c r="AX3263"/>
      <c r="AY3263"/>
    </row>
    <row r="3264" spans="50:51" x14ac:dyDescent="0.25">
      <c r="AX3264"/>
      <c r="AY3264"/>
    </row>
    <row r="3265" spans="50:51" x14ac:dyDescent="0.25">
      <c r="AX3265"/>
      <c r="AY3265"/>
    </row>
    <row r="3266" spans="50:51" x14ac:dyDescent="0.25">
      <c r="AX3266"/>
      <c r="AY3266"/>
    </row>
    <row r="3267" spans="50:51" x14ac:dyDescent="0.25">
      <c r="AX3267"/>
      <c r="AY3267"/>
    </row>
    <row r="3268" spans="50:51" x14ac:dyDescent="0.25">
      <c r="AX3268"/>
      <c r="AY3268"/>
    </row>
    <row r="3269" spans="50:51" x14ac:dyDescent="0.25">
      <c r="AX3269"/>
      <c r="AY3269"/>
    </row>
    <row r="3270" spans="50:51" x14ac:dyDescent="0.25">
      <c r="AX3270"/>
      <c r="AY3270"/>
    </row>
    <row r="3271" spans="50:51" x14ac:dyDescent="0.25">
      <c r="AX3271"/>
      <c r="AY3271"/>
    </row>
    <row r="3272" spans="50:51" x14ac:dyDescent="0.25">
      <c r="AX3272"/>
      <c r="AY3272"/>
    </row>
    <row r="3273" spans="50:51" x14ac:dyDescent="0.25">
      <c r="AX3273"/>
      <c r="AY3273"/>
    </row>
    <row r="3274" spans="50:51" x14ac:dyDescent="0.25">
      <c r="AX3274"/>
      <c r="AY3274"/>
    </row>
    <row r="3275" spans="50:51" x14ac:dyDescent="0.25">
      <c r="AX3275"/>
      <c r="AY3275"/>
    </row>
    <row r="3276" spans="50:51" x14ac:dyDescent="0.25">
      <c r="AX3276"/>
      <c r="AY3276"/>
    </row>
    <row r="3277" spans="50:51" x14ac:dyDescent="0.25">
      <c r="AX3277"/>
      <c r="AY3277"/>
    </row>
    <row r="3278" spans="50:51" x14ac:dyDescent="0.25">
      <c r="AX3278"/>
      <c r="AY3278"/>
    </row>
    <row r="3279" spans="50:51" x14ac:dyDescent="0.25">
      <c r="AX3279"/>
      <c r="AY3279"/>
    </row>
    <row r="3280" spans="50:51" x14ac:dyDescent="0.25">
      <c r="AX3280"/>
      <c r="AY3280"/>
    </row>
    <row r="3281" spans="50:51" x14ac:dyDescent="0.25">
      <c r="AX3281"/>
      <c r="AY3281"/>
    </row>
    <row r="3282" spans="50:51" x14ac:dyDescent="0.25">
      <c r="AX3282"/>
      <c r="AY3282"/>
    </row>
    <row r="3283" spans="50:51" x14ac:dyDescent="0.25">
      <c r="AX3283"/>
      <c r="AY3283"/>
    </row>
    <row r="3284" spans="50:51" x14ac:dyDescent="0.25">
      <c r="AX3284"/>
      <c r="AY3284"/>
    </row>
    <row r="3285" spans="50:51" x14ac:dyDescent="0.25">
      <c r="AX3285"/>
      <c r="AY3285"/>
    </row>
    <row r="3286" spans="50:51" x14ac:dyDescent="0.25">
      <c r="AX3286"/>
      <c r="AY3286"/>
    </row>
    <row r="3287" spans="50:51" x14ac:dyDescent="0.25">
      <c r="AX3287"/>
      <c r="AY3287"/>
    </row>
    <row r="3288" spans="50:51" x14ac:dyDescent="0.25">
      <c r="AX3288"/>
      <c r="AY3288"/>
    </row>
    <row r="3289" spans="50:51" x14ac:dyDescent="0.25">
      <c r="AX3289"/>
      <c r="AY3289"/>
    </row>
    <row r="3290" spans="50:51" x14ac:dyDescent="0.25">
      <c r="AX3290"/>
      <c r="AY3290"/>
    </row>
    <row r="3291" spans="50:51" x14ac:dyDescent="0.25">
      <c r="AX3291"/>
      <c r="AY3291"/>
    </row>
    <row r="3292" spans="50:51" x14ac:dyDescent="0.25">
      <c r="AX3292"/>
      <c r="AY3292"/>
    </row>
    <row r="3293" spans="50:51" x14ac:dyDescent="0.25">
      <c r="AX3293"/>
      <c r="AY3293"/>
    </row>
    <row r="3294" spans="50:51" x14ac:dyDescent="0.25">
      <c r="AX3294"/>
      <c r="AY3294"/>
    </row>
    <row r="3295" spans="50:51" x14ac:dyDescent="0.25">
      <c r="AX3295"/>
      <c r="AY3295"/>
    </row>
    <row r="3296" spans="50:51" x14ac:dyDescent="0.25">
      <c r="AX3296"/>
      <c r="AY3296"/>
    </row>
    <row r="3297" spans="50:51" x14ac:dyDescent="0.25">
      <c r="AX3297"/>
      <c r="AY3297"/>
    </row>
    <row r="3298" spans="50:51" x14ac:dyDescent="0.25">
      <c r="AX3298"/>
      <c r="AY3298"/>
    </row>
    <row r="3299" spans="50:51" x14ac:dyDescent="0.25">
      <c r="AX3299"/>
      <c r="AY3299"/>
    </row>
    <row r="3300" spans="50:51" x14ac:dyDescent="0.25">
      <c r="AX3300"/>
      <c r="AY3300"/>
    </row>
    <row r="3301" spans="50:51" x14ac:dyDescent="0.25">
      <c r="AX3301"/>
      <c r="AY3301"/>
    </row>
    <row r="3302" spans="50:51" x14ac:dyDescent="0.25">
      <c r="AX3302"/>
      <c r="AY3302"/>
    </row>
    <row r="3303" spans="50:51" x14ac:dyDescent="0.25">
      <c r="AX3303"/>
      <c r="AY3303"/>
    </row>
    <row r="3304" spans="50:51" x14ac:dyDescent="0.25">
      <c r="AX3304"/>
      <c r="AY3304"/>
    </row>
    <row r="3305" spans="50:51" x14ac:dyDescent="0.25">
      <c r="AX3305"/>
      <c r="AY3305"/>
    </row>
    <row r="3306" spans="50:51" x14ac:dyDescent="0.25">
      <c r="AX3306"/>
      <c r="AY3306"/>
    </row>
    <row r="3307" spans="50:51" x14ac:dyDescent="0.25">
      <c r="AX3307"/>
      <c r="AY3307"/>
    </row>
    <row r="3308" spans="50:51" x14ac:dyDescent="0.25">
      <c r="AX3308"/>
      <c r="AY3308"/>
    </row>
    <row r="3309" spans="50:51" x14ac:dyDescent="0.25">
      <c r="AX3309"/>
      <c r="AY3309"/>
    </row>
    <row r="3310" spans="50:51" x14ac:dyDescent="0.25">
      <c r="AX3310"/>
      <c r="AY3310"/>
    </row>
    <row r="3311" spans="50:51" x14ac:dyDescent="0.25">
      <c r="AX3311"/>
      <c r="AY3311"/>
    </row>
    <row r="3312" spans="50:51" x14ac:dyDescent="0.25">
      <c r="AX3312"/>
      <c r="AY3312"/>
    </row>
    <row r="3313" spans="50:51" x14ac:dyDescent="0.25">
      <c r="AX3313"/>
      <c r="AY3313"/>
    </row>
    <row r="3314" spans="50:51" x14ac:dyDescent="0.25">
      <c r="AX3314"/>
      <c r="AY3314"/>
    </row>
    <row r="3315" spans="50:51" x14ac:dyDescent="0.25">
      <c r="AX3315"/>
      <c r="AY3315"/>
    </row>
    <row r="3316" spans="50:51" x14ac:dyDescent="0.25">
      <c r="AX3316"/>
      <c r="AY3316"/>
    </row>
    <row r="3317" spans="50:51" x14ac:dyDescent="0.25">
      <c r="AX3317"/>
      <c r="AY3317"/>
    </row>
    <row r="3318" spans="50:51" x14ac:dyDescent="0.25">
      <c r="AX3318"/>
      <c r="AY3318"/>
    </row>
    <row r="3319" spans="50:51" x14ac:dyDescent="0.25">
      <c r="AX3319"/>
      <c r="AY3319"/>
    </row>
    <row r="3320" spans="50:51" x14ac:dyDescent="0.25">
      <c r="AX3320"/>
      <c r="AY3320"/>
    </row>
    <row r="3321" spans="50:51" x14ac:dyDescent="0.25">
      <c r="AX3321"/>
      <c r="AY3321"/>
    </row>
    <row r="3322" spans="50:51" x14ac:dyDescent="0.25">
      <c r="AX3322"/>
      <c r="AY3322"/>
    </row>
    <row r="3323" spans="50:51" x14ac:dyDescent="0.25">
      <c r="AX3323"/>
      <c r="AY3323"/>
    </row>
    <row r="3324" spans="50:51" x14ac:dyDescent="0.25">
      <c r="AX3324"/>
      <c r="AY3324"/>
    </row>
    <row r="3325" spans="50:51" x14ac:dyDescent="0.25">
      <c r="AX3325"/>
      <c r="AY3325"/>
    </row>
    <row r="3326" spans="50:51" x14ac:dyDescent="0.25">
      <c r="AX3326"/>
      <c r="AY3326"/>
    </row>
    <row r="3327" spans="50:51" x14ac:dyDescent="0.25">
      <c r="AX3327"/>
      <c r="AY3327"/>
    </row>
    <row r="3328" spans="50:51" x14ac:dyDescent="0.25">
      <c r="AX3328"/>
      <c r="AY3328"/>
    </row>
    <row r="3329" spans="50:51" x14ac:dyDescent="0.25">
      <c r="AX3329"/>
      <c r="AY3329"/>
    </row>
    <row r="3330" spans="50:51" x14ac:dyDescent="0.25">
      <c r="AX3330"/>
      <c r="AY3330"/>
    </row>
    <row r="3331" spans="50:51" x14ac:dyDescent="0.25">
      <c r="AX3331"/>
      <c r="AY3331"/>
    </row>
    <row r="3332" spans="50:51" x14ac:dyDescent="0.25">
      <c r="AX3332"/>
      <c r="AY3332"/>
    </row>
    <row r="3333" spans="50:51" x14ac:dyDescent="0.25">
      <c r="AX3333"/>
      <c r="AY3333"/>
    </row>
    <row r="3334" spans="50:51" x14ac:dyDescent="0.25">
      <c r="AX3334"/>
      <c r="AY3334"/>
    </row>
    <row r="3335" spans="50:51" x14ac:dyDescent="0.25">
      <c r="AX3335"/>
      <c r="AY3335"/>
    </row>
    <row r="3336" spans="50:51" x14ac:dyDescent="0.25">
      <c r="AX3336"/>
      <c r="AY3336"/>
    </row>
    <row r="3337" spans="50:51" x14ac:dyDescent="0.25">
      <c r="AX3337"/>
      <c r="AY3337"/>
    </row>
    <row r="3338" spans="50:51" x14ac:dyDescent="0.25">
      <c r="AX3338"/>
      <c r="AY3338"/>
    </row>
    <row r="3339" spans="50:51" x14ac:dyDescent="0.25">
      <c r="AX3339"/>
      <c r="AY3339"/>
    </row>
    <row r="3340" spans="50:51" x14ac:dyDescent="0.25">
      <c r="AX3340"/>
      <c r="AY3340"/>
    </row>
    <row r="3341" spans="50:51" x14ac:dyDescent="0.25">
      <c r="AX3341"/>
      <c r="AY3341"/>
    </row>
    <row r="3342" spans="50:51" x14ac:dyDescent="0.25">
      <c r="AX3342"/>
      <c r="AY3342"/>
    </row>
    <row r="3343" spans="50:51" x14ac:dyDescent="0.25">
      <c r="AX3343"/>
      <c r="AY3343"/>
    </row>
    <row r="3344" spans="50:51" x14ac:dyDescent="0.25">
      <c r="AX3344"/>
      <c r="AY3344"/>
    </row>
    <row r="3345" spans="50:51" x14ac:dyDescent="0.25">
      <c r="AX3345"/>
      <c r="AY3345"/>
    </row>
    <row r="3346" spans="50:51" x14ac:dyDescent="0.25">
      <c r="AX3346"/>
      <c r="AY3346"/>
    </row>
    <row r="3347" spans="50:51" x14ac:dyDescent="0.25">
      <c r="AX3347"/>
      <c r="AY3347"/>
    </row>
    <row r="3348" spans="50:51" x14ac:dyDescent="0.25">
      <c r="AX3348"/>
      <c r="AY3348"/>
    </row>
    <row r="3349" spans="50:51" x14ac:dyDescent="0.25">
      <c r="AX3349"/>
      <c r="AY3349"/>
    </row>
    <row r="3350" spans="50:51" x14ac:dyDescent="0.25">
      <c r="AX3350"/>
      <c r="AY3350"/>
    </row>
    <row r="3351" spans="50:51" x14ac:dyDescent="0.25">
      <c r="AX3351"/>
      <c r="AY3351"/>
    </row>
    <row r="3352" spans="50:51" x14ac:dyDescent="0.25">
      <c r="AX3352"/>
      <c r="AY3352"/>
    </row>
    <row r="3353" spans="50:51" x14ac:dyDescent="0.25">
      <c r="AX3353"/>
      <c r="AY3353"/>
    </row>
    <row r="3354" spans="50:51" x14ac:dyDescent="0.25">
      <c r="AX3354"/>
      <c r="AY3354"/>
    </row>
    <row r="3355" spans="50:51" x14ac:dyDescent="0.25">
      <c r="AX3355"/>
      <c r="AY3355"/>
    </row>
    <row r="3356" spans="50:51" x14ac:dyDescent="0.25">
      <c r="AX3356"/>
      <c r="AY3356"/>
    </row>
    <row r="3357" spans="50:51" x14ac:dyDescent="0.25">
      <c r="AX3357"/>
      <c r="AY3357"/>
    </row>
    <row r="3358" spans="50:51" x14ac:dyDescent="0.25">
      <c r="AX3358"/>
      <c r="AY3358"/>
    </row>
    <row r="3359" spans="50:51" x14ac:dyDescent="0.25">
      <c r="AX3359"/>
      <c r="AY3359"/>
    </row>
    <row r="3360" spans="50:51" x14ac:dyDescent="0.25">
      <c r="AX3360"/>
      <c r="AY3360"/>
    </row>
    <row r="3361" spans="50:51" x14ac:dyDescent="0.25">
      <c r="AX3361"/>
      <c r="AY3361"/>
    </row>
    <row r="3362" spans="50:51" x14ac:dyDescent="0.25">
      <c r="AX3362"/>
      <c r="AY3362"/>
    </row>
    <row r="3363" spans="50:51" x14ac:dyDescent="0.25">
      <c r="AX3363"/>
      <c r="AY3363"/>
    </row>
    <row r="3364" spans="50:51" x14ac:dyDescent="0.25">
      <c r="AX3364"/>
      <c r="AY3364"/>
    </row>
    <row r="3365" spans="50:51" x14ac:dyDescent="0.25">
      <c r="AX3365"/>
      <c r="AY3365"/>
    </row>
    <row r="3366" spans="50:51" x14ac:dyDescent="0.25">
      <c r="AX3366"/>
      <c r="AY3366"/>
    </row>
    <row r="3367" spans="50:51" x14ac:dyDescent="0.25">
      <c r="AX3367"/>
      <c r="AY3367"/>
    </row>
    <row r="3368" spans="50:51" x14ac:dyDescent="0.25">
      <c r="AX3368"/>
      <c r="AY3368"/>
    </row>
    <row r="3369" spans="50:51" x14ac:dyDescent="0.25">
      <c r="AX3369"/>
      <c r="AY3369"/>
    </row>
    <row r="3370" spans="50:51" x14ac:dyDescent="0.25">
      <c r="AX3370"/>
      <c r="AY3370"/>
    </row>
    <row r="3371" spans="50:51" x14ac:dyDescent="0.25">
      <c r="AX3371"/>
      <c r="AY3371"/>
    </row>
    <row r="3372" spans="50:51" x14ac:dyDescent="0.25">
      <c r="AX3372"/>
      <c r="AY3372"/>
    </row>
    <row r="3373" spans="50:51" x14ac:dyDescent="0.25">
      <c r="AX3373"/>
      <c r="AY3373"/>
    </row>
    <row r="3374" spans="50:51" x14ac:dyDescent="0.25">
      <c r="AX3374"/>
      <c r="AY3374"/>
    </row>
    <row r="3375" spans="50:51" x14ac:dyDescent="0.25">
      <c r="AX3375"/>
      <c r="AY3375"/>
    </row>
    <row r="3376" spans="50:51" x14ac:dyDescent="0.25">
      <c r="AX3376"/>
      <c r="AY3376"/>
    </row>
    <row r="3377" spans="50:51" x14ac:dyDescent="0.25">
      <c r="AX3377"/>
      <c r="AY3377"/>
    </row>
    <row r="3378" spans="50:51" x14ac:dyDescent="0.25">
      <c r="AX3378"/>
      <c r="AY3378"/>
    </row>
    <row r="3379" spans="50:51" x14ac:dyDescent="0.25">
      <c r="AX3379"/>
      <c r="AY3379"/>
    </row>
    <row r="3380" spans="50:51" x14ac:dyDescent="0.25">
      <c r="AX3380"/>
      <c r="AY3380"/>
    </row>
    <row r="3381" spans="50:51" x14ac:dyDescent="0.25">
      <c r="AX3381"/>
      <c r="AY3381"/>
    </row>
    <row r="3382" spans="50:51" x14ac:dyDescent="0.25">
      <c r="AX3382"/>
      <c r="AY3382"/>
    </row>
    <row r="3383" spans="50:51" x14ac:dyDescent="0.25">
      <c r="AX3383"/>
      <c r="AY3383"/>
    </row>
    <row r="3384" spans="50:51" x14ac:dyDescent="0.25">
      <c r="AX3384"/>
      <c r="AY3384"/>
    </row>
    <row r="3385" spans="50:51" x14ac:dyDescent="0.25">
      <c r="AX3385"/>
      <c r="AY3385"/>
    </row>
    <row r="3386" spans="50:51" x14ac:dyDescent="0.25">
      <c r="AX3386"/>
      <c r="AY3386"/>
    </row>
    <row r="3387" spans="50:51" x14ac:dyDescent="0.25">
      <c r="AX3387"/>
      <c r="AY3387"/>
    </row>
    <row r="3388" spans="50:51" x14ac:dyDescent="0.25">
      <c r="AX3388"/>
      <c r="AY3388"/>
    </row>
    <row r="3389" spans="50:51" x14ac:dyDescent="0.25">
      <c r="AX3389"/>
      <c r="AY3389"/>
    </row>
    <row r="3390" spans="50:51" x14ac:dyDescent="0.25">
      <c r="AX3390"/>
      <c r="AY3390"/>
    </row>
    <row r="3391" spans="50:51" x14ac:dyDescent="0.25">
      <c r="AX3391"/>
      <c r="AY3391"/>
    </row>
    <row r="3392" spans="50:51" x14ac:dyDescent="0.25">
      <c r="AX3392"/>
      <c r="AY3392"/>
    </row>
    <row r="3393" spans="50:51" x14ac:dyDescent="0.25">
      <c r="AX3393"/>
      <c r="AY3393"/>
    </row>
    <row r="3394" spans="50:51" x14ac:dyDescent="0.25">
      <c r="AX3394"/>
      <c r="AY3394"/>
    </row>
    <row r="3395" spans="50:51" x14ac:dyDescent="0.25">
      <c r="AX3395"/>
      <c r="AY3395"/>
    </row>
    <row r="3396" spans="50:51" x14ac:dyDescent="0.25">
      <c r="AX3396"/>
      <c r="AY3396"/>
    </row>
    <row r="3397" spans="50:51" x14ac:dyDescent="0.25">
      <c r="AX3397"/>
      <c r="AY3397"/>
    </row>
    <row r="3398" spans="50:51" x14ac:dyDescent="0.25">
      <c r="AX3398"/>
      <c r="AY3398"/>
    </row>
    <row r="3399" spans="50:51" x14ac:dyDescent="0.25">
      <c r="AX3399"/>
      <c r="AY3399"/>
    </row>
    <row r="3400" spans="50:51" x14ac:dyDescent="0.25">
      <c r="AX3400"/>
      <c r="AY3400"/>
    </row>
    <row r="3401" spans="50:51" x14ac:dyDescent="0.25">
      <c r="AX3401"/>
      <c r="AY3401"/>
    </row>
    <row r="3402" spans="50:51" x14ac:dyDescent="0.25">
      <c r="AX3402"/>
      <c r="AY3402"/>
    </row>
    <row r="3403" spans="50:51" x14ac:dyDescent="0.25">
      <c r="AX3403"/>
      <c r="AY3403"/>
    </row>
    <row r="3404" spans="50:51" x14ac:dyDescent="0.25">
      <c r="AX3404"/>
      <c r="AY3404"/>
    </row>
    <row r="3405" spans="50:51" x14ac:dyDescent="0.25">
      <c r="AX3405"/>
      <c r="AY3405"/>
    </row>
    <row r="3406" spans="50:51" x14ac:dyDescent="0.25">
      <c r="AX3406"/>
      <c r="AY3406"/>
    </row>
    <row r="3407" spans="50:51" x14ac:dyDescent="0.25">
      <c r="AX3407"/>
      <c r="AY3407"/>
    </row>
    <row r="3408" spans="50:51" x14ac:dyDescent="0.25">
      <c r="AX3408"/>
      <c r="AY3408"/>
    </row>
    <row r="3409" spans="50:51" x14ac:dyDescent="0.25">
      <c r="AX3409"/>
      <c r="AY3409"/>
    </row>
    <row r="3410" spans="50:51" x14ac:dyDescent="0.25">
      <c r="AX3410"/>
      <c r="AY3410"/>
    </row>
    <row r="3411" spans="50:51" x14ac:dyDescent="0.25">
      <c r="AX3411"/>
      <c r="AY3411"/>
    </row>
    <row r="3412" spans="50:51" x14ac:dyDescent="0.25">
      <c r="AX3412"/>
      <c r="AY3412"/>
    </row>
    <row r="3413" spans="50:51" x14ac:dyDescent="0.25">
      <c r="AX3413"/>
      <c r="AY3413"/>
    </row>
    <row r="3414" spans="50:51" x14ac:dyDescent="0.25">
      <c r="AX3414"/>
      <c r="AY3414"/>
    </row>
    <row r="3415" spans="50:51" x14ac:dyDescent="0.25">
      <c r="AX3415"/>
      <c r="AY3415"/>
    </row>
    <row r="3416" spans="50:51" x14ac:dyDescent="0.25">
      <c r="AX3416"/>
      <c r="AY3416"/>
    </row>
    <row r="3417" spans="50:51" x14ac:dyDescent="0.25">
      <c r="AX3417"/>
      <c r="AY3417"/>
    </row>
    <row r="3418" spans="50:51" x14ac:dyDescent="0.25">
      <c r="AX3418"/>
      <c r="AY3418"/>
    </row>
    <row r="3419" spans="50:51" x14ac:dyDescent="0.25">
      <c r="AX3419"/>
      <c r="AY3419"/>
    </row>
    <row r="3420" spans="50:51" x14ac:dyDescent="0.25">
      <c r="AX3420"/>
      <c r="AY3420"/>
    </row>
    <row r="3421" spans="50:51" x14ac:dyDescent="0.25">
      <c r="AX3421"/>
      <c r="AY3421"/>
    </row>
    <row r="3422" spans="50:51" x14ac:dyDescent="0.25">
      <c r="AX3422"/>
      <c r="AY3422"/>
    </row>
    <row r="3423" spans="50:51" x14ac:dyDescent="0.25">
      <c r="AX3423"/>
      <c r="AY3423"/>
    </row>
    <row r="3424" spans="50:51" x14ac:dyDescent="0.25">
      <c r="AX3424"/>
      <c r="AY3424"/>
    </row>
    <row r="3425" spans="50:51" x14ac:dyDescent="0.25">
      <c r="AX3425"/>
      <c r="AY3425"/>
    </row>
    <row r="3426" spans="50:51" x14ac:dyDescent="0.25">
      <c r="AX3426"/>
      <c r="AY3426"/>
    </row>
    <row r="3427" spans="50:51" x14ac:dyDescent="0.25">
      <c r="AX3427"/>
      <c r="AY3427"/>
    </row>
    <row r="3428" spans="50:51" x14ac:dyDescent="0.25">
      <c r="AX3428"/>
      <c r="AY3428"/>
    </row>
    <row r="3429" spans="50:51" x14ac:dyDescent="0.25">
      <c r="AX3429"/>
      <c r="AY3429"/>
    </row>
    <row r="3430" spans="50:51" x14ac:dyDescent="0.25">
      <c r="AX3430"/>
      <c r="AY3430"/>
    </row>
    <row r="3431" spans="50:51" x14ac:dyDescent="0.25">
      <c r="AX3431"/>
      <c r="AY3431"/>
    </row>
    <row r="3432" spans="50:51" x14ac:dyDescent="0.25">
      <c r="AX3432"/>
      <c r="AY3432"/>
    </row>
    <row r="3433" spans="50:51" x14ac:dyDescent="0.25">
      <c r="AX3433"/>
      <c r="AY3433"/>
    </row>
    <row r="3434" spans="50:51" x14ac:dyDescent="0.25">
      <c r="AX3434"/>
      <c r="AY3434"/>
    </row>
    <row r="3435" spans="50:51" x14ac:dyDescent="0.25">
      <c r="AX3435"/>
      <c r="AY3435"/>
    </row>
    <row r="3436" spans="50:51" x14ac:dyDescent="0.25">
      <c r="AX3436"/>
      <c r="AY3436"/>
    </row>
    <row r="3437" spans="50:51" x14ac:dyDescent="0.25">
      <c r="AX3437"/>
      <c r="AY3437"/>
    </row>
    <row r="3438" spans="50:51" x14ac:dyDescent="0.25">
      <c r="AX3438"/>
      <c r="AY3438"/>
    </row>
    <row r="3439" spans="50:51" x14ac:dyDescent="0.25">
      <c r="AX3439"/>
      <c r="AY3439"/>
    </row>
    <row r="3440" spans="50:51" x14ac:dyDescent="0.25">
      <c r="AX3440"/>
      <c r="AY3440"/>
    </row>
    <row r="3441" spans="50:51" x14ac:dyDescent="0.25">
      <c r="AX3441"/>
      <c r="AY3441"/>
    </row>
    <row r="3442" spans="50:51" x14ac:dyDescent="0.25">
      <c r="AX3442"/>
      <c r="AY3442"/>
    </row>
    <row r="3443" spans="50:51" x14ac:dyDescent="0.25">
      <c r="AX3443"/>
      <c r="AY3443"/>
    </row>
    <row r="3444" spans="50:51" x14ac:dyDescent="0.25">
      <c r="AX3444"/>
      <c r="AY3444"/>
    </row>
    <row r="3445" spans="50:51" x14ac:dyDescent="0.25">
      <c r="AX3445"/>
      <c r="AY3445"/>
    </row>
    <row r="3446" spans="50:51" x14ac:dyDescent="0.25">
      <c r="AX3446"/>
      <c r="AY3446"/>
    </row>
    <row r="3447" spans="50:51" x14ac:dyDescent="0.25">
      <c r="AX3447"/>
      <c r="AY3447"/>
    </row>
    <row r="3448" spans="50:51" x14ac:dyDescent="0.25">
      <c r="AX3448"/>
      <c r="AY3448"/>
    </row>
    <row r="3449" spans="50:51" x14ac:dyDescent="0.25">
      <c r="AX3449"/>
      <c r="AY3449"/>
    </row>
    <row r="3450" spans="50:51" x14ac:dyDescent="0.25">
      <c r="AX3450"/>
      <c r="AY3450"/>
    </row>
    <row r="3451" spans="50:51" x14ac:dyDescent="0.25">
      <c r="AX3451"/>
      <c r="AY3451"/>
    </row>
    <row r="3452" spans="50:51" x14ac:dyDescent="0.25">
      <c r="AX3452"/>
      <c r="AY3452"/>
    </row>
    <row r="3453" spans="50:51" x14ac:dyDescent="0.25">
      <c r="AX3453"/>
      <c r="AY3453"/>
    </row>
    <row r="3454" spans="50:51" x14ac:dyDescent="0.25">
      <c r="AX3454"/>
      <c r="AY3454"/>
    </row>
    <row r="3455" spans="50:51" x14ac:dyDescent="0.25">
      <c r="AX3455"/>
      <c r="AY3455"/>
    </row>
    <row r="3456" spans="50:51" x14ac:dyDescent="0.25">
      <c r="AX3456"/>
      <c r="AY3456"/>
    </row>
    <row r="3457" spans="50:51" x14ac:dyDescent="0.25">
      <c r="AX3457"/>
      <c r="AY3457"/>
    </row>
    <row r="3458" spans="50:51" x14ac:dyDescent="0.25">
      <c r="AX3458"/>
      <c r="AY3458"/>
    </row>
    <row r="3459" spans="50:51" x14ac:dyDescent="0.25">
      <c r="AX3459"/>
      <c r="AY3459"/>
    </row>
    <row r="3460" spans="50:51" x14ac:dyDescent="0.25">
      <c r="AX3460"/>
      <c r="AY3460"/>
    </row>
    <row r="3461" spans="50:51" x14ac:dyDescent="0.25">
      <c r="AX3461"/>
      <c r="AY3461"/>
    </row>
    <row r="3462" spans="50:51" x14ac:dyDescent="0.25">
      <c r="AX3462"/>
      <c r="AY3462"/>
    </row>
    <row r="3463" spans="50:51" x14ac:dyDescent="0.25">
      <c r="AX3463"/>
      <c r="AY3463"/>
    </row>
    <row r="3464" spans="50:51" x14ac:dyDescent="0.25">
      <c r="AX3464"/>
      <c r="AY3464"/>
    </row>
    <row r="3465" spans="50:51" x14ac:dyDescent="0.25">
      <c r="AX3465"/>
      <c r="AY3465"/>
    </row>
    <row r="3466" spans="50:51" x14ac:dyDescent="0.25">
      <c r="AY3466"/>
    </row>
    <row r="3467" spans="50:51" x14ac:dyDescent="0.25">
      <c r="AY3467"/>
    </row>
    <row r="3468" spans="50:51" x14ac:dyDescent="0.25">
      <c r="AY3468"/>
    </row>
    <row r="3469" spans="50:51" x14ac:dyDescent="0.25">
      <c r="AY3469"/>
    </row>
    <row r="3470" spans="50:51" x14ac:dyDescent="0.25">
      <c r="AY3470"/>
    </row>
    <row r="3471" spans="50:51" x14ac:dyDescent="0.25">
      <c r="AY3471"/>
    </row>
    <row r="3472" spans="50:51" x14ac:dyDescent="0.25">
      <c r="AY3472"/>
    </row>
    <row r="3473" spans="51:51" x14ac:dyDescent="0.25">
      <c r="AY3473"/>
    </row>
    <row r="3474" spans="51:51" x14ac:dyDescent="0.25">
      <c r="AY3474"/>
    </row>
    <row r="3475" spans="51:51" x14ac:dyDescent="0.25">
      <c r="AY3475"/>
    </row>
    <row r="3476" spans="51:51" x14ac:dyDescent="0.25">
      <c r="AY3476"/>
    </row>
    <row r="3477" spans="51:51" x14ac:dyDescent="0.25">
      <c r="AY3477"/>
    </row>
    <row r="3478" spans="51:51" x14ac:dyDescent="0.25">
      <c r="AY3478"/>
    </row>
    <row r="3479" spans="51:51" x14ac:dyDescent="0.25">
      <c r="AY3479"/>
    </row>
    <row r="3480" spans="51:51" x14ac:dyDescent="0.25">
      <c r="AY3480"/>
    </row>
    <row r="3481" spans="51:51" x14ac:dyDescent="0.25">
      <c r="AY3481"/>
    </row>
    <row r="3482" spans="51:51" x14ac:dyDescent="0.25">
      <c r="AY3482"/>
    </row>
    <row r="3483" spans="51:51" x14ac:dyDescent="0.25">
      <c r="AY3483"/>
    </row>
    <row r="3484" spans="51:51" x14ac:dyDescent="0.25">
      <c r="AY3484"/>
    </row>
    <row r="3485" spans="51:51" x14ac:dyDescent="0.25">
      <c r="AY3485"/>
    </row>
    <row r="3486" spans="51:51" x14ac:dyDescent="0.25">
      <c r="AY3486"/>
    </row>
    <row r="3487" spans="51:51" x14ac:dyDescent="0.25">
      <c r="AY3487"/>
    </row>
    <row r="3488" spans="51:51" x14ac:dyDescent="0.25">
      <c r="AY3488"/>
    </row>
    <row r="3489" spans="51:51" x14ac:dyDescent="0.25">
      <c r="AY3489"/>
    </row>
    <row r="3490" spans="51:51" x14ac:dyDescent="0.25">
      <c r="AY3490"/>
    </row>
    <row r="3491" spans="51:51" x14ac:dyDescent="0.25">
      <c r="AY3491"/>
    </row>
    <row r="3492" spans="51:51" x14ac:dyDescent="0.25">
      <c r="AY3492"/>
    </row>
    <row r="3493" spans="51:51" x14ac:dyDescent="0.25">
      <c r="AY3493"/>
    </row>
    <row r="3494" spans="51:51" x14ac:dyDescent="0.25">
      <c r="AY3494"/>
    </row>
    <row r="3495" spans="51:51" x14ac:dyDescent="0.25">
      <c r="AY3495"/>
    </row>
    <row r="3496" spans="51:51" x14ac:dyDescent="0.25">
      <c r="AY3496"/>
    </row>
    <row r="3497" spans="51:51" x14ac:dyDescent="0.25">
      <c r="AY3497"/>
    </row>
    <row r="3498" spans="51:51" x14ac:dyDescent="0.25">
      <c r="AY3498"/>
    </row>
    <row r="3499" spans="51:51" x14ac:dyDescent="0.25">
      <c r="AY3499"/>
    </row>
    <row r="3500" spans="51:51" x14ac:dyDescent="0.25">
      <c r="AY3500"/>
    </row>
    <row r="3501" spans="51:51" x14ac:dyDescent="0.25">
      <c r="AY3501"/>
    </row>
    <row r="3502" spans="51:51" x14ac:dyDescent="0.25">
      <c r="AY3502"/>
    </row>
    <row r="3503" spans="51:51" x14ac:dyDescent="0.25">
      <c r="AY3503"/>
    </row>
    <row r="3504" spans="51:51" x14ac:dyDescent="0.25">
      <c r="AY3504"/>
    </row>
    <row r="3505" spans="51:51" x14ac:dyDescent="0.25">
      <c r="AY3505"/>
    </row>
    <row r="3506" spans="51:51" x14ac:dyDescent="0.25">
      <c r="AY3506"/>
    </row>
    <row r="3507" spans="51:51" x14ac:dyDescent="0.25">
      <c r="AY3507"/>
    </row>
    <row r="3508" spans="51:51" x14ac:dyDescent="0.25">
      <c r="AY3508"/>
    </row>
    <row r="3509" spans="51:51" x14ac:dyDescent="0.25">
      <c r="AY3509"/>
    </row>
    <row r="3510" spans="51:51" x14ac:dyDescent="0.25">
      <c r="AY3510"/>
    </row>
    <row r="3511" spans="51:51" x14ac:dyDescent="0.25">
      <c r="AY3511"/>
    </row>
    <row r="3512" spans="51:51" x14ac:dyDescent="0.25">
      <c r="AY3512"/>
    </row>
    <row r="3513" spans="51:51" x14ac:dyDescent="0.25">
      <c r="AY3513"/>
    </row>
    <row r="3514" spans="51:51" x14ac:dyDescent="0.25">
      <c r="AY3514"/>
    </row>
    <row r="3515" spans="51:51" x14ac:dyDescent="0.25">
      <c r="AY3515"/>
    </row>
    <row r="3516" spans="51:51" x14ac:dyDescent="0.25">
      <c r="AY3516"/>
    </row>
    <row r="3517" spans="51:51" x14ac:dyDescent="0.25">
      <c r="AY3517"/>
    </row>
    <row r="3518" spans="51:51" x14ac:dyDescent="0.25">
      <c r="AY3518"/>
    </row>
    <row r="3519" spans="51:51" x14ac:dyDescent="0.25">
      <c r="AY3519"/>
    </row>
    <row r="3520" spans="51:51" x14ac:dyDescent="0.25">
      <c r="AY3520"/>
    </row>
    <row r="3521" spans="51:51" x14ac:dyDescent="0.25">
      <c r="AY3521"/>
    </row>
    <row r="3522" spans="51:51" x14ac:dyDescent="0.25">
      <c r="AY3522"/>
    </row>
    <row r="3523" spans="51:51" x14ac:dyDescent="0.25">
      <c r="AY3523"/>
    </row>
    <row r="3524" spans="51:51" x14ac:dyDescent="0.25">
      <c r="AY3524"/>
    </row>
    <row r="3525" spans="51:51" x14ac:dyDescent="0.25">
      <c r="AY3525"/>
    </row>
    <row r="3526" spans="51:51" x14ac:dyDescent="0.25">
      <c r="AY3526"/>
    </row>
    <row r="3527" spans="51:51" x14ac:dyDescent="0.25">
      <c r="AY3527"/>
    </row>
    <row r="3528" spans="51:51" x14ac:dyDescent="0.25">
      <c r="AY3528"/>
    </row>
    <row r="3529" spans="51:51" x14ac:dyDescent="0.25">
      <c r="AY3529"/>
    </row>
    <row r="3530" spans="51:51" x14ac:dyDescent="0.25">
      <c r="AY3530"/>
    </row>
    <row r="3531" spans="51:51" x14ac:dyDescent="0.25">
      <c r="AY3531"/>
    </row>
    <row r="3532" spans="51:51" x14ac:dyDescent="0.25">
      <c r="AY3532"/>
    </row>
    <row r="3533" spans="51:51" x14ac:dyDescent="0.25">
      <c r="AY3533"/>
    </row>
    <row r="3534" spans="51:51" x14ac:dyDescent="0.25">
      <c r="AY3534"/>
    </row>
    <row r="3535" spans="51:51" x14ac:dyDescent="0.25">
      <c r="AY3535"/>
    </row>
    <row r="3536" spans="51:51" x14ac:dyDescent="0.25">
      <c r="AY3536"/>
    </row>
    <row r="3537" spans="51:51" x14ac:dyDescent="0.25">
      <c r="AY3537"/>
    </row>
    <row r="3538" spans="51:51" x14ac:dyDescent="0.25">
      <c r="AY3538"/>
    </row>
    <row r="3539" spans="51:51" x14ac:dyDescent="0.25">
      <c r="AY3539"/>
    </row>
    <row r="3540" spans="51:51" x14ac:dyDescent="0.25">
      <c r="AY3540"/>
    </row>
    <row r="3541" spans="51:51" x14ac:dyDescent="0.25">
      <c r="AY3541"/>
    </row>
    <row r="3542" spans="51:51" x14ac:dyDescent="0.25">
      <c r="AY3542"/>
    </row>
    <row r="3543" spans="51:51" x14ac:dyDescent="0.25">
      <c r="AY3543"/>
    </row>
    <row r="3544" spans="51:51" x14ac:dyDescent="0.25">
      <c r="AY3544"/>
    </row>
    <row r="3545" spans="51:51" x14ac:dyDescent="0.25">
      <c r="AY3545"/>
    </row>
    <row r="3546" spans="51:51" x14ac:dyDescent="0.25">
      <c r="AY3546"/>
    </row>
    <row r="3547" spans="51:51" x14ac:dyDescent="0.25">
      <c r="AY3547"/>
    </row>
    <row r="3548" spans="51:51" x14ac:dyDescent="0.25">
      <c r="AY3548"/>
    </row>
    <row r="3549" spans="51:51" x14ac:dyDescent="0.25">
      <c r="AY3549"/>
    </row>
    <row r="3550" spans="51:51" x14ac:dyDescent="0.25">
      <c r="AY3550"/>
    </row>
    <row r="3551" spans="51:51" x14ac:dyDescent="0.25">
      <c r="AY3551"/>
    </row>
    <row r="3552" spans="51:51" x14ac:dyDescent="0.25">
      <c r="AY3552"/>
    </row>
    <row r="3553" spans="51:51" x14ac:dyDescent="0.25">
      <c r="AY3553"/>
    </row>
    <row r="3554" spans="51:51" x14ac:dyDescent="0.25">
      <c r="AY3554"/>
    </row>
    <row r="3555" spans="51:51" x14ac:dyDescent="0.25">
      <c r="AY3555"/>
    </row>
    <row r="3556" spans="51:51" x14ac:dyDescent="0.25">
      <c r="AY3556"/>
    </row>
    <row r="3557" spans="51:51" x14ac:dyDescent="0.25">
      <c r="AY3557"/>
    </row>
    <row r="3558" spans="51:51" x14ac:dyDescent="0.25">
      <c r="AY3558"/>
    </row>
    <row r="3559" spans="51:51" x14ac:dyDescent="0.25">
      <c r="AY3559"/>
    </row>
    <row r="3560" spans="51:51" x14ac:dyDescent="0.25">
      <c r="AY3560"/>
    </row>
    <row r="3561" spans="51:51" x14ac:dyDescent="0.25">
      <c r="AY3561"/>
    </row>
    <row r="3562" spans="51:51" x14ac:dyDescent="0.25">
      <c r="AY3562"/>
    </row>
    <row r="3563" spans="51:51" x14ac:dyDescent="0.25">
      <c r="AY3563"/>
    </row>
    <row r="3564" spans="51:51" x14ac:dyDescent="0.25">
      <c r="AY3564"/>
    </row>
    <row r="3565" spans="51:51" x14ac:dyDescent="0.25">
      <c r="AY3565"/>
    </row>
    <row r="3566" spans="51:51" x14ac:dyDescent="0.25">
      <c r="AY3566"/>
    </row>
    <row r="3567" spans="51:51" x14ac:dyDescent="0.25">
      <c r="AY3567"/>
    </row>
    <row r="3568" spans="51:51" x14ac:dyDescent="0.25">
      <c r="AY3568"/>
    </row>
    <row r="3569" spans="51:51" x14ac:dyDescent="0.25">
      <c r="AY3569"/>
    </row>
    <row r="3570" spans="51:51" x14ac:dyDescent="0.25">
      <c r="AY3570"/>
    </row>
    <row r="3571" spans="51:51" x14ac:dyDescent="0.25">
      <c r="AY3571"/>
    </row>
    <row r="3572" spans="51:51" x14ac:dyDescent="0.25">
      <c r="AY3572"/>
    </row>
    <row r="3573" spans="51:51" x14ac:dyDescent="0.25">
      <c r="AY3573"/>
    </row>
    <row r="3574" spans="51:51" x14ac:dyDescent="0.25">
      <c r="AY3574"/>
    </row>
    <row r="3575" spans="51:51" x14ac:dyDescent="0.25">
      <c r="AY3575"/>
    </row>
    <row r="3576" spans="51:51" x14ac:dyDescent="0.25">
      <c r="AY3576"/>
    </row>
    <row r="3577" spans="51:51" x14ac:dyDescent="0.25">
      <c r="AY3577"/>
    </row>
    <row r="3578" spans="51:51" x14ac:dyDescent="0.25">
      <c r="AY3578"/>
    </row>
    <row r="3579" spans="51:51" x14ac:dyDescent="0.25">
      <c r="AY3579"/>
    </row>
    <row r="3580" spans="51:51" x14ac:dyDescent="0.25">
      <c r="AY3580"/>
    </row>
    <row r="3581" spans="51:51" x14ac:dyDescent="0.25">
      <c r="AY3581"/>
    </row>
    <row r="3582" spans="51:51" x14ac:dyDescent="0.25">
      <c r="AY3582"/>
    </row>
    <row r="3583" spans="51:51" x14ac:dyDescent="0.25">
      <c r="AY3583"/>
    </row>
    <row r="3584" spans="51:51" x14ac:dyDescent="0.25">
      <c r="AY3584"/>
    </row>
    <row r="3585" spans="51:51" x14ac:dyDescent="0.25">
      <c r="AY3585"/>
    </row>
    <row r="3586" spans="51:51" x14ac:dyDescent="0.25">
      <c r="AY3586"/>
    </row>
    <row r="3587" spans="51:51" x14ac:dyDescent="0.25">
      <c r="AY3587"/>
    </row>
    <row r="3588" spans="51:51" x14ac:dyDescent="0.25">
      <c r="AY3588"/>
    </row>
    <row r="3589" spans="51:51" x14ac:dyDescent="0.25">
      <c r="AY3589"/>
    </row>
    <row r="3590" spans="51:51" x14ac:dyDescent="0.25">
      <c r="AY3590"/>
    </row>
    <row r="3591" spans="51:51" x14ac:dyDescent="0.25">
      <c r="AY3591"/>
    </row>
    <row r="3592" spans="51:51" x14ac:dyDescent="0.25">
      <c r="AY3592"/>
    </row>
    <row r="3593" spans="51:51" x14ac:dyDescent="0.25">
      <c r="AY3593"/>
    </row>
    <row r="3594" spans="51:51" x14ac:dyDescent="0.25">
      <c r="AY3594"/>
    </row>
    <row r="3595" spans="51:51" x14ac:dyDescent="0.25">
      <c r="AY3595"/>
    </row>
    <row r="3596" spans="51:51" x14ac:dyDescent="0.25">
      <c r="AY3596"/>
    </row>
    <row r="3597" spans="51:51" x14ac:dyDescent="0.25">
      <c r="AY3597"/>
    </row>
    <row r="3598" spans="51:51" x14ac:dyDescent="0.25">
      <c r="AY3598"/>
    </row>
    <row r="3599" spans="51:51" x14ac:dyDescent="0.25">
      <c r="AY3599"/>
    </row>
    <row r="3600" spans="51:51" x14ac:dyDescent="0.25">
      <c r="AY3600"/>
    </row>
    <row r="3601" spans="51:51" x14ac:dyDescent="0.25">
      <c r="AY3601"/>
    </row>
    <row r="3602" spans="51:51" x14ac:dyDescent="0.25">
      <c r="AY3602"/>
    </row>
    <row r="3603" spans="51:51" x14ac:dyDescent="0.25">
      <c r="AY3603"/>
    </row>
    <row r="3604" spans="51:51" x14ac:dyDescent="0.25">
      <c r="AY3604"/>
    </row>
    <row r="3605" spans="51:51" x14ac:dyDescent="0.25">
      <c r="AY3605"/>
    </row>
    <row r="3606" spans="51:51" x14ac:dyDescent="0.25">
      <c r="AY3606"/>
    </row>
    <row r="3607" spans="51:51" x14ac:dyDescent="0.25">
      <c r="AY3607"/>
    </row>
    <row r="3608" spans="51:51" x14ac:dyDescent="0.25">
      <c r="AY3608"/>
    </row>
    <row r="3609" spans="51:51" x14ac:dyDescent="0.25">
      <c r="AY3609"/>
    </row>
    <row r="3610" spans="51:51" x14ac:dyDescent="0.25">
      <c r="AY3610"/>
    </row>
    <row r="3611" spans="51:51" x14ac:dyDescent="0.25">
      <c r="AY3611"/>
    </row>
    <row r="3612" spans="51:51" x14ac:dyDescent="0.25">
      <c r="AY3612"/>
    </row>
    <row r="3613" spans="51:51" x14ac:dyDescent="0.25">
      <c r="AY3613"/>
    </row>
    <row r="3614" spans="51:51" x14ac:dyDescent="0.25">
      <c r="AY3614"/>
    </row>
    <row r="3615" spans="51:51" x14ac:dyDescent="0.25">
      <c r="AY3615"/>
    </row>
    <row r="3616" spans="51:51" x14ac:dyDescent="0.25">
      <c r="AY3616"/>
    </row>
    <row r="3617" spans="51:51" x14ac:dyDescent="0.25">
      <c r="AY3617"/>
    </row>
    <row r="3618" spans="51:51" x14ac:dyDescent="0.25">
      <c r="AY3618"/>
    </row>
    <row r="3619" spans="51:51" x14ac:dyDescent="0.25">
      <c r="AY3619"/>
    </row>
    <row r="3620" spans="51:51" x14ac:dyDescent="0.25">
      <c r="AY3620"/>
    </row>
    <row r="3621" spans="51:51" x14ac:dyDescent="0.25">
      <c r="AY3621"/>
    </row>
    <row r="3622" spans="51:51" x14ac:dyDescent="0.25">
      <c r="AY3622"/>
    </row>
    <row r="3623" spans="51:51" x14ac:dyDescent="0.25">
      <c r="AY3623"/>
    </row>
    <row r="3624" spans="51:51" x14ac:dyDescent="0.25">
      <c r="AY3624"/>
    </row>
    <row r="3625" spans="51:51" x14ac:dyDescent="0.25">
      <c r="AY3625"/>
    </row>
    <row r="3626" spans="51:51" x14ac:dyDescent="0.25">
      <c r="AY3626"/>
    </row>
    <row r="3627" spans="51:51" x14ac:dyDescent="0.25">
      <c r="AY3627"/>
    </row>
    <row r="3628" spans="51:51" x14ac:dyDescent="0.25">
      <c r="AY3628"/>
    </row>
    <row r="3629" spans="51:51" x14ac:dyDescent="0.25">
      <c r="AY3629"/>
    </row>
    <row r="3630" spans="51:51" x14ac:dyDescent="0.25">
      <c r="AY3630"/>
    </row>
    <row r="3631" spans="51:51" x14ac:dyDescent="0.25">
      <c r="AY3631"/>
    </row>
    <row r="3632" spans="51:51" x14ac:dyDescent="0.25">
      <c r="AY3632"/>
    </row>
    <row r="3633" spans="51:51" x14ac:dyDescent="0.25">
      <c r="AY3633"/>
    </row>
    <row r="3634" spans="51:51" x14ac:dyDescent="0.25">
      <c r="AY3634"/>
    </row>
    <row r="3635" spans="51:51" x14ac:dyDescent="0.25">
      <c r="AY3635"/>
    </row>
    <row r="3636" spans="51:51" x14ac:dyDescent="0.25">
      <c r="AY3636"/>
    </row>
    <row r="3637" spans="51:51" x14ac:dyDescent="0.25">
      <c r="AY3637"/>
    </row>
    <row r="3638" spans="51:51" x14ac:dyDescent="0.25">
      <c r="AY3638"/>
    </row>
    <row r="3639" spans="51:51" x14ac:dyDescent="0.25">
      <c r="AY3639"/>
    </row>
    <row r="3640" spans="51:51" x14ac:dyDescent="0.25">
      <c r="AY3640"/>
    </row>
    <row r="3641" spans="51:51" x14ac:dyDescent="0.25">
      <c r="AY3641"/>
    </row>
    <row r="3642" spans="51:51" x14ac:dyDescent="0.25">
      <c r="AY3642"/>
    </row>
    <row r="3643" spans="51:51" x14ac:dyDescent="0.25">
      <c r="AY3643"/>
    </row>
    <row r="3644" spans="51:51" x14ac:dyDescent="0.25">
      <c r="AY3644"/>
    </row>
    <row r="3645" spans="51:51" x14ac:dyDescent="0.25">
      <c r="AY3645"/>
    </row>
    <row r="3646" spans="51:51" x14ac:dyDescent="0.25">
      <c r="AY3646"/>
    </row>
    <row r="3647" spans="51:51" x14ac:dyDescent="0.25">
      <c r="AY3647"/>
    </row>
    <row r="3648" spans="51:51" x14ac:dyDescent="0.25">
      <c r="AY3648"/>
    </row>
    <row r="3649" spans="51:51" x14ac:dyDescent="0.25">
      <c r="AY3649"/>
    </row>
    <row r="3656" spans="51:51" x14ac:dyDescent="0.25">
      <c r="AY3656"/>
    </row>
  </sheetData>
  <pageMargins left="0.7" right="0.7" top="0.75" bottom="0.75" header="0.3" footer="0.3"/>
  <pageSetup orientation="portrait" horizontalDpi="1200" verticalDpi="1200" r:id="rId1"/>
  <ignoredErrors>
    <ignoredError sqref="A2:D357" calculatedColumn="1"/>
    <ignoredError sqref="AM2:AM357"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4AB0-464D-4E4F-9C80-369B1DB211C6}">
  <dimension ref="A1:AI357"/>
  <sheetViews>
    <sheetView zoomScale="85" zoomScaleNormal="85" workbookViewId="0">
      <pane xSplit="4" ySplit="1" topLeftCell="E2" activePane="bottomRight" state="frozen"/>
      <selection pane="topRight" activeCell="F1" sqref="F1"/>
      <selection pane="bottomLeft" activeCell="A2" sqref="A2"/>
      <selection pane="bottomRight"/>
    </sheetView>
  </sheetViews>
  <sheetFormatPr defaultColWidth="8.7109375" defaultRowHeight="15" outlineLevelCol="1" x14ac:dyDescent="0.25"/>
  <cols>
    <col min="1" max="1" width="8.5703125" customWidth="1"/>
    <col min="2" max="2" width="60.7109375" customWidth="1"/>
    <col min="3" max="4" width="21.7109375" customWidth="1"/>
    <col min="5" max="12" width="12.7109375" customWidth="1"/>
    <col min="13" max="14" width="12.7109375" hidden="1" customWidth="1" outlineLevel="1"/>
    <col min="15" max="15" width="12.7109375" customWidth="1" collapsed="1"/>
    <col min="16" max="17" width="12.7109375" hidden="1" customWidth="1" outlineLevel="1"/>
    <col min="18" max="18" width="12.7109375" customWidth="1" collapsed="1"/>
    <col min="19" max="21" width="12.7109375" hidden="1" customWidth="1" outlineLevel="1"/>
    <col min="22" max="22" width="12.7109375" customWidth="1" collapsed="1"/>
    <col min="23" max="25" width="12.7109375" hidden="1" customWidth="1" outlineLevel="1"/>
    <col min="26" max="26" width="12.7109375" customWidth="1" collapsed="1"/>
    <col min="27" max="34" width="12.7109375" customWidth="1"/>
    <col min="35" max="35" width="12" style="33" customWidth="1"/>
    <col min="37" max="37" width="12.5703125" customWidth="1"/>
    <col min="39" max="47" width="12.5703125" customWidth="1"/>
    <col min="48" max="48" width="18.5703125" customWidth="1"/>
    <col min="50" max="50" width="22.140625" customWidth="1"/>
  </cols>
  <sheetData>
    <row r="1" spans="1:35" s="29" customFormat="1" ht="189.95" customHeight="1" x14ac:dyDescent="0.25">
      <c r="A1" s="29" t="s">
        <v>965</v>
      </c>
      <c r="B1" s="29" t="s">
        <v>1032</v>
      </c>
      <c r="C1" s="29" t="s">
        <v>1033</v>
      </c>
      <c r="D1" s="29" t="s">
        <v>1005</v>
      </c>
      <c r="E1" s="29" t="s">
        <v>1006</v>
      </c>
      <c r="F1" s="29" t="s">
        <v>1082</v>
      </c>
      <c r="G1" s="29" t="s">
        <v>1083</v>
      </c>
      <c r="H1" s="29" t="s">
        <v>1084</v>
      </c>
      <c r="I1" s="29" t="s">
        <v>1085</v>
      </c>
      <c r="J1" s="29" t="s">
        <v>1086</v>
      </c>
      <c r="K1" s="29" t="s">
        <v>1087</v>
      </c>
      <c r="L1" s="29" t="s">
        <v>1088</v>
      </c>
      <c r="M1" s="29" t="s">
        <v>1089</v>
      </c>
      <c r="N1" s="29" t="s">
        <v>1090</v>
      </c>
      <c r="O1" s="29" t="s">
        <v>1091</v>
      </c>
      <c r="P1" s="29" t="s">
        <v>1092</v>
      </c>
      <c r="Q1" s="29" t="s">
        <v>1093</v>
      </c>
      <c r="R1" s="29" t="s">
        <v>1094</v>
      </c>
      <c r="S1" s="29" t="s">
        <v>1095</v>
      </c>
      <c r="T1" s="29" t="s">
        <v>1096</v>
      </c>
      <c r="U1" s="29" t="s">
        <v>1097</v>
      </c>
      <c r="V1" s="29" t="s">
        <v>1098</v>
      </c>
      <c r="W1" s="29" t="s">
        <v>1099</v>
      </c>
      <c r="X1" s="29" t="s">
        <v>1100</v>
      </c>
      <c r="Y1" s="29" t="s">
        <v>1101</v>
      </c>
      <c r="Z1" s="29" t="s">
        <v>1102</v>
      </c>
      <c r="AA1" s="29" t="s">
        <v>1103</v>
      </c>
      <c r="AB1" s="29" t="s">
        <v>1104</v>
      </c>
      <c r="AC1" s="29" t="s">
        <v>1105</v>
      </c>
      <c r="AD1" s="29" t="s">
        <v>1106</v>
      </c>
      <c r="AE1" s="29" t="s">
        <v>1107</v>
      </c>
      <c r="AF1" s="29" t="s">
        <v>1108</v>
      </c>
      <c r="AG1" s="29" t="s">
        <v>1109</v>
      </c>
      <c r="AH1" s="29" t="s">
        <v>1031</v>
      </c>
      <c r="AI1" s="31" t="s">
        <v>959</v>
      </c>
    </row>
    <row r="2" spans="1:35" x14ac:dyDescent="0.25">
      <c r="A2" t="s">
        <v>929</v>
      </c>
      <c r="B2" t="s">
        <v>537</v>
      </c>
      <c r="C2" t="s">
        <v>741</v>
      </c>
      <c r="D2" t="s">
        <v>895</v>
      </c>
      <c r="E2" s="33">
        <v>113.2</v>
      </c>
      <c r="F2" s="33">
        <v>7.0555555555555554</v>
      </c>
      <c r="G2" s="33">
        <v>0.14444444444444443</v>
      </c>
      <c r="H2" s="33">
        <v>0.33333333333333331</v>
      </c>
      <c r="I2" s="33">
        <v>2.2222222222222223</v>
      </c>
      <c r="J2" s="33">
        <v>0</v>
      </c>
      <c r="K2" s="33">
        <v>0</v>
      </c>
      <c r="L2" s="33">
        <v>6.0457777777777792</v>
      </c>
      <c r="M2" s="33">
        <v>14.822222222222223</v>
      </c>
      <c r="N2" s="33">
        <v>0</v>
      </c>
      <c r="O2" s="33">
        <v>0.13093835885355321</v>
      </c>
      <c r="P2" s="33">
        <v>5.6888888888888891</v>
      </c>
      <c r="Q2" s="33">
        <v>5.7817777777777781</v>
      </c>
      <c r="R2" s="33">
        <v>0.10133097762073026</v>
      </c>
      <c r="S2" s="33">
        <v>18.399111111111111</v>
      </c>
      <c r="T2" s="33">
        <v>15.156999999999998</v>
      </c>
      <c r="U2" s="33">
        <v>0</v>
      </c>
      <c r="V2" s="33">
        <v>0.29643207695327833</v>
      </c>
      <c r="W2" s="33">
        <v>16.43022222222222</v>
      </c>
      <c r="X2" s="33">
        <v>16.023222222222227</v>
      </c>
      <c r="Y2" s="33">
        <v>0</v>
      </c>
      <c r="Z2" s="33">
        <v>0.28669120533961523</v>
      </c>
      <c r="AA2" s="33">
        <v>0</v>
      </c>
      <c r="AB2" s="33">
        <v>0</v>
      </c>
      <c r="AC2" s="33">
        <v>0</v>
      </c>
      <c r="AD2" s="33">
        <v>0</v>
      </c>
      <c r="AE2" s="33">
        <v>0</v>
      </c>
      <c r="AF2" s="33">
        <v>0</v>
      </c>
      <c r="AG2" s="33">
        <v>0</v>
      </c>
      <c r="AH2" t="s">
        <v>175</v>
      </c>
      <c r="AI2" s="34">
        <v>1</v>
      </c>
    </row>
    <row r="3" spans="1:35" x14ac:dyDescent="0.25">
      <c r="A3" t="s">
        <v>929</v>
      </c>
      <c r="B3" t="s">
        <v>446</v>
      </c>
      <c r="C3" t="s">
        <v>752</v>
      </c>
      <c r="D3" t="s">
        <v>900</v>
      </c>
      <c r="E3" s="33">
        <v>119.07777777777778</v>
      </c>
      <c r="F3" s="33">
        <v>5.2444444444444445</v>
      </c>
      <c r="G3" s="33">
        <v>0.35555555555555557</v>
      </c>
      <c r="H3" s="33">
        <v>0.43900000000000006</v>
      </c>
      <c r="I3" s="33">
        <v>2.8777777777777778</v>
      </c>
      <c r="J3" s="33">
        <v>0</v>
      </c>
      <c r="K3" s="33">
        <v>0</v>
      </c>
      <c r="L3" s="33">
        <v>9.9827777777777769</v>
      </c>
      <c r="M3" s="33">
        <v>15.775111111111119</v>
      </c>
      <c r="N3" s="33">
        <v>0</v>
      </c>
      <c r="O3" s="33">
        <v>0.13247737239899232</v>
      </c>
      <c r="P3" s="33">
        <v>2.7111111111111112</v>
      </c>
      <c r="Q3" s="33">
        <v>18.931888888888889</v>
      </c>
      <c r="R3" s="33">
        <v>0.18175515536064196</v>
      </c>
      <c r="S3" s="33">
        <v>10.897000000000002</v>
      </c>
      <c r="T3" s="33">
        <v>0.83744444444444455</v>
      </c>
      <c r="U3" s="33">
        <v>0</v>
      </c>
      <c r="V3" s="33">
        <v>9.854436875991418E-2</v>
      </c>
      <c r="W3" s="33">
        <v>5.6102222222222213</v>
      </c>
      <c r="X3" s="33">
        <v>5.3742222222222233</v>
      </c>
      <c r="Y3" s="33">
        <v>0</v>
      </c>
      <c r="Z3" s="33">
        <v>9.2245964355696569E-2</v>
      </c>
      <c r="AA3" s="33">
        <v>0</v>
      </c>
      <c r="AB3" s="33">
        <v>5.7</v>
      </c>
      <c r="AC3" s="33">
        <v>0</v>
      </c>
      <c r="AD3" s="33">
        <v>0</v>
      </c>
      <c r="AE3" s="33">
        <v>2.3444444444444446</v>
      </c>
      <c r="AF3" s="33">
        <v>0</v>
      </c>
      <c r="AG3" s="33">
        <v>0</v>
      </c>
      <c r="AH3" t="s">
        <v>84</v>
      </c>
      <c r="AI3" s="34">
        <v>1</v>
      </c>
    </row>
    <row r="4" spans="1:35" x14ac:dyDescent="0.25">
      <c r="A4" t="s">
        <v>929</v>
      </c>
      <c r="B4" t="s">
        <v>643</v>
      </c>
      <c r="C4" t="s">
        <v>872</v>
      </c>
      <c r="D4" t="s">
        <v>905</v>
      </c>
      <c r="E4" s="33">
        <v>35.411111111111111</v>
      </c>
      <c r="F4" s="33">
        <v>3.6444444444444444</v>
      </c>
      <c r="G4" s="33">
        <v>1.7333333333333334</v>
      </c>
      <c r="H4" s="33">
        <v>0.17777777777777778</v>
      </c>
      <c r="I4" s="33">
        <v>0.55555555555555558</v>
      </c>
      <c r="J4" s="33">
        <v>0</v>
      </c>
      <c r="K4" s="33">
        <v>1.1555555555555554</v>
      </c>
      <c r="L4" s="33">
        <v>1.1237777777777778</v>
      </c>
      <c r="M4" s="33">
        <v>2.8666666666666667</v>
      </c>
      <c r="N4" s="33">
        <v>0</v>
      </c>
      <c r="O4" s="33">
        <v>8.0953875117665511E-2</v>
      </c>
      <c r="P4" s="33">
        <v>7.2833333333333332</v>
      </c>
      <c r="Q4" s="33">
        <v>0</v>
      </c>
      <c r="R4" s="33">
        <v>0.20567932224662691</v>
      </c>
      <c r="S4" s="33">
        <v>2.6969999999999992</v>
      </c>
      <c r="T4" s="33">
        <v>4.6026666666666678</v>
      </c>
      <c r="U4" s="33">
        <v>0</v>
      </c>
      <c r="V4" s="33">
        <v>0.20614057106997177</v>
      </c>
      <c r="W4" s="33">
        <v>2.393333333333334</v>
      </c>
      <c r="X4" s="33">
        <v>2.311777777777777</v>
      </c>
      <c r="Y4" s="33">
        <v>0.81111111111111112</v>
      </c>
      <c r="Z4" s="33">
        <v>0.15577659240665201</v>
      </c>
      <c r="AA4" s="33">
        <v>0</v>
      </c>
      <c r="AB4" s="33">
        <v>0</v>
      </c>
      <c r="AC4" s="33">
        <v>0</v>
      </c>
      <c r="AD4" s="33">
        <v>0</v>
      </c>
      <c r="AE4" s="33">
        <v>0</v>
      </c>
      <c r="AF4" s="33">
        <v>0</v>
      </c>
      <c r="AG4" s="33">
        <v>0</v>
      </c>
      <c r="AH4" t="s">
        <v>285</v>
      </c>
      <c r="AI4" s="34">
        <v>1</v>
      </c>
    </row>
    <row r="5" spans="1:35" x14ac:dyDescent="0.25">
      <c r="A5" t="s">
        <v>929</v>
      </c>
      <c r="B5" t="s">
        <v>413</v>
      </c>
      <c r="C5" t="s">
        <v>788</v>
      </c>
      <c r="D5" t="s">
        <v>897</v>
      </c>
      <c r="E5" s="33">
        <v>113.25555555555556</v>
      </c>
      <c r="F5" s="33">
        <v>41.7</v>
      </c>
      <c r="G5" s="33">
        <v>1.1555555555555554</v>
      </c>
      <c r="H5" s="33">
        <v>0.42222222222222222</v>
      </c>
      <c r="I5" s="33">
        <v>1.8111111111111111</v>
      </c>
      <c r="J5" s="33">
        <v>0</v>
      </c>
      <c r="K5" s="33">
        <v>0</v>
      </c>
      <c r="L5" s="33">
        <v>1.6827777777777779</v>
      </c>
      <c r="M5" s="33">
        <v>3.6444444444444444</v>
      </c>
      <c r="N5" s="33">
        <v>0</v>
      </c>
      <c r="O5" s="33">
        <v>3.217894633572059E-2</v>
      </c>
      <c r="P5" s="33">
        <v>37.25277777777778</v>
      </c>
      <c r="Q5" s="33">
        <v>0</v>
      </c>
      <c r="R5" s="33">
        <v>0.32892671441185128</v>
      </c>
      <c r="S5" s="33">
        <v>5.7383333333333342</v>
      </c>
      <c r="T5" s="33">
        <v>1.4776666666666671</v>
      </c>
      <c r="U5" s="33">
        <v>0</v>
      </c>
      <c r="V5" s="33">
        <v>6.3714313744726775E-2</v>
      </c>
      <c r="W5" s="33">
        <v>4.1418888888888903</v>
      </c>
      <c r="X5" s="33">
        <v>2.7924444444444445</v>
      </c>
      <c r="Y5" s="33">
        <v>0.31111111111111112</v>
      </c>
      <c r="Z5" s="33">
        <v>6.3974296085548915E-2</v>
      </c>
      <c r="AA5" s="33">
        <v>1.4888888888888889</v>
      </c>
      <c r="AB5" s="33">
        <v>0</v>
      </c>
      <c r="AC5" s="33">
        <v>0</v>
      </c>
      <c r="AD5" s="33">
        <v>0</v>
      </c>
      <c r="AE5" s="33">
        <v>0</v>
      </c>
      <c r="AF5" s="33">
        <v>0</v>
      </c>
      <c r="AG5" s="33">
        <v>0</v>
      </c>
      <c r="AH5" t="s">
        <v>51</v>
      </c>
      <c r="AI5" s="34">
        <v>1</v>
      </c>
    </row>
    <row r="6" spans="1:35" x14ac:dyDescent="0.25">
      <c r="A6" t="s">
        <v>929</v>
      </c>
      <c r="B6" t="s">
        <v>524</v>
      </c>
      <c r="C6" t="s">
        <v>833</v>
      </c>
      <c r="D6" t="s">
        <v>898</v>
      </c>
      <c r="E6" s="33">
        <v>122.18888888888888</v>
      </c>
      <c r="F6" s="33">
        <v>5.6888888888888891</v>
      </c>
      <c r="G6" s="33">
        <v>0</v>
      </c>
      <c r="H6" s="33">
        <v>0</v>
      </c>
      <c r="I6" s="33">
        <v>4.6222222222222218</v>
      </c>
      <c r="J6" s="33">
        <v>0</v>
      </c>
      <c r="K6" s="33">
        <v>0</v>
      </c>
      <c r="L6" s="33">
        <v>9.7666666666666675</v>
      </c>
      <c r="M6" s="33">
        <v>10.986111111111111</v>
      </c>
      <c r="N6" s="33">
        <v>0</v>
      </c>
      <c r="O6" s="33">
        <v>8.9910884786760029E-2</v>
      </c>
      <c r="P6" s="33">
        <v>6.0444444444444443</v>
      </c>
      <c r="Q6" s="33">
        <v>14.341666666666667</v>
      </c>
      <c r="R6" s="33">
        <v>0.16684095662453399</v>
      </c>
      <c r="S6" s="33">
        <v>11.192222222222222</v>
      </c>
      <c r="T6" s="33">
        <v>11.213888888888889</v>
      </c>
      <c r="U6" s="33">
        <v>0</v>
      </c>
      <c r="V6" s="33">
        <v>0.18337273801945983</v>
      </c>
      <c r="W6" s="33">
        <v>14.155555555555555</v>
      </c>
      <c r="X6" s="33">
        <v>15.238888888888889</v>
      </c>
      <c r="Y6" s="33">
        <v>0</v>
      </c>
      <c r="Z6" s="33">
        <v>0.24056560880240069</v>
      </c>
      <c r="AA6" s="33">
        <v>0</v>
      </c>
      <c r="AB6" s="33">
        <v>0</v>
      </c>
      <c r="AC6" s="33">
        <v>0</v>
      </c>
      <c r="AD6" s="33">
        <v>65.791666666666671</v>
      </c>
      <c r="AE6" s="33">
        <v>0</v>
      </c>
      <c r="AF6" s="33">
        <v>0</v>
      </c>
      <c r="AG6" s="33">
        <v>0</v>
      </c>
      <c r="AH6" t="s">
        <v>162</v>
      </c>
      <c r="AI6" s="34">
        <v>1</v>
      </c>
    </row>
    <row r="7" spans="1:35" x14ac:dyDescent="0.25">
      <c r="A7" t="s">
        <v>929</v>
      </c>
      <c r="B7" t="s">
        <v>507</v>
      </c>
      <c r="C7" t="s">
        <v>361</v>
      </c>
      <c r="D7" t="s">
        <v>902</v>
      </c>
      <c r="E7" s="33">
        <v>127.81111111111112</v>
      </c>
      <c r="F7" s="33">
        <v>4.7111111111111112</v>
      </c>
      <c r="G7" s="33">
        <v>1.6888888888888889</v>
      </c>
      <c r="H7" s="33">
        <v>0.53333333333333333</v>
      </c>
      <c r="I7" s="33">
        <v>3.7666666666666666</v>
      </c>
      <c r="J7" s="33">
        <v>0</v>
      </c>
      <c r="K7" s="33">
        <v>0</v>
      </c>
      <c r="L7" s="33">
        <v>3.0114444444444439</v>
      </c>
      <c r="M7" s="33">
        <v>10.052777777777777</v>
      </c>
      <c r="N7" s="33">
        <v>0</v>
      </c>
      <c r="O7" s="33">
        <v>7.8653394766582618E-2</v>
      </c>
      <c r="P7" s="33">
        <v>4.2666666666666666</v>
      </c>
      <c r="Q7" s="33">
        <v>8.3888888888888893</v>
      </c>
      <c r="R7" s="33">
        <v>9.9017647570199069E-2</v>
      </c>
      <c r="S7" s="33">
        <v>4.2121111111111116</v>
      </c>
      <c r="T7" s="33">
        <v>15.600111111111108</v>
      </c>
      <c r="U7" s="33">
        <v>0</v>
      </c>
      <c r="V7" s="33">
        <v>0.15501173606885157</v>
      </c>
      <c r="W7" s="33">
        <v>10.342444444444446</v>
      </c>
      <c r="X7" s="33">
        <v>13.512222222222224</v>
      </c>
      <c r="Y7" s="33">
        <v>1.3333333333333333</v>
      </c>
      <c r="Z7" s="33">
        <v>0.19707206815613318</v>
      </c>
      <c r="AA7" s="33">
        <v>0</v>
      </c>
      <c r="AB7" s="33">
        <v>0</v>
      </c>
      <c r="AC7" s="33">
        <v>0</v>
      </c>
      <c r="AD7" s="33">
        <v>0</v>
      </c>
      <c r="AE7" s="33">
        <v>0</v>
      </c>
      <c r="AF7" s="33">
        <v>0</v>
      </c>
      <c r="AG7" s="33">
        <v>0</v>
      </c>
      <c r="AH7" t="s">
        <v>145</v>
      </c>
      <c r="AI7" s="34">
        <v>1</v>
      </c>
    </row>
    <row r="8" spans="1:35" x14ac:dyDescent="0.25">
      <c r="A8" t="s">
        <v>929</v>
      </c>
      <c r="B8" t="s">
        <v>483</v>
      </c>
      <c r="C8" t="s">
        <v>819</v>
      </c>
      <c r="D8" t="s">
        <v>900</v>
      </c>
      <c r="E8" s="33">
        <v>32.12222222222222</v>
      </c>
      <c r="F8" s="33">
        <v>5.333333333333333</v>
      </c>
      <c r="G8" s="33">
        <v>1.3333333333333333</v>
      </c>
      <c r="H8" s="33">
        <v>0.1</v>
      </c>
      <c r="I8" s="33">
        <v>0.5</v>
      </c>
      <c r="J8" s="33">
        <v>0</v>
      </c>
      <c r="K8" s="33">
        <v>0</v>
      </c>
      <c r="L8" s="33">
        <v>3.6944444444444446</v>
      </c>
      <c r="M8" s="33">
        <v>4.1222222222222218</v>
      </c>
      <c r="N8" s="33">
        <v>0.5257777777777779</v>
      </c>
      <c r="O8" s="33">
        <v>0.14469733656174333</v>
      </c>
      <c r="P8" s="33">
        <v>4.7111111111111112</v>
      </c>
      <c r="Q8" s="33">
        <v>1.6181111111111111</v>
      </c>
      <c r="R8" s="33">
        <v>0.19703562781044623</v>
      </c>
      <c r="S8" s="33">
        <v>0.84677777777777774</v>
      </c>
      <c r="T8" s="33">
        <v>3.9911111111111111</v>
      </c>
      <c r="U8" s="33">
        <v>0</v>
      </c>
      <c r="V8" s="33">
        <v>0.15060878588723628</v>
      </c>
      <c r="W8" s="33">
        <v>4.6952222222222222</v>
      </c>
      <c r="X8" s="33">
        <v>4.0555555555555554</v>
      </c>
      <c r="Y8" s="33">
        <v>0</v>
      </c>
      <c r="Z8" s="33">
        <v>0.27242130750605326</v>
      </c>
      <c r="AA8" s="33">
        <v>0</v>
      </c>
      <c r="AB8" s="33">
        <v>0</v>
      </c>
      <c r="AC8" s="33">
        <v>0</v>
      </c>
      <c r="AD8" s="33">
        <v>0</v>
      </c>
      <c r="AE8" s="33">
        <v>0.1111111111111111</v>
      </c>
      <c r="AF8" s="33">
        <v>0</v>
      </c>
      <c r="AG8" s="33">
        <v>0</v>
      </c>
      <c r="AH8" t="s">
        <v>121</v>
      </c>
      <c r="AI8" s="34">
        <v>1</v>
      </c>
    </row>
    <row r="9" spans="1:35" x14ac:dyDescent="0.25">
      <c r="A9" t="s">
        <v>929</v>
      </c>
      <c r="B9" t="s">
        <v>508</v>
      </c>
      <c r="C9" t="s">
        <v>827</v>
      </c>
      <c r="D9" t="s">
        <v>897</v>
      </c>
      <c r="E9" s="33">
        <v>77.3</v>
      </c>
      <c r="F9" s="33">
        <v>5.0333333333333332</v>
      </c>
      <c r="G9" s="33">
        <v>1.3777777777777778</v>
      </c>
      <c r="H9" s="33">
        <v>0.26666666666666666</v>
      </c>
      <c r="I9" s="33">
        <v>2.3111111111111109</v>
      </c>
      <c r="J9" s="33">
        <v>0</v>
      </c>
      <c r="K9" s="33">
        <v>0</v>
      </c>
      <c r="L9" s="33">
        <v>2.6068888888888897</v>
      </c>
      <c r="M9" s="33">
        <v>4.2666666666666666</v>
      </c>
      <c r="N9" s="33">
        <v>0</v>
      </c>
      <c r="O9" s="33">
        <v>5.5196205260888316E-2</v>
      </c>
      <c r="P9" s="33">
        <v>5.4666666666666668</v>
      </c>
      <c r="Q9" s="33">
        <v>10.873111111111113</v>
      </c>
      <c r="R9" s="33">
        <v>0.21138134253270091</v>
      </c>
      <c r="S9" s="33">
        <v>9.8224444444444465</v>
      </c>
      <c r="T9" s="33">
        <v>4.0322222222222228</v>
      </c>
      <c r="U9" s="33">
        <v>0</v>
      </c>
      <c r="V9" s="33">
        <v>0.17923242777059081</v>
      </c>
      <c r="W9" s="33">
        <v>4.8281111111111104</v>
      </c>
      <c r="X9" s="33">
        <v>6.7761111111111116</v>
      </c>
      <c r="Y9" s="33">
        <v>0</v>
      </c>
      <c r="Z9" s="33">
        <v>0.15011930429782955</v>
      </c>
      <c r="AA9" s="33">
        <v>0</v>
      </c>
      <c r="AB9" s="33">
        <v>0</v>
      </c>
      <c r="AC9" s="33">
        <v>0</v>
      </c>
      <c r="AD9" s="33">
        <v>0</v>
      </c>
      <c r="AE9" s="33">
        <v>0</v>
      </c>
      <c r="AF9" s="33">
        <v>0</v>
      </c>
      <c r="AG9" s="33">
        <v>0</v>
      </c>
      <c r="AH9" t="s">
        <v>146</v>
      </c>
      <c r="AI9" s="34">
        <v>1</v>
      </c>
    </row>
    <row r="10" spans="1:35" x14ac:dyDescent="0.25">
      <c r="A10" t="s">
        <v>929</v>
      </c>
      <c r="B10" t="s">
        <v>701</v>
      </c>
      <c r="C10" t="s">
        <v>766</v>
      </c>
      <c r="D10" t="s">
        <v>901</v>
      </c>
      <c r="E10" s="33">
        <v>81.099999999999994</v>
      </c>
      <c r="F10" s="33">
        <v>10.255555555555556</v>
      </c>
      <c r="G10" s="33">
        <v>1.8777777777777778</v>
      </c>
      <c r="H10" s="33">
        <v>0.26666666666666666</v>
      </c>
      <c r="I10" s="33">
        <v>0</v>
      </c>
      <c r="J10" s="33">
        <v>0</v>
      </c>
      <c r="K10" s="33">
        <v>0</v>
      </c>
      <c r="L10" s="33">
        <v>5.7148888888888889</v>
      </c>
      <c r="M10" s="33">
        <v>10.311111111111112</v>
      </c>
      <c r="N10" s="33">
        <v>0</v>
      </c>
      <c r="O10" s="33">
        <v>0.12714070420605564</v>
      </c>
      <c r="P10" s="33">
        <v>4.4444444444444446</v>
      </c>
      <c r="Q10" s="33">
        <v>10.428555555555555</v>
      </c>
      <c r="R10" s="33">
        <v>0.18339087546239211</v>
      </c>
      <c r="S10" s="33">
        <v>17.060999999999989</v>
      </c>
      <c r="T10" s="33">
        <v>4.4777777777777761</v>
      </c>
      <c r="U10" s="33">
        <v>0</v>
      </c>
      <c r="V10" s="33">
        <v>0.26558295656939296</v>
      </c>
      <c r="W10" s="33">
        <v>12.761333333333338</v>
      </c>
      <c r="X10" s="33">
        <v>4.1500000000000004</v>
      </c>
      <c r="Y10" s="33">
        <v>0</v>
      </c>
      <c r="Z10" s="33">
        <v>0.20852445540485007</v>
      </c>
      <c r="AA10" s="33">
        <v>0</v>
      </c>
      <c r="AB10" s="33">
        <v>0</v>
      </c>
      <c r="AC10" s="33">
        <v>0</v>
      </c>
      <c r="AD10" s="33">
        <v>0</v>
      </c>
      <c r="AE10" s="33">
        <v>0</v>
      </c>
      <c r="AF10" s="33">
        <v>0</v>
      </c>
      <c r="AG10" s="33">
        <v>0</v>
      </c>
      <c r="AH10" t="s">
        <v>344</v>
      </c>
      <c r="AI10" s="34">
        <v>1</v>
      </c>
    </row>
    <row r="11" spans="1:35" x14ac:dyDescent="0.25">
      <c r="A11" t="s">
        <v>929</v>
      </c>
      <c r="B11" t="s">
        <v>514</v>
      </c>
      <c r="C11" t="s">
        <v>829</v>
      </c>
      <c r="D11" t="s">
        <v>900</v>
      </c>
      <c r="E11" s="33">
        <v>42.166666666666664</v>
      </c>
      <c r="F11" s="33">
        <v>3.3777777777777778</v>
      </c>
      <c r="G11" s="33">
        <v>0.36666666666666664</v>
      </c>
      <c r="H11" s="33">
        <v>0.13333333333333333</v>
      </c>
      <c r="I11" s="33">
        <v>0</v>
      </c>
      <c r="J11" s="33">
        <v>0</v>
      </c>
      <c r="K11" s="33">
        <v>0</v>
      </c>
      <c r="L11" s="33">
        <v>2.4222222222222225E-2</v>
      </c>
      <c r="M11" s="33">
        <v>2.8694444444444445</v>
      </c>
      <c r="N11" s="33">
        <v>0</v>
      </c>
      <c r="O11" s="33">
        <v>6.8050065876152838E-2</v>
      </c>
      <c r="P11" s="33">
        <v>4.0294444444444446</v>
      </c>
      <c r="Q11" s="33">
        <v>6.9931111111111113</v>
      </c>
      <c r="R11" s="33">
        <v>0.26140447957839263</v>
      </c>
      <c r="S11" s="33">
        <v>2.6059999999999999</v>
      </c>
      <c r="T11" s="33">
        <v>0</v>
      </c>
      <c r="U11" s="33">
        <v>0</v>
      </c>
      <c r="V11" s="33">
        <v>6.1802371541501977E-2</v>
      </c>
      <c r="W11" s="33">
        <v>7.3637777777777806</v>
      </c>
      <c r="X11" s="33">
        <v>1.7922222222222219</v>
      </c>
      <c r="Y11" s="33">
        <v>0</v>
      </c>
      <c r="Z11" s="33">
        <v>0.21713833992094869</v>
      </c>
      <c r="AA11" s="33">
        <v>0</v>
      </c>
      <c r="AB11" s="33">
        <v>0</v>
      </c>
      <c r="AC11" s="33">
        <v>0</v>
      </c>
      <c r="AD11" s="33">
        <v>0</v>
      </c>
      <c r="AE11" s="33">
        <v>0.22222222222222221</v>
      </c>
      <c r="AF11" s="33">
        <v>0</v>
      </c>
      <c r="AG11" s="33">
        <v>0</v>
      </c>
      <c r="AH11" t="s">
        <v>152</v>
      </c>
      <c r="AI11" s="34">
        <v>1</v>
      </c>
    </row>
    <row r="12" spans="1:35" x14ac:dyDescent="0.25">
      <c r="A12" t="s">
        <v>929</v>
      </c>
      <c r="B12" t="s">
        <v>639</v>
      </c>
      <c r="C12" t="s">
        <v>729</v>
      </c>
      <c r="D12" t="s">
        <v>895</v>
      </c>
      <c r="E12" s="33">
        <v>32.81111111111111</v>
      </c>
      <c r="F12" s="33">
        <v>5.6</v>
      </c>
      <c r="G12" s="33">
        <v>0</v>
      </c>
      <c r="H12" s="33">
        <v>0</v>
      </c>
      <c r="I12" s="33">
        <v>0</v>
      </c>
      <c r="J12" s="33">
        <v>0</v>
      </c>
      <c r="K12" s="33">
        <v>0</v>
      </c>
      <c r="L12" s="33">
        <v>0.05</v>
      </c>
      <c r="M12" s="33">
        <v>3.5377777777777784</v>
      </c>
      <c r="N12" s="33">
        <v>0</v>
      </c>
      <c r="O12" s="33">
        <v>0.10782255333559095</v>
      </c>
      <c r="P12" s="33">
        <v>5.6</v>
      </c>
      <c r="Q12" s="33">
        <v>5.7823333333333347</v>
      </c>
      <c r="R12" s="33">
        <v>0.34690484253301734</v>
      </c>
      <c r="S12" s="33">
        <v>5.3008888888888883</v>
      </c>
      <c r="T12" s="33">
        <v>0.45733333333333337</v>
      </c>
      <c r="U12" s="33">
        <v>0</v>
      </c>
      <c r="V12" s="33">
        <v>0.17549610565526583</v>
      </c>
      <c r="W12" s="33">
        <v>0.7</v>
      </c>
      <c r="X12" s="33">
        <v>3.3576666666666659</v>
      </c>
      <c r="Y12" s="33">
        <v>0</v>
      </c>
      <c r="Z12" s="33">
        <v>0.12366745682356924</v>
      </c>
      <c r="AA12" s="33">
        <v>0</v>
      </c>
      <c r="AB12" s="33">
        <v>0</v>
      </c>
      <c r="AC12" s="33">
        <v>0</v>
      </c>
      <c r="AD12" s="33">
        <v>0</v>
      </c>
      <c r="AE12" s="33">
        <v>0</v>
      </c>
      <c r="AF12" s="33">
        <v>0</v>
      </c>
      <c r="AG12" s="33">
        <v>0</v>
      </c>
      <c r="AH12" t="s">
        <v>281</v>
      </c>
      <c r="AI12" s="34">
        <v>1</v>
      </c>
    </row>
    <row r="13" spans="1:35" x14ac:dyDescent="0.25">
      <c r="A13" t="s">
        <v>929</v>
      </c>
      <c r="B13" t="s">
        <v>663</v>
      </c>
      <c r="C13" t="s">
        <v>732</v>
      </c>
      <c r="D13" t="s">
        <v>901</v>
      </c>
      <c r="E13" s="33">
        <v>137.06666666666666</v>
      </c>
      <c r="F13" s="33">
        <v>5.2444444444444445</v>
      </c>
      <c r="G13" s="33">
        <v>3.3777777777777778</v>
      </c>
      <c r="H13" s="33">
        <v>0.53333333333333333</v>
      </c>
      <c r="I13" s="33">
        <v>4.5555555555555554</v>
      </c>
      <c r="J13" s="33">
        <v>0</v>
      </c>
      <c r="K13" s="33">
        <v>0</v>
      </c>
      <c r="L13" s="33">
        <v>6.3104444444444461</v>
      </c>
      <c r="M13" s="33">
        <v>12</v>
      </c>
      <c r="N13" s="33">
        <v>1.4222222222222223</v>
      </c>
      <c r="O13" s="33">
        <v>9.7924773022049286E-2</v>
      </c>
      <c r="P13" s="33">
        <v>4.8888888888888893</v>
      </c>
      <c r="Q13" s="33">
        <v>24.916333333333341</v>
      </c>
      <c r="R13" s="33">
        <v>0.21745055123216608</v>
      </c>
      <c r="S13" s="33">
        <v>20.776888888888895</v>
      </c>
      <c r="T13" s="33">
        <v>5.6964444444444453</v>
      </c>
      <c r="U13" s="33">
        <v>0</v>
      </c>
      <c r="V13" s="33">
        <v>0.19314202334630357</v>
      </c>
      <c r="W13" s="33">
        <v>18.734888888888893</v>
      </c>
      <c r="X13" s="33">
        <v>15.901888888888893</v>
      </c>
      <c r="Y13" s="33">
        <v>0</v>
      </c>
      <c r="Z13" s="33">
        <v>0.2527002269779508</v>
      </c>
      <c r="AA13" s="33">
        <v>0</v>
      </c>
      <c r="AB13" s="33">
        <v>0</v>
      </c>
      <c r="AC13" s="33">
        <v>0</v>
      </c>
      <c r="AD13" s="33">
        <v>0</v>
      </c>
      <c r="AE13" s="33">
        <v>0.36666666666666664</v>
      </c>
      <c r="AF13" s="33">
        <v>0</v>
      </c>
      <c r="AG13" s="33">
        <v>0</v>
      </c>
      <c r="AH13" t="s">
        <v>305</v>
      </c>
      <c r="AI13" s="34">
        <v>1</v>
      </c>
    </row>
    <row r="14" spans="1:35" x14ac:dyDescent="0.25">
      <c r="A14" t="s">
        <v>929</v>
      </c>
      <c r="B14" t="s">
        <v>649</v>
      </c>
      <c r="C14" t="s">
        <v>754</v>
      </c>
      <c r="D14" t="s">
        <v>900</v>
      </c>
      <c r="E14" s="33">
        <v>100.08888888888889</v>
      </c>
      <c r="F14" s="33">
        <v>5.5111111111111111</v>
      </c>
      <c r="G14" s="33">
        <v>0.58888888888888891</v>
      </c>
      <c r="H14" s="33">
        <v>0.33333333333333331</v>
      </c>
      <c r="I14" s="33">
        <v>5.5111111111111111</v>
      </c>
      <c r="J14" s="33">
        <v>0</v>
      </c>
      <c r="K14" s="33">
        <v>0</v>
      </c>
      <c r="L14" s="33">
        <v>6.2330000000000005</v>
      </c>
      <c r="M14" s="33">
        <v>5.1555555555555559</v>
      </c>
      <c r="N14" s="33">
        <v>3.8820000000000001</v>
      </c>
      <c r="O14" s="33">
        <v>9.0295293072824162E-2</v>
      </c>
      <c r="P14" s="33">
        <v>0</v>
      </c>
      <c r="Q14" s="33">
        <v>10.705444444444444</v>
      </c>
      <c r="R14" s="33">
        <v>0.10695936944937832</v>
      </c>
      <c r="S14" s="33">
        <v>17.903777777777783</v>
      </c>
      <c r="T14" s="33">
        <v>9.2591111111111122</v>
      </c>
      <c r="U14" s="33">
        <v>0</v>
      </c>
      <c r="V14" s="33">
        <v>0.27138765541740678</v>
      </c>
      <c r="W14" s="33">
        <v>7.3252222222222256</v>
      </c>
      <c r="X14" s="33">
        <v>16.326777777777767</v>
      </c>
      <c r="Y14" s="33">
        <v>0</v>
      </c>
      <c r="Z14" s="33">
        <v>0.23630994671403191</v>
      </c>
      <c r="AA14" s="33">
        <v>0</v>
      </c>
      <c r="AB14" s="33">
        <v>0</v>
      </c>
      <c r="AC14" s="33">
        <v>0</v>
      </c>
      <c r="AD14" s="33">
        <v>0</v>
      </c>
      <c r="AE14" s="33">
        <v>0.27777777777777779</v>
      </c>
      <c r="AF14" s="33">
        <v>0</v>
      </c>
      <c r="AG14" s="33">
        <v>0</v>
      </c>
      <c r="AH14" t="s">
        <v>291</v>
      </c>
      <c r="AI14" s="34">
        <v>1</v>
      </c>
    </row>
    <row r="15" spans="1:35" x14ac:dyDescent="0.25">
      <c r="A15" t="s">
        <v>929</v>
      </c>
      <c r="B15" t="s">
        <v>420</v>
      </c>
      <c r="C15" t="s">
        <v>781</v>
      </c>
      <c r="D15" t="s">
        <v>896</v>
      </c>
      <c r="E15" s="33">
        <v>110.67777777777778</v>
      </c>
      <c r="F15" s="33">
        <v>0</v>
      </c>
      <c r="G15" s="33">
        <v>0.26666666666666666</v>
      </c>
      <c r="H15" s="33">
        <v>0.26666666666666666</v>
      </c>
      <c r="I15" s="33">
        <v>5.666666666666667</v>
      </c>
      <c r="J15" s="33">
        <v>0</v>
      </c>
      <c r="K15" s="33">
        <v>0</v>
      </c>
      <c r="L15" s="33">
        <v>5.8567777777777783</v>
      </c>
      <c r="M15" s="33">
        <v>11.022222222222222</v>
      </c>
      <c r="N15" s="33">
        <v>0</v>
      </c>
      <c r="O15" s="33">
        <v>9.9588394739483985E-2</v>
      </c>
      <c r="P15" s="33">
        <v>0</v>
      </c>
      <c r="Q15" s="33">
        <v>5.1097777777777766</v>
      </c>
      <c r="R15" s="33">
        <v>4.6168055416122872E-2</v>
      </c>
      <c r="S15" s="33">
        <v>13.830999999999994</v>
      </c>
      <c r="T15" s="33">
        <v>13.820111111111116</v>
      </c>
      <c r="U15" s="33">
        <v>0</v>
      </c>
      <c r="V15" s="33">
        <v>0.24983435398052403</v>
      </c>
      <c r="W15" s="33">
        <v>9.6155555555555523</v>
      </c>
      <c r="X15" s="33">
        <v>11.197444444444447</v>
      </c>
      <c r="Y15" s="33">
        <v>0</v>
      </c>
      <c r="Z15" s="33">
        <v>0.18805039654653147</v>
      </c>
      <c r="AA15" s="33">
        <v>0</v>
      </c>
      <c r="AB15" s="33">
        <v>0</v>
      </c>
      <c r="AC15" s="33">
        <v>0</v>
      </c>
      <c r="AD15" s="33">
        <v>0</v>
      </c>
      <c r="AE15" s="33">
        <v>0.55555555555555558</v>
      </c>
      <c r="AF15" s="33">
        <v>0</v>
      </c>
      <c r="AG15" s="33">
        <v>0</v>
      </c>
      <c r="AH15" t="s">
        <v>58</v>
      </c>
      <c r="AI15" s="34">
        <v>1</v>
      </c>
    </row>
    <row r="16" spans="1:35" x14ac:dyDescent="0.25">
      <c r="A16" t="s">
        <v>929</v>
      </c>
      <c r="B16" t="s">
        <v>531</v>
      </c>
      <c r="C16" t="s">
        <v>836</v>
      </c>
      <c r="D16" t="s">
        <v>895</v>
      </c>
      <c r="E16" s="33">
        <v>98.444444444444443</v>
      </c>
      <c r="F16" s="33">
        <v>10.4</v>
      </c>
      <c r="G16" s="33">
        <v>0.75555555555555554</v>
      </c>
      <c r="H16" s="33">
        <v>0.3487777777777778</v>
      </c>
      <c r="I16" s="33">
        <v>3.588888888888889</v>
      </c>
      <c r="J16" s="33">
        <v>0</v>
      </c>
      <c r="K16" s="33">
        <v>0</v>
      </c>
      <c r="L16" s="33">
        <v>4.0244444444444447</v>
      </c>
      <c r="M16" s="33">
        <v>9.5474444444444444</v>
      </c>
      <c r="N16" s="33">
        <v>0</v>
      </c>
      <c r="O16" s="33">
        <v>9.6983069977426631E-2</v>
      </c>
      <c r="P16" s="33">
        <v>0.17777777777777778</v>
      </c>
      <c r="Q16" s="33">
        <v>10.970444444444443</v>
      </c>
      <c r="R16" s="33">
        <v>0.11324379232505641</v>
      </c>
      <c r="S16" s="33">
        <v>5.1149999999999984</v>
      </c>
      <c r="T16" s="33">
        <v>4.3792222222222232</v>
      </c>
      <c r="U16" s="33">
        <v>0</v>
      </c>
      <c r="V16" s="33">
        <v>9.6442437923250565E-2</v>
      </c>
      <c r="W16" s="33">
        <v>5.1311111111111112</v>
      </c>
      <c r="X16" s="33">
        <v>4.9724444444444451</v>
      </c>
      <c r="Y16" s="33">
        <v>0</v>
      </c>
      <c r="Z16" s="33">
        <v>0.10263205417607224</v>
      </c>
      <c r="AA16" s="33">
        <v>0</v>
      </c>
      <c r="AB16" s="33">
        <v>3.9888888888888889</v>
      </c>
      <c r="AC16" s="33">
        <v>0</v>
      </c>
      <c r="AD16" s="33">
        <v>0</v>
      </c>
      <c r="AE16" s="33">
        <v>0</v>
      </c>
      <c r="AF16" s="33">
        <v>0</v>
      </c>
      <c r="AG16" s="33">
        <v>0</v>
      </c>
      <c r="AH16" t="s">
        <v>169</v>
      </c>
      <c r="AI16" s="34">
        <v>1</v>
      </c>
    </row>
    <row r="17" spans="1:35" x14ac:dyDescent="0.25">
      <c r="A17" t="s">
        <v>929</v>
      </c>
      <c r="B17" t="s">
        <v>527</v>
      </c>
      <c r="C17" t="s">
        <v>763</v>
      </c>
      <c r="D17" t="s">
        <v>898</v>
      </c>
      <c r="E17" s="33">
        <v>50.077777777777776</v>
      </c>
      <c r="F17" s="33">
        <v>5.4222222222222225</v>
      </c>
      <c r="G17" s="33">
        <v>0.88888888888888884</v>
      </c>
      <c r="H17" s="33">
        <v>0</v>
      </c>
      <c r="I17" s="33">
        <v>1.0666666666666667</v>
      </c>
      <c r="J17" s="33">
        <v>0</v>
      </c>
      <c r="K17" s="33">
        <v>0</v>
      </c>
      <c r="L17" s="33">
        <v>1.958666666666667</v>
      </c>
      <c r="M17" s="33">
        <v>6.5666666666666664</v>
      </c>
      <c r="N17" s="33">
        <v>0</v>
      </c>
      <c r="O17" s="33">
        <v>0.13112935433769693</v>
      </c>
      <c r="P17" s="33">
        <v>5.083333333333333</v>
      </c>
      <c r="Q17" s="33">
        <v>6.7611111111111111</v>
      </c>
      <c r="R17" s="33">
        <v>0.23652096738406925</v>
      </c>
      <c r="S17" s="33">
        <v>5.7185555555555547</v>
      </c>
      <c r="T17" s="33">
        <v>0.26277777777777778</v>
      </c>
      <c r="U17" s="33">
        <v>0</v>
      </c>
      <c r="V17" s="33">
        <v>0.11944086975815398</v>
      </c>
      <c r="W17" s="33">
        <v>4.0446666666666662</v>
      </c>
      <c r="X17" s="33">
        <v>2.6584444444444451</v>
      </c>
      <c r="Y17" s="33">
        <v>0</v>
      </c>
      <c r="Z17" s="33">
        <v>0.13385400488129576</v>
      </c>
      <c r="AA17" s="33">
        <v>0</v>
      </c>
      <c r="AB17" s="33">
        <v>0</v>
      </c>
      <c r="AC17" s="33">
        <v>0</v>
      </c>
      <c r="AD17" s="33">
        <v>0</v>
      </c>
      <c r="AE17" s="33">
        <v>0</v>
      </c>
      <c r="AF17" s="33">
        <v>0</v>
      </c>
      <c r="AG17" s="33">
        <v>0.14444444444444443</v>
      </c>
      <c r="AH17" t="s">
        <v>165</v>
      </c>
      <c r="AI17" s="34">
        <v>1</v>
      </c>
    </row>
    <row r="18" spans="1:35" x14ac:dyDescent="0.25">
      <c r="A18" t="s">
        <v>929</v>
      </c>
      <c r="B18" t="s">
        <v>411</v>
      </c>
      <c r="C18" t="s">
        <v>786</v>
      </c>
      <c r="D18" t="s">
        <v>902</v>
      </c>
      <c r="E18" s="33">
        <v>57.988888888888887</v>
      </c>
      <c r="F18" s="33">
        <v>5.6888888888888891</v>
      </c>
      <c r="G18" s="33">
        <v>0.28888888888888886</v>
      </c>
      <c r="H18" s="33">
        <v>0</v>
      </c>
      <c r="I18" s="33">
        <v>2.0222222222222221</v>
      </c>
      <c r="J18" s="33">
        <v>0</v>
      </c>
      <c r="K18" s="33">
        <v>0</v>
      </c>
      <c r="L18" s="33">
        <v>0.66955555555555546</v>
      </c>
      <c r="M18" s="33">
        <v>3.9777777777777783</v>
      </c>
      <c r="N18" s="33">
        <v>0</v>
      </c>
      <c r="O18" s="33">
        <v>6.8595516382448762E-2</v>
      </c>
      <c r="P18" s="33">
        <v>6.0844444444444434</v>
      </c>
      <c r="Q18" s="33">
        <v>8.3444444444444485</v>
      </c>
      <c r="R18" s="33">
        <v>0.24882161333588818</v>
      </c>
      <c r="S18" s="33">
        <v>2.6393333333333331</v>
      </c>
      <c r="T18" s="33">
        <v>5.1413333333333346</v>
      </c>
      <c r="U18" s="33">
        <v>0</v>
      </c>
      <c r="V18" s="33">
        <v>0.13417512933512168</v>
      </c>
      <c r="W18" s="33">
        <v>4.1561111111111115</v>
      </c>
      <c r="X18" s="33">
        <v>5.3661111111111124</v>
      </c>
      <c r="Y18" s="33">
        <v>0</v>
      </c>
      <c r="Z18" s="33">
        <v>0.16420770262502399</v>
      </c>
      <c r="AA18" s="33">
        <v>0</v>
      </c>
      <c r="AB18" s="33">
        <v>0</v>
      </c>
      <c r="AC18" s="33">
        <v>0</v>
      </c>
      <c r="AD18" s="33">
        <v>0</v>
      </c>
      <c r="AE18" s="33">
        <v>0</v>
      </c>
      <c r="AF18" s="33">
        <v>0</v>
      </c>
      <c r="AG18" s="33">
        <v>0</v>
      </c>
      <c r="AH18" t="s">
        <v>49</v>
      </c>
      <c r="AI18" s="34">
        <v>1</v>
      </c>
    </row>
    <row r="19" spans="1:35" x14ac:dyDescent="0.25">
      <c r="A19" t="s">
        <v>929</v>
      </c>
      <c r="B19" t="s">
        <v>685</v>
      </c>
      <c r="C19" t="s">
        <v>780</v>
      </c>
      <c r="D19" t="s">
        <v>900</v>
      </c>
      <c r="E19" s="33">
        <v>44.788888888888891</v>
      </c>
      <c r="F19" s="33">
        <v>4.3555555555555552</v>
      </c>
      <c r="G19" s="33">
        <v>0</v>
      </c>
      <c r="H19" s="33">
        <v>0.46666666666666667</v>
      </c>
      <c r="I19" s="33">
        <v>0.92222222222222228</v>
      </c>
      <c r="J19" s="33">
        <v>0</v>
      </c>
      <c r="K19" s="33">
        <v>0</v>
      </c>
      <c r="L19" s="33">
        <v>0.6166666666666667</v>
      </c>
      <c r="M19" s="33">
        <v>5.2444444444444445</v>
      </c>
      <c r="N19" s="33">
        <v>0</v>
      </c>
      <c r="O19" s="33">
        <v>0.11709253287025552</v>
      </c>
      <c r="P19" s="33">
        <v>5.0122222222222241</v>
      </c>
      <c r="Q19" s="33">
        <v>1.1633333333333331</v>
      </c>
      <c r="R19" s="33">
        <v>0.13788141900272888</v>
      </c>
      <c r="S19" s="33">
        <v>1.6222222222222222</v>
      </c>
      <c r="T19" s="33">
        <v>3.9011111111111134</v>
      </c>
      <c r="U19" s="33">
        <v>0</v>
      </c>
      <c r="V19" s="33">
        <v>0.1233192756139916</v>
      </c>
      <c r="W19" s="33">
        <v>0.6055555555555554</v>
      </c>
      <c r="X19" s="33">
        <v>3.211111111111113</v>
      </c>
      <c r="Y19" s="33">
        <v>0</v>
      </c>
      <c r="Z19" s="33">
        <v>8.5214586951128782E-2</v>
      </c>
      <c r="AA19" s="33">
        <v>0</v>
      </c>
      <c r="AB19" s="33">
        <v>0</v>
      </c>
      <c r="AC19" s="33">
        <v>0</v>
      </c>
      <c r="AD19" s="33">
        <v>0</v>
      </c>
      <c r="AE19" s="33">
        <v>0</v>
      </c>
      <c r="AF19" s="33">
        <v>0</v>
      </c>
      <c r="AG19" s="33">
        <v>0</v>
      </c>
      <c r="AH19" t="s">
        <v>328</v>
      </c>
      <c r="AI19" s="34">
        <v>1</v>
      </c>
    </row>
    <row r="20" spans="1:35" x14ac:dyDescent="0.25">
      <c r="A20" t="s">
        <v>929</v>
      </c>
      <c r="B20" t="s">
        <v>436</v>
      </c>
      <c r="C20" t="s">
        <v>799</v>
      </c>
      <c r="D20" t="s">
        <v>896</v>
      </c>
      <c r="E20" s="33">
        <v>98.644444444444446</v>
      </c>
      <c r="F20" s="33">
        <v>5.0666666666666664</v>
      </c>
      <c r="G20" s="33">
        <v>0.28888888888888886</v>
      </c>
      <c r="H20" s="33">
        <v>0.3</v>
      </c>
      <c r="I20" s="33">
        <v>3.6333333333333333</v>
      </c>
      <c r="J20" s="33">
        <v>0</v>
      </c>
      <c r="K20" s="33">
        <v>0</v>
      </c>
      <c r="L20" s="33">
        <v>2.0676666666666668</v>
      </c>
      <c r="M20" s="33">
        <v>9.4944444444444436</v>
      </c>
      <c r="N20" s="33">
        <v>0</v>
      </c>
      <c r="O20" s="33">
        <v>9.6249155215138535E-2</v>
      </c>
      <c r="P20" s="33">
        <v>5.4222222222222225</v>
      </c>
      <c r="Q20" s="33">
        <v>13.727777777777778</v>
      </c>
      <c r="R20" s="33">
        <v>0.19413156116242394</v>
      </c>
      <c r="S20" s="33">
        <v>6.0471111111111115</v>
      </c>
      <c r="T20" s="33">
        <v>11.315666666666665</v>
      </c>
      <c r="U20" s="33">
        <v>0</v>
      </c>
      <c r="V20" s="33">
        <v>0.17601374183374632</v>
      </c>
      <c r="W20" s="33">
        <v>7.6644444444444435</v>
      </c>
      <c r="X20" s="33">
        <v>14.583888888888893</v>
      </c>
      <c r="Y20" s="33">
        <v>0</v>
      </c>
      <c r="Z20" s="33">
        <v>0.22554066231133138</v>
      </c>
      <c r="AA20" s="33">
        <v>0</v>
      </c>
      <c r="AB20" s="33">
        <v>0</v>
      </c>
      <c r="AC20" s="33">
        <v>0</v>
      </c>
      <c r="AD20" s="33">
        <v>0</v>
      </c>
      <c r="AE20" s="33">
        <v>0</v>
      </c>
      <c r="AF20" s="33">
        <v>0</v>
      </c>
      <c r="AG20" s="33">
        <v>0</v>
      </c>
      <c r="AH20" t="s">
        <v>74</v>
      </c>
      <c r="AI20" s="34">
        <v>1</v>
      </c>
    </row>
    <row r="21" spans="1:35" x14ac:dyDescent="0.25">
      <c r="A21" t="s">
        <v>929</v>
      </c>
      <c r="B21" t="s">
        <v>668</v>
      </c>
      <c r="C21" t="s">
        <v>781</v>
      </c>
      <c r="D21" t="s">
        <v>896</v>
      </c>
      <c r="E21" s="33">
        <v>124.86666666666666</v>
      </c>
      <c r="F21" s="33">
        <v>55.666666666666664</v>
      </c>
      <c r="G21" s="33">
        <v>1.0222222222222221</v>
      </c>
      <c r="H21" s="33">
        <v>0.65555555555555556</v>
      </c>
      <c r="I21" s="33">
        <v>4.0111111111111111</v>
      </c>
      <c r="J21" s="33">
        <v>0</v>
      </c>
      <c r="K21" s="33">
        <v>0</v>
      </c>
      <c r="L21" s="33">
        <v>2.9921111111111118</v>
      </c>
      <c r="M21" s="33">
        <v>13.383333333333333</v>
      </c>
      <c r="N21" s="33">
        <v>0</v>
      </c>
      <c r="O21" s="33">
        <v>0.10718099305926322</v>
      </c>
      <c r="P21" s="33">
        <v>20.002777777777776</v>
      </c>
      <c r="Q21" s="33">
        <v>0</v>
      </c>
      <c r="R21" s="33">
        <v>0.16019309485673608</v>
      </c>
      <c r="S21" s="33">
        <v>5.3503333333333343</v>
      </c>
      <c r="T21" s="33">
        <v>4.8911111111111127</v>
      </c>
      <c r="U21" s="33">
        <v>0</v>
      </c>
      <c r="V21" s="33">
        <v>8.201904253425879E-2</v>
      </c>
      <c r="W21" s="33">
        <v>5.3525555555555542</v>
      </c>
      <c r="X21" s="33">
        <v>10.764555555555555</v>
      </c>
      <c r="Y21" s="33">
        <v>0</v>
      </c>
      <c r="Z21" s="33">
        <v>0.12907456842854598</v>
      </c>
      <c r="AA21" s="33">
        <v>0</v>
      </c>
      <c r="AB21" s="33">
        <v>0</v>
      </c>
      <c r="AC21" s="33">
        <v>0</v>
      </c>
      <c r="AD21" s="33">
        <v>0</v>
      </c>
      <c r="AE21" s="33">
        <v>0</v>
      </c>
      <c r="AF21" s="33">
        <v>0</v>
      </c>
      <c r="AG21" s="33">
        <v>0</v>
      </c>
      <c r="AH21" t="s">
        <v>310</v>
      </c>
      <c r="AI21" s="34">
        <v>1</v>
      </c>
    </row>
    <row r="22" spans="1:35" x14ac:dyDescent="0.25">
      <c r="A22" t="s">
        <v>929</v>
      </c>
      <c r="B22" t="s">
        <v>432</v>
      </c>
      <c r="C22" t="s">
        <v>798</v>
      </c>
      <c r="D22" t="s">
        <v>895</v>
      </c>
      <c r="E22" s="33">
        <v>127.07777777777778</v>
      </c>
      <c r="F22" s="33">
        <v>12.488888888888889</v>
      </c>
      <c r="G22" s="33">
        <v>2.1555555555555554</v>
      </c>
      <c r="H22" s="33">
        <v>0.3888888888888889</v>
      </c>
      <c r="I22" s="33">
        <v>0</v>
      </c>
      <c r="J22" s="33">
        <v>0</v>
      </c>
      <c r="K22" s="33">
        <v>0</v>
      </c>
      <c r="L22" s="33">
        <v>4.0102222222222235</v>
      </c>
      <c r="M22" s="33">
        <v>7.2639999999999985</v>
      </c>
      <c r="N22" s="33">
        <v>0</v>
      </c>
      <c r="O22" s="33">
        <v>5.7161843140683732E-2</v>
      </c>
      <c r="P22" s="33">
        <v>4.8351111111111109</v>
      </c>
      <c r="Q22" s="33">
        <v>23.764555555555553</v>
      </c>
      <c r="R22" s="33">
        <v>0.22505639590801782</v>
      </c>
      <c r="S22" s="33">
        <v>12.170444444444449</v>
      </c>
      <c r="T22" s="33">
        <v>6.8670000000000009</v>
      </c>
      <c r="U22" s="33">
        <v>0</v>
      </c>
      <c r="V22" s="33">
        <v>0.14980939057445139</v>
      </c>
      <c r="W22" s="33">
        <v>18.566444444444446</v>
      </c>
      <c r="X22" s="33">
        <v>14.070666666666666</v>
      </c>
      <c r="Y22" s="33">
        <v>0</v>
      </c>
      <c r="Z22" s="33">
        <v>0.25682783946839205</v>
      </c>
      <c r="AA22" s="33">
        <v>0</v>
      </c>
      <c r="AB22" s="33">
        <v>0</v>
      </c>
      <c r="AC22" s="33">
        <v>0</v>
      </c>
      <c r="AD22" s="33">
        <v>0</v>
      </c>
      <c r="AE22" s="33">
        <v>0</v>
      </c>
      <c r="AF22" s="33">
        <v>0</v>
      </c>
      <c r="AG22" s="33">
        <v>0</v>
      </c>
      <c r="AH22" t="s">
        <v>70</v>
      </c>
      <c r="AI22" s="34">
        <v>1</v>
      </c>
    </row>
    <row r="23" spans="1:35" x14ac:dyDescent="0.25">
      <c r="A23" t="s">
        <v>929</v>
      </c>
      <c r="B23" t="s">
        <v>620</v>
      </c>
      <c r="C23" t="s">
        <v>752</v>
      </c>
      <c r="D23" t="s">
        <v>900</v>
      </c>
      <c r="E23" s="33">
        <v>72.811111111111117</v>
      </c>
      <c r="F23" s="33">
        <v>5.2444444444444445</v>
      </c>
      <c r="G23" s="33">
        <v>2.5333333333333332</v>
      </c>
      <c r="H23" s="33">
        <v>0</v>
      </c>
      <c r="I23" s="33">
        <v>4.0444444444444443</v>
      </c>
      <c r="J23" s="33">
        <v>0</v>
      </c>
      <c r="K23" s="33">
        <v>0</v>
      </c>
      <c r="L23" s="33">
        <v>5.8611111111111107</v>
      </c>
      <c r="M23" s="33">
        <v>8.6777777777777771</v>
      </c>
      <c r="N23" s="33">
        <v>0</v>
      </c>
      <c r="O23" s="33">
        <v>0.11918205402105904</v>
      </c>
      <c r="P23" s="33">
        <v>5.4666666666666668</v>
      </c>
      <c r="Q23" s="33">
        <v>4.8805555555555555</v>
      </c>
      <c r="R23" s="33">
        <v>0.14211048374790169</v>
      </c>
      <c r="S23" s="33">
        <v>5.1304444444444437</v>
      </c>
      <c r="T23" s="33">
        <v>1.4451111111111112</v>
      </c>
      <c r="U23" s="33">
        <v>3.0222222222222221</v>
      </c>
      <c r="V23" s="33">
        <v>0.1318174881733557</v>
      </c>
      <c r="W23" s="33">
        <v>2.367666666666667</v>
      </c>
      <c r="X23" s="33">
        <v>3.1188888888888888</v>
      </c>
      <c r="Y23" s="33">
        <v>4.0666666666666664</v>
      </c>
      <c r="Z23" s="33">
        <v>0.13120555470776743</v>
      </c>
      <c r="AA23" s="33">
        <v>0</v>
      </c>
      <c r="AB23" s="33">
        <v>0</v>
      </c>
      <c r="AC23" s="33">
        <v>0</v>
      </c>
      <c r="AD23" s="33">
        <v>43.705555555555556</v>
      </c>
      <c r="AE23" s="33">
        <v>0</v>
      </c>
      <c r="AF23" s="33">
        <v>0</v>
      </c>
      <c r="AG23" s="33">
        <v>0</v>
      </c>
      <c r="AH23" t="s">
        <v>261</v>
      </c>
      <c r="AI23" s="34">
        <v>1</v>
      </c>
    </row>
    <row r="24" spans="1:35" x14ac:dyDescent="0.25">
      <c r="A24" t="s">
        <v>929</v>
      </c>
      <c r="B24" t="s">
        <v>536</v>
      </c>
      <c r="C24" t="s">
        <v>838</v>
      </c>
      <c r="D24" t="s">
        <v>895</v>
      </c>
      <c r="E24" s="33">
        <v>67.433333333333337</v>
      </c>
      <c r="F24" s="33">
        <v>5.5111111111111111</v>
      </c>
      <c r="G24" s="33">
        <v>0.13333333333333333</v>
      </c>
      <c r="H24" s="33">
        <v>0</v>
      </c>
      <c r="I24" s="33">
        <v>3.2666666666666666</v>
      </c>
      <c r="J24" s="33">
        <v>0</v>
      </c>
      <c r="K24" s="33">
        <v>0</v>
      </c>
      <c r="L24" s="33">
        <v>4.4054444444444449</v>
      </c>
      <c r="M24" s="33">
        <v>3.2888888888888888</v>
      </c>
      <c r="N24" s="33">
        <v>4.322222222222222</v>
      </c>
      <c r="O24" s="33">
        <v>0.1128686768825177</v>
      </c>
      <c r="P24" s="33">
        <v>0</v>
      </c>
      <c r="Q24" s="33">
        <v>13.133333333333333</v>
      </c>
      <c r="R24" s="33">
        <v>0.19476025704399405</v>
      </c>
      <c r="S24" s="33">
        <v>8.9547777777777746</v>
      </c>
      <c r="T24" s="33">
        <v>5.9864444444444427</v>
      </c>
      <c r="U24" s="33">
        <v>1.4</v>
      </c>
      <c r="V24" s="33">
        <v>0.24233152084363149</v>
      </c>
      <c r="W24" s="33">
        <v>6.1633333333333322</v>
      </c>
      <c r="X24" s="33">
        <v>0.13411111111111113</v>
      </c>
      <c r="Y24" s="33">
        <v>7.9444444444444446</v>
      </c>
      <c r="Z24" s="33">
        <v>0.21119953863898497</v>
      </c>
      <c r="AA24" s="33">
        <v>0</v>
      </c>
      <c r="AB24" s="33">
        <v>0</v>
      </c>
      <c r="AC24" s="33">
        <v>0</v>
      </c>
      <c r="AD24" s="33">
        <v>58.047222222222224</v>
      </c>
      <c r="AE24" s="33">
        <v>0</v>
      </c>
      <c r="AF24" s="33">
        <v>0</v>
      </c>
      <c r="AG24" s="33">
        <v>0</v>
      </c>
      <c r="AH24" t="s">
        <v>174</v>
      </c>
      <c r="AI24" s="34">
        <v>1</v>
      </c>
    </row>
    <row r="25" spans="1:35" x14ac:dyDescent="0.25">
      <c r="A25" t="s">
        <v>929</v>
      </c>
      <c r="B25" t="s">
        <v>674</v>
      </c>
      <c r="C25" t="s">
        <v>858</v>
      </c>
      <c r="D25" t="s">
        <v>895</v>
      </c>
      <c r="E25" s="33">
        <v>68.844444444444449</v>
      </c>
      <c r="F25" s="33">
        <v>4.8</v>
      </c>
      <c r="G25" s="33">
        <v>1</v>
      </c>
      <c r="H25" s="33">
        <v>0</v>
      </c>
      <c r="I25" s="33">
        <v>0</v>
      </c>
      <c r="J25" s="33">
        <v>0</v>
      </c>
      <c r="K25" s="33">
        <v>1.9555555555555555</v>
      </c>
      <c r="L25" s="33">
        <v>2.8687777777777783</v>
      </c>
      <c r="M25" s="33">
        <v>0</v>
      </c>
      <c r="N25" s="33">
        <v>4.05</v>
      </c>
      <c r="O25" s="33">
        <v>5.8828276307295022E-2</v>
      </c>
      <c r="P25" s="33">
        <v>0</v>
      </c>
      <c r="Q25" s="33">
        <v>14.686111111111112</v>
      </c>
      <c r="R25" s="33">
        <v>0.21332311168495804</v>
      </c>
      <c r="S25" s="33">
        <v>4.4647777777777771</v>
      </c>
      <c r="T25" s="33">
        <v>5.0536666666666674</v>
      </c>
      <c r="U25" s="33">
        <v>0</v>
      </c>
      <c r="V25" s="33">
        <v>0.13826016785022593</v>
      </c>
      <c r="W25" s="33">
        <v>0.85933333333333317</v>
      </c>
      <c r="X25" s="33">
        <v>5.1939999999999991</v>
      </c>
      <c r="Y25" s="33">
        <v>0</v>
      </c>
      <c r="Z25" s="33">
        <v>8.7927695287282087E-2</v>
      </c>
      <c r="AA25" s="33">
        <v>0</v>
      </c>
      <c r="AB25" s="33">
        <v>0</v>
      </c>
      <c r="AC25" s="33">
        <v>0</v>
      </c>
      <c r="AD25" s="33">
        <v>43.741666666666667</v>
      </c>
      <c r="AE25" s="33">
        <v>0</v>
      </c>
      <c r="AF25" s="33">
        <v>0</v>
      </c>
      <c r="AG25" s="33">
        <v>0</v>
      </c>
      <c r="AH25" t="s">
        <v>316</v>
      </c>
      <c r="AI25" s="34">
        <v>1</v>
      </c>
    </row>
    <row r="26" spans="1:35" x14ac:dyDescent="0.25">
      <c r="A26" t="s">
        <v>929</v>
      </c>
      <c r="B26" t="s">
        <v>422</v>
      </c>
      <c r="C26" t="s">
        <v>793</v>
      </c>
      <c r="D26" t="s">
        <v>899</v>
      </c>
      <c r="E26" s="33">
        <v>103.77777777777777</v>
      </c>
      <c r="F26" s="33">
        <v>1.0666666666666667</v>
      </c>
      <c r="G26" s="33">
        <v>2.1333333333333333</v>
      </c>
      <c r="H26" s="33">
        <v>0</v>
      </c>
      <c r="I26" s="33">
        <v>4.9444444444444446</v>
      </c>
      <c r="J26" s="33">
        <v>0</v>
      </c>
      <c r="K26" s="33">
        <v>0</v>
      </c>
      <c r="L26" s="33">
        <v>0.56555555555555559</v>
      </c>
      <c r="M26" s="33">
        <v>5.1555555555555559</v>
      </c>
      <c r="N26" s="33">
        <v>10.311111111111112</v>
      </c>
      <c r="O26" s="33">
        <v>0.14903640256959316</v>
      </c>
      <c r="P26" s="33">
        <v>0</v>
      </c>
      <c r="Q26" s="33">
        <v>18.830555555555556</v>
      </c>
      <c r="R26" s="33">
        <v>0.1814507494646681</v>
      </c>
      <c r="S26" s="33">
        <v>6.13822222222222</v>
      </c>
      <c r="T26" s="33">
        <v>1.5111111111111111</v>
      </c>
      <c r="U26" s="33">
        <v>3.4666666666666668</v>
      </c>
      <c r="V26" s="33">
        <v>0.10711349036402568</v>
      </c>
      <c r="W26" s="33">
        <v>4.7431111111111095</v>
      </c>
      <c r="X26" s="33">
        <v>4.3879999999999999</v>
      </c>
      <c r="Y26" s="33">
        <v>0</v>
      </c>
      <c r="Z26" s="33">
        <v>8.7987152034261246E-2</v>
      </c>
      <c r="AA26" s="33">
        <v>0</v>
      </c>
      <c r="AB26" s="33">
        <v>0</v>
      </c>
      <c r="AC26" s="33">
        <v>0</v>
      </c>
      <c r="AD26" s="33">
        <v>59.844444444444441</v>
      </c>
      <c r="AE26" s="33">
        <v>0</v>
      </c>
      <c r="AF26" s="33">
        <v>0</v>
      </c>
      <c r="AG26" s="33">
        <v>0</v>
      </c>
      <c r="AH26" t="s">
        <v>60</v>
      </c>
      <c r="AI26" s="34">
        <v>1</v>
      </c>
    </row>
    <row r="27" spans="1:35" x14ac:dyDescent="0.25">
      <c r="A27" t="s">
        <v>929</v>
      </c>
      <c r="B27" t="s">
        <v>400</v>
      </c>
      <c r="C27" t="s">
        <v>762</v>
      </c>
      <c r="D27" t="s">
        <v>897</v>
      </c>
      <c r="E27" s="33">
        <v>132.53333333333333</v>
      </c>
      <c r="F27" s="33">
        <v>5.0666666666666664</v>
      </c>
      <c r="G27" s="33">
        <v>0.1</v>
      </c>
      <c r="H27" s="33">
        <v>0</v>
      </c>
      <c r="I27" s="33">
        <v>3.0555555555555554</v>
      </c>
      <c r="J27" s="33">
        <v>0</v>
      </c>
      <c r="K27" s="33">
        <v>0</v>
      </c>
      <c r="L27" s="33">
        <v>6.124777777777779</v>
      </c>
      <c r="M27" s="33">
        <v>4.8</v>
      </c>
      <c r="N27" s="33">
        <v>0</v>
      </c>
      <c r="O27" s="33">
        <v>3.6217303822937627E-2</v>
      </c>
      <c r="P27" s="33">
        <v>0</v>
      </c>
      <c r="Q27" s="33">
        <v>9.655555555555555</v>
      </c>
      <c r="R27" s="33">
        <v>7.2853789403085178E-2</v>
      </c>
      <c r="S27" s="33">
        <v>11.166444444444448</v>
      </c>
      <c r="T27" s="33">
        <v>2.911777777777778</v>
      </c>
      <c r="U27" s="33">
        <v>0</v>
      </c>
      <c r="V27" s="33">
        <v>0.10622401073105302</v>
      </c>
      <c r="W27" s="33">
        <v>0.54099999999999993</v>
      </c>
      <c r="X27" s="33">
        <v>4.5271111111111111</v>
      </c>
      <c r="Y27" s="33">
        <v>0</v>
      </c>
      <c r="Z27" s="33">
        <v>3.8240274983232736E-2</v>
      </c>
      <c r="AA27" s="33">
        <v>0</v>
      </c>
      <c r="AB27" s="33">
        <v>0</v>
      </c>
      <c r="AC27" s="33">
        <v>0</v>
      </c>
      <c r="AD27" s="33">
        <v>49.56388888888889</v>
      </c>
      <c r="AE27" s="33">
        <v>27.211111111111112</v>
      </c>
      <c r="AF27" s="33">
        <v>0</v>
      </c>
      <c r="AG27" s="33">
        <v>0</v>
      </c>
      <c r="AH27" t="s">
        <v>38</v>
      </c>
      <c r="AI27" s="34">
        <v>1</v>
      </c>
    </row>
    <row r="28" spans="1:35" x14ac:dyDescent="0.25">
      <c r="A28" t="s">
        <v>929</v>
      </c>
      <c r="B28" t="s">
        <v>680</v>
      </c>
      <c r="C28" t="s">
        <v>856</v>
      </c>
      <c r="D28" t="s">
        <v>895</v>
      </c>
      <c r="E28" s="33">
        <v>47.18888888888889</v>
      </c>
      <c r="F28" s="33">
        <v>5.5111111111111111</v>
      </c>
      <c r="G28" s="33">
        <v>0</v>
      </c>
      <c r="H28" s="33">
        <v>0.33333333333333331</v>
      </c>
      <c r="I28" s="33">
        <v>0</v>
      </c>
      <c r="J28" s="33">
        <v>0</v>
      </c>
      <c r="K28" s="33">
        <v>0</v>
      </c>
      <c r="L28" s="33">
        <v>2.1275555555555554</v>
      </c>
      <c r="M28" s="33">
        <v>5.2444444444444445</v>
      </c>
      <c r="N28" s="33">
        <v>0</v>
      </c>
      <c r="O28" s="33">
        <v>0.11113727336943725</v>
      </c>
      <c r="P28" s="33">
        <v>5.5111111111111111</v>
      </c>
      <c r="Q28" s="33">
        <v>28.024666666666668</v>
      </c>
      <c r="R28" s="33">
        <v>0.71067106192606555</v>
      </c>
      <c r="S28" s="33">
        <v>1.0112222222222222</v>
      </c>
      <c r="T28" s="33">
        <v>2.504666666666667</v>
      </c>
      <c r="U28" s="33">
        <v>0</v>
      </c>
      <c r="V28" s="33">
        <v>7.450671061926066E-2</v>
      </c>
      <c r="W28" s="33">
        <v>2.7247777777777773</v>
      </c>
      <c r="X28" s="33">
        <v>3.0753333333333335</v>
      </c>
      <c r="Y28" s="33">
        <v>0</v>
      </c>
      <c r="Z28" s="33">
        <v>0.12291264421944902</v>
      </c>
      <c r="AA28" s="33">
        <v>0</v>
      </c>
      <c r="AB28" s="33">
        <v>0</v>
      </c>
      <c r="AC28" s="33">
        <v>0</v>
      </c>
      <c r="AD28" s="33">
        <v>0</v>
      </c>
      <c r="AE28" s="33">
        <v>0</v>
      </c>
      <c r="AF28" s="33">
        <v>0</v>
      </c>
      <c r="AG28" s="33">
        <v>0</v>
      </c>
      <c r="AH28" t="s">
        <v>322</v>
      </c>
      <c r="AI28" s="34">
        <v>1</v>
      </c>
    </row>
    <row r="29" spans="1:35" x14ac:dyDescent="0.25">
      <c r="A29" t="s">
        <v>929</v>
      </c>
      <c r="B29" t="s">
        <v>590</v>
      </c>
      <c r="C29" t="s">
        <v>830</v>
      </c>
      <c r="D29" t="s">
        <v>897</v>
      </c>
      <c r="E29" s="33">
        <v>88.766666666666666</v>
      </c>
      <c r="F29" s="33">
        <v>5.6</v>
      </c>
      <c r="G29" s="33">
        <v>0</v>
      </c>
      <c r="H29" s="33">
        <v>0.32</v>
      </c>
      <c r="I29" s="33">
        <v>1.6444444444444444</v>
      </c>
      <c r="J29" s="33">
        <v>0</v>
      </c>
      <c r="K29" s="33">
        <v>0</v>
      </c>
      <c r="L29" s="33">
        <v>3.4152222222222228</v>
      </c>
      <c r="M29" s="33">
        <v>4.288555555555555</v>
      </c>
      <c r="N29" s="33">
        <v>0</v>
      </c>
      <c r="O29" s="33">
        <v>4.8312679934910494E-2</v>
      </c>
      <c r="P29" s="33">
        <v>3.1111111111111112</v>
      </c>
      <c r="Q29" s="33">
        <v>33.055</v>
      </c>
      <c r="R29" s="33">
        <v>0.40742896482663665</v>
      </c>
      <c r="S29" s="33">
        <v>5.4106666666666658</v>
      </c>
      <c r="T29" s="33">
        <v>5.2448888888888927</v>
      </c>
      <c r="U29" s="33">
        <v>0</v>
      </c>
      <c r="V29" s="33">
        <v>0.12004005507572917</v>
      </c>
      <c r="W29" s="33">
        <v>4.7492222222222225</v>
      </c>
      <c r="X29" s="33">
        <v>5.3494444444444422</v>
      </c>
      <c r="Y29" s="33">
        <v>0</v>
      </c>
      <c r="Z29" s="33">
        <v>0.1137664288396545</v>
      </c>
      <c r="AA29" s="33">
        <v>0</v>
      </c>
      <c r="AB29" s="33">
        <v>0</v>
      </c>
      <c r="AC29" s="33">
        <v>0</v>
      </c>
      <c r="AD29" s="33">
        <v>0</v>
      </c>
      <c r="AE29" s="33">
        <v>0</v>
      </c>
      <c r="AF29" s="33">
        <v>0</v>
      </c>
      <c r="AG29" s="33">
        <v>0</v>
      </c>
      <c r="AH29" t="s">
        <v>231</v>
      </c>
      <c r="AI29" s="34">
        <v>1</v>
      </c>
    </row>
    <row r="30" spans="1:35" x14ac:dyDescent="0.25">
      <c r="A30" t="s">
        <v>929</v>
      </c>
      <c r="B30" t="s">
        <v>435</v>
      </c>
      <c r="C30" t="s">
        <v>787</v>
      </c>
      <c r="D30" t="s">
        <v>897</v>
      </c>
      <c r="E30" s="33">
        <v>132.16666666666666</v>
      </c>
      <c r="F30" s="33">
        <v>5.6</v>
      </c>
      <c r="G30" s="33">
        <v>0</v>
      </c>
      <c r="H30" s="33">
        <v>0.6</v>
      </c>
      <c r="I30" s="33">
        <v>2.9777777777777779</v>
      </c>
      <c r="J30" s="33">
        <v>0</v>
      </c>
      <c r="K30" s="33">
        <v>0</v>
      </c>
      <c r="L30" s="33">
        <v>4.445555555555555</v>
      </c>
      <c r="M30" s="33">
        <v>2.1333333333333333</v>
      </c>
      <c r="N30" s="33">
        <v>0</v>
      </c>
      <c r="O30" s="33">
        <v>1.6141235813366961E-2</v>
      </c>
      <c r="P30" s="33">
        <v>5.6</v>
      </c>
      <c r="Q30" s="33">
        <v>25.045888888888889</v>
      </c>
      <c r="R30" s="33">
        <v>0.23187305590584281</v>
      </c>
      <c r="S30" s="33">
        <v>8.6351111111111116</v>
      </c>
      <c r="T30" s="33">
        <v>8.1958888888888897</v>
      </c>
      <c r="U30" s="33">
        <v>0</v>
      </c>
      <c r="V30" s="33">
        <v>0.12734678436317784</v>
      </c>
      <c r="W30" s="33">
        <v>11.72488888888889</v>
      </c>
      <c r="X30" s="33">
        <v>10.040333333333336</v>
      </c>
      <c r="Y30" s="33">
        <v>0</v>
      </c>
      <c r="Z30" s="33">
        <v>0.1646801176965112</v>
      </c>
      <c r="AA30" s="33">
        <v>0</v>
      </c>
      <c r="AB30" s="33">
        <v>0</v>
      </c>
      <c r="AC30" s="33">
        <v>0</v>
      </c>
      <c r="AD30" s="33">
        <v>0</v>
      </c>
      <c r="AE30" s="33">
        <v>0</v>
      </c>
      <c r="AF30" s="33">
        <v>0</v>
      </c>
      <c r="AG30" s="33">
        <v>0</v>
      </c>
      <c r="AH30" t="s">
        <v>73</v>
      </c>
      <c r="AI30" s="34">
        <v>1</v>
      </c>
    </row>
    <row r="31" spans="1:35" x14ac:dyDescent="0.25">
      <c r="A31" t="s">
        <v>929</v>
      </c>
      <c r="B31" t="s">
        <v>529</v>
      </c>
      <c r="C31" t="s">
        <v>834</v>
      </c>
      <c r="D31" t="s">
        <v>895</v>
      </c>
      <c r="E31" s="33">
        <v>128.30000000000001</v>
      </c>
      <c r="F31" s="33">
        <v>5.6333333333333337</v>
      </c>
      <c r="G31" s="33">
        <v>0</v>
      </c>
      <c r="H31" s="33">
        <v>0</v>
      </c>
      <c r="I31" s="33">
        <v>0</v>
      </c>
      <c r="J31" s="33">
        <v>0</v>
      </c>
      <c r="K31" s="33">
        <v>0</v>
      </c>
      <c r="L31" s="33">
        <v>3.1805555555555554</v>
      </c>
      <c r="M31" s="33">
        <v>0</v>
      </c>
      <c r="N31" s="33">
        <v>9.6916666666666664</v>
      </c>
      <c r="O31" s="33">
        <v>7.5539101065211736E-2</v>
      </c>
      <c r="P31" s="33">
        <v>7.7777777777777779E-2</v>
      </c>
      <c r="Q31" s="33">
        <v>30.630555555555556</v>
      </c>
      <c r="R31" s="33">
        <v>0.23934788256690048</v>
      </c>
      <c r="S31" s="33">
        <v>9.4611111111111104</v>
      </c>
      <c r="T31" s="33">
        <v>1.3194444444444444</v>
      </c>
      <c r="U31" s="33">
        <v>0</v>
      </c>
      <c r="V31" s="33">
        <v>8.4026153979388576E-2</v>
      </c>
      <c r="W31" s="33">
        <v>5.5666666666666664</v>
      </c>
      <c r="X31" s="33">
        <v>2.7361111111111112</v>
      </c>
      <c r="Y31" s="33">
        <v>0</v>
      </c>
      <c r="Z31" s="33">
        <v>6.4713778470598407E-2</v>
      </c>
      <c r="AA31" s="33">
        <v>0</v>
      </c>
      <c r="AB31" s="33">
        <v>0</v>
      </c>
      <c r="AC31" s="33">
        <v>0</v>
      </c>
      <c r="AD31" s="33">
        <v>0</v>
      </c>
      <c r="AE31" s="33">
        <v>0</v>
      </c>
      <c r="AF31" s="33">
        <v>0</v>
      </c>
      <c r="AG31" s="33">
        <v>0</v>
      </c>
      <c r="AH31" t="s">
        <v>167</v>
      </c>
      <c r="AI31" s="34">
        <v>1</v>
      </c>
    </row>
    <row r="32" spans="1:35" x14ac:dyDescent="0.25">
      <c r="A32" t="s">
        <v>929</v>
      </c>
      <c r="B32" t="s">
        <v>576</v>
      </c>
      <c r="C32" t="s">
        <v>746</v>
      </c>
      <c r="D32" t="s">
        <v>895</v>
      </c>
      <c r="E32" s="33">
        <v>73.833333333333329</v>
      </c>
      <c r="F32" s="33">
        <v>0</v>
      </c>
      <c r="G32" s="33">
        <v>0.14444444444444443</v>
      </c>
      <c r="H32" s="33">
        <v>0</v>
      </c>
      <c r="I32" s="33">
        <v>0</v>
      </c>
      <c r="J32" s="33">
        <v>0</v>
      </c>
      <c r="K32" s="33">
        <v>0</v>
      </c>
      <c r="L32" s="33">
        <v>1.5492222222222221</v>
      </c>
      <c r="M32" s="33">
        <v>0</v>
      </c>
      <c r="N32" s="33">
        <v>2.5777777777777779</v>
      </c>
      <c r="O32" s="33">
        <v>3.4913468773513923E-2</v>
      </c>
      <c r="P32" s="33">
        <v>0</v>
      </c>
      <c r="Q32" s="33">
        <v>15.7</v>
      </c>
      <c r="R32" s="33">
        <v>0.2126410835214447</v>
      </c>
      <c r="S32" s="33">
        <v>10.575888888888889</v>
      </c>
      <c r="T32" s="33">
        <v>0.98888888888888893</v>
      </c>
      <c r="U32" s="33">
        <v>0</v>
      </c>
      <c r="V32" s="33">
        <v>0.15663355906696766</v>
      </c>
      <c r="W32" s="33">
        <v>7.9425555555555549</v>
      </c>
      <c r="X32" s="33">
        <v>4.7795555555555556</v>
      </c>
      <c r="Y32" s="33">
        <v>0</v>
      </c>
      <c r="Z32" s="33">
        <v>0.17230850263355907</v>
      </c>
      <c r="AA32" s="33">
        <v>0</v>
      </c>
      <c r="AB32" s="33">
        <v>0</v>
      </c>
      <c r="AC32" s="33">
        <v>0</v>
      </c>
      <c r="AD32" s="33">
        <v>42.241666666666667</v>
      </c>
      <c r="AE32" s="33">
        <v>0</v>
      </c>
      <c r="AF32" s="33">
        <v>0</v>
      </c>
      <c r="AG32" s="33">
        <v>0</v>
      </c>
      <c r="AH32" t="s">
        <v>215</v>
      </c>
      <c r="AI32" s="34">
        <v>1</v>
      </c>
    </row>
    <row r="33" spans="1:35" x14ac:dyDescent="0.25">
      <c r="A33" t="s">
        <v>929</v>
      </c>
      <c r="B33" t="s">
        <v>709</v>
      </c>
      <c r="C33" t="s">
        <v>736</v>
      </c>
      <c r="D33" t="s">
        <v>895</v>
      </c>
      <c r="E33" s="33">
        <v>68.577777777777783</v>
      </c>
      <c r="F33" s="33">
        <v>5.5111111111111111</v>
      </c>
      <c r="G33" s="33">
        <v>0.28888888888888886</v>
      </c>
      <c r="H33" s="33">
        <v>8.3333333333333329E-2</v>
      </c>
      <c r="I33" s="33">
        <v>4.666666666666667</v>
      </c>
      <c r="J33" s="33">
        <v>0</v>
      </c>
      <c r="K33" s="33">
        <v>0</v>
      </c>
      <c r="L33" s="33">
        <v>2.7382222222222214</v>
      </c>
      <c r="M33" s="33">
        <v>4.2611111111111111</v>
      </c>
      <c r="N33" s="33">
        <v>0</v>
      </c>
      <c r="O33" s="33">
        <v>6.2135450421257288E-2</v>
      </c>
      <c r="P33" s="33">
        <v>0</v>
      </c>
      <c r="Q33" s="33">
        <v>0</v>
      </c>
      <c r="R33" s="33">
        <v>0</v>
      </c>
      <c r="S33" s="33">
        <v>7.6512222222222226</v>
      </c>
      <c r="T33" s="33">
        <v>3.0116666666666663</v>
      </c>
      <c r="U33" s="33">
        <v>0</v>
      </c>
      <c r="V33" s="33">
        <v>0.15548606610499027</v>
      </c>
      <c r="W33" s="33">
        <v>3.9341111111111098</v>
      </c>
      <c r="X33" s="33">
        <v>10.098222222222219</v>
      </c>
      <c r="Y33" s="33">
        <v>0</v>
      </c>
      <c r="Z33" s="33">
        <v>0.20461924821775754</v>
      </c>
      <c r="AA33" s="33">
        <v>0.45555555555555555</v>
      </c>
      <c r="AB33" s="33">
        <v>0</v>
      </c>
      <c r="AC33" s="33">
        <v>0</v>
      </c>
      <c r="AD33" s="33">
        <v>0</v>
      </c>
      <c r="AE33" s="33">
        <v>0</v>
      </c>
      <c r="AF33" s="33">
        <v>0</v>
      </c>
      <c r="AG33" s="33">
        <v>0</v>
      </c>
      <c r="AH33" t="s">
        <v>352</v>
      </c>
      <c r="AI33" s="34">
        <v>1</v>
      </c>
    </row>
    <row r="34" spans="1:35" x14ac:dyDescent="0.25">
      <c r="A34" t="s">
        <v>929</v>
      </c>
      <c r="B34" t="s">
        <v>651</v>
      </c>
      <c r="C34" t="s">
        <v>763</v>
      </c>
      <c r="D34" t="s">
        <v>898</v>
      </c>
      <c r="E34" s="33">
        <v>80.344444444444449</v>
      </c>
      <c r="F34" s="33">
        <v>4.1222222222222218</v>
      </c>
      <c r="G34" s="33">
        <v>0</v>
      </c>
      <c r="H34" s="33">
        <v>0.26944444444444443</v>
      </c>
      <c r="I34" s="33">
        <v>4.666666666666667</v>
      </c>
      <c r="J34" s="33">
        <v>0</v>
      </c>
      <c r="K34" s="33">
        <v>0</v>
      </c>
      <c r="L34" s="33">
        <v>5.802777777777778</v>
      </c>
      <c r="M34" s="33">
        <v>0</v>
      </c>
      <c r="N34" s="33">
        <v>0</v>
      </c>
      <c r="O34" s="33">
        <v>0</v>
      </c>
      <c r="P34" s="33">
        <v>4.3805555555555555</v>
      </c>
      <c r="Q34" s="33">
        <v>12.41388888888889</v>
      </c>
      <c r="R34" s="33">
        <v>0.20903056285437699</v>
      </c>
      <c r="S34" s="33">
        <v>3.4194444444444443</v>
      </c>
      <c r="T34" s="33">
        <v>0</v>
      </c>
      <c r="U34" s="33">
        <v>0</v>
      </c>
      <c r="V34" s="33">
        <v>4.255981192089614E-2</v>
      </c>
      <c r="W34" s="33">
        <v>4.5888888888888886</v>
      </c>
      <c r="X34" s="33">
        <v>0</v>
      </c>
      <c r="Y34" s="33">
        <v>4.2444444444444445</v>
      </c>
      <c r="Z34" s="33">
        <v>0.10994329968192502</v>
      </c>
      <c r="AA34" s="33">
        <v>0</v>
      </c>
      <c r="AB34" s="33">
        <v>0</v>
      </c>
      <c r="AC34" s="33">
        <v>0</v>
      </c>
      <c r="AD34" s="33">
        <v>0</v>
      </c>
      <c r="AE34" s="33">
        <v>0</v>
      </c>
      <c r="AF34" s="33">
        <v>0</v>
      </c>
      <c r="AG34" s="33">
        <v>0</v>
      </c>
      <c r="AH34" t="s">
        <v>293</v>
      </c>
      <c r="AI34" s="34">
        <v>1</v>
      </c>
    </row>
    <row r="35" spans="1:35" x14ac:dyDescent="0.25">
      <c r="A35" t="s">
        <v>929</v>
      </c>
      <c r="B35" t="s">
        <v>695</v>
      </c>
      <c r="C35" t="s">
        <v>740</v>
      </c>
      <c r="D35" t="s">
        <v>903</v>
      </c>
      <c r="E35" s="33">
        <v>44.088888888888889</v>
      </c>
      <c r="F35" s="33">
        <v>4.7111111111111112</v>
      </c>
      <c r="G35" s="33">
        <v>0</v>
      </c>
      <c r="H35" s="33">
        <v>0.20022222222222222</v>
      </c>
      <c r="I35" s="33">
        <v>0.88888888888888884</v>
      </c>
      <c r="J35" s="33">
        <v>0</v>
      </c>
      <c r="K35" s="33">
        <v>0</v>
      </c>
      <c r="L35" s="33">
        <v>0.29722222222222222</v>
      </c>
      <c r="M35" s="33">
        <v>1.2388888888888889</v>
      </c>
      <c r="N35" s="33">
        <v>0</v>
      </c>
      <c r="O35" s="33">
        <v>2.8099798387096777E-2</v>
      </c>
      <c r="P35" s="33">
        <v>9.7138888888888886</v>
      </c>
      <c r="Q35" s="33">
        <v>11.41388888888889</v>
      </c>
      <c r="R35" s="33">
        <v>0.47920866935483875</v>
      </c>
      <c r="S35" s="33">
        <v>1.6416666666666666</v>
      </c>
      <c r="T35" s="33">
        <v>4.4249999999999998</v>
      </c>
      <c r="U35" s="33">
        <v>0</v>
      </c>
      <c r="V35" s="33">
        <v>0.13760080645161291</v>
      </c>
      <c r="W35" s="33">
        <v>4.184111111111112</v>
      </c>
      <c r="X35" s="33">
        <v>6.3638888888888889</v>
      </c>
      <c r="Y35" s="33">
        <v>0</v>
      </c>
      <c r="Z35" s="33">
        <v>0.23924395161290327</v>
      </c>
      <c r="AA35" s="33">
        <v>0</v>
      </c>
      <c r="AB35" s="33">
        <v>0</v>
      </c>
      <c r="AC35" s="33">
        <v>0</v>
      </c>
      <c r="AD35" s="33">
        <v>0</v>
      </c>
      <c r="AE35" s="33">
        <v>0</v>
      </c>
      <c r="AF35" s="33">
        <v>0</v>
      </c>
      <c r="AG35" s="33">
        <v>0</v>
      </c>
      <c r="AH35" t="s">
        <v>338</v>
      </c>
      <c r="AI35" s="34">
        <v>1</v>
      </c>
    </row>
    <row r="36" spans="1:35" x14ac:dyDescent="0.25">
      <c r="A36" t="s">
        <v>929</v>
      </c>
      <c r="B36" t="s">
        <v>703</v>
      </c>
      <c r="C36" t="s">
        <v>890</v>
      </c>
      <c r="D36" t="s">
        <v>903</v>
      </c>
      <c r="E36" s="33">
        <v>52.255555555555553</v>
      </c>
      <c r="F36" s="33">
        <v>5.7555555555555555</v>
      </c>
      <c r="G36" s="33">
        <v>0.1111111111111111</v>
      </c>
      <c r="H36" s="33">
        <v>0.2722222222222222</v>
      </c>
      <c r="I36" s="33">
        <v>0.87777777777777777</v>
      </c>
      <c r="J36" s="33">
        <v>0</v>
      </c>
      <c r="K36" s="33">
        <v>0.28888888888888886</v>
      </c>
      <c r="L36" s="33">
        <v>0.58333333333333337</v>
      </c>
      <c r="M36" s="33">
        <v>3.9277777777777776</v>
      </c>
      <c r="N36" s="33">
        <v>0</v>
      </c>
      <c r="O36" s="33">
        <v>7.5164788432915158E-2</v>
      </c>
      <c r="P36" s="33">
        <v>4.6111111111111107</v>
      </c>
      <c r="Q36" s="33">
        <v>7.7027777777777775</v>
      </c>
      <c r="R36" s="33">
        <v>0.23564745906867957</v>
      </c>
      <c r="S36" s="33">
        <v>0</v>
      </c>
      <c r="T36" s="33">
        <v>0</v>
      </c>
      <c r="U36" s="33">
        <v>0</v>
      </c>
      <c r="V36" s="33">
        <v>0</v>
      </c>
      <c r="W36" s="33">
        <v>5.6111111111111107</v>
      </c>
      <c r="X36" s="33">
        <v>0.27500000000000002</v>
      </c>
      <c r="Y36" s="33">
        <v>0</v>
      </c>
      <c r="Z36" s="33">
        <v>0.11264086753136296</v>
      </c>
      <c r="AA36" s="33">
        <v>0.62222222222222223</v>
      </c>
      <c r="AB36" s="33">
        <v>0</v>
      </c>
      <c r="AC36" s="33">
        <v>0</v>
      </c>
      <c r="AD36" s="33">
        <v>0</v>
      </c>
      <c r="AE36" s="33">
        <v>0</v>
      </c>
      <c r="AF36" s="33">
        <v>0</v>
      </c>
      <c r="AG36" s="33">
        <v>0</v>
      </c>
      <c r="AH36" t="s">
        <v>346</v>
      </c>
      <c r="AI36" s="34">
        <v>1</v>
      </c>
    </row>
    <row r="37" spans="1:35" x14ac:dyDescent="0.25">
      <c r="A37" t="s">
        <v>929</v>
      </c>
      <c r="B37" t="s">
        <v>604</v>
      </c>
      <c r="C37" t="s">
        <v>774</v>
      </c>
      <c r="D37" t="s">
        <v>895</v>
      </c>
      <c r="E37" s="33">
        <v>81.944444444444443</v>
      </c>
      <c r="F37" s="33">
        <v>5.5111111111111111</v>
      </c>
      <c r="G37" s="33">
        <v>0.14444444444444443</v>
      </c>
      <c r="H37" s="33">
        <v>0.53333333333333333</v>
      </c>
      <c r="I37" s="33">
        <v>2.9</v>
      </c>
      <c r="J37" s="33">
        <v>0</v>
      </c>
      <c r="K37" s="33">
        <v>0</v>
      </c>
      <c r="L37" s="33">
        <v>0.26822222222222225</v>
      </c>
      <c r="M37" s="33">
        <v>10.133333333333333</v>
      </c>
      <c r="N37" s="33">
        <v>0</v>
      </c>
      <c r="O37" s="33">
        <v>0.12366101694915253</v>
      </c>
      <c r="P37" s="33">
        <v>10.577777777777778</v>
      </c>
      <c r="Q37" s="33">
        <v>46.470111111111109</v>
      </c>
      <c r="R37" s="33">
        <v>0.69617762711864406</v>
      </c>
      <c r="S37" s="33">
        <v>1.7993333333333332</v>
      </c>
      <c r="T37" s="33">
        <v>0</v>
      </c>
      <c r="U37" s="33">
        <v>0</v>
      </c>
      <c r="V37" s="33">
        <v>2.1957966101694915E-2</v>
      </c>
      <c r="W37" s="33">
        <v>1.5037777777777774</v>
      </c>
      <c r="X37" s="33">
        <v>4.4444444444444446E-2</v>
      </c>
      <c r="Y37" s="33">
        <v>0</v>
      </c>
      <c r="Z37" s="33">
        <v>1.8893559322033897E-2</v>
      </c>
      <c r="AA37" s="33">
        <v>0</v>
      </c>
      <c r="AB37" s="33">
        <v>0</v>
      </c>
      <c r="AC37" s="33">
        <v>0</v>
      </c>
      <c r="AD37" s="33">
        <v>0</v>
      </c>
      <c r="AE37" s="33">
        <v>0</v>
      </c>
      <c r="AF37" s="33">
        <v>0</v>
      </c>
      <c r="AG37" s="33">
        <v>0</v>
      </c>
      <c r="AH37" t="s">
        <v>245</v>
      </c>
      <c r="AI37" s="34">
        <v>1</v>
      </c>
    </row>
    <row r="38" spans="1:35" x14ac:dyDescent="0.25">
      <c r="A38" t="s">
        <v>929</v>
      </c>
      <c r="B38" t="s">
        <v>457</v>
      </c>
      <c r="C38" t="s">
        <v>808</v>
      </c>
      <c r="D38" t="s">
        <v>897</v>
      </c>
      <c r="E38" s="33">
        <v>102.23333333333333</v>
      </c>
      <c r="F38" s="33">
        <v>5.6888888888888891</v>
      </c>
      <c r="G38" s="33">
        <v>0</v>
      </c>
      <c r="H38" s="33">
        <v>0</v>
      </c>
      <c r="I38" s="33">
        <v>0</v>
      </c>
      <c r="J38" s="33">
        <v>0</v>
      </c>
      <c r="K38" s="33">
        <v>0</v>
      </c>
      <c r="L38" s="33">
        <v>3.5779999999999985</v>
      </c>
      <c r="M38" s="33">
        <v>9.7055555555555557</v>
      </c>
      <c r="N38" s="33">
        <v>0</v>
      </c>
      <c r="O38" s="33">
        <v>9.493533311596565E-2</v>
      </c>
      <c r="P38" s="33">
        <v>5.3444444444444441</v>
      </c>
      <c r="Q38" s="33">
        <v>23.705555555555556</v>
      </c>
      <c r="R38" s="33">
        <v>0.28415389631561788</v>
      </c>
      <c r="S38" s="33">
        <v>6.2136666666666667</v>
      </c>
      <c r="T38" s="33">
        <v>10.737444444444442</v>
      </c>
      <c r="U38" s="33">
        <v>0</v>
      </c>
      <c r="V38" s="33">
        <v>0.16580806434083251</v>
      </c>
      <c r="W38" s="33">
        <v>4.4120000000000008</v>
      </c>
      <c r="X38" s="33">
        <v>8.22088888888889</v>
      </c>
      <c r="Y38" s="33">
        <v>0</v>
      </c>
      <c r="Z38" s="33">
        <v>0.12356917726334096</v>
      </c>
      <c r="AA38" s="33">
        <v>0</v>
      </c>
      <c r="AB38" s="33">
        <v>2.3555555555555556</v>
      </c>
      <c r="AC38" s="33">
        <v>0</v>
      </c>
      <c r="AD38" s="33">
        <v>0</v>
      </c>
      <c r="AE38" s="33">
        <v>0</v>
      </c>
      <c r="AF38" s="33">
        <v>0</v>
      </c>
      <c r="AG38" s="33">
        <v>0</v>
      </c>
      <c r="AH38" t="s">
        <v>95</v>
      </c>
      <c r="AI38" s="34">
        <v>1</v>
      </c>
    </row>
    <row r="39" spans="1:35" x14ac:dyDescent="0.25">
      <c r="A39" t="s">
        <v>929</v>
      </c>
      <c r="B39" t="s">
        <v>421</v>
      </c>
      <c r="C39" t="s">
        <v>724</v>
      </c>
      <c r="D39" t="s">
        <v>897</v>
      </c>
      <c r="E39" s="33">
        <v>53.488888888888887</v>
      </c>
      <c r="F39" s="33">
        <v>5.1555555555555559</v>
      </c>
      <c r="G39" s="33">
        <v>0.53333333333333333</v>
      </c>
      <c r="H39" s="33">
        <v>0.27066666666666667</v>
      </c>
      <c r="I39" s="33">
        <v>0</v>
      </c>
      <c r="J39" s="33">
        <v>0</v>
      </c>
      <c r="K39" s="33">
        <v>0</v>
      </c>
      <c r="L39" s="33">
        <v>2.0071111111111106</v>
      </c>
      <c r="M39" s="33">
        <v>3.1972222222222224</v>
      </c>
      <c r="N39" s="33">
        <v>0</v>
      </c>
      <c r="O39" s="33">
        <v>5.9773577066888246E-2</v>
      </c>
      <c r="P39" s="33">
        <v>5.666666666666667</v>
      </c>
      <c r="Q39" s="33">
        <v>7.5212222222222218</v>
      </c>
      <c r="R39" s="33">
        <v>0.24655380141254674</v>
      </c>
      <c r="S39" s="33">
        <v>3.8267777777777776</v>
      </c>
      <c r="T39" s="33">
        <v>1.2063333333333333</v>
      </c>
      <c r="U39" s="33">
        <v>0</v>
      </c>
      <c r="V39" s="33">
        <v>9.4096385542168676E-2</v>
      </c>
      <c r="W39" s="33">
        <v>1.9187777777777775</v>
      </c>
      <c r="X39" s="33">
        <v>9.7967777777777787</v>
      </c>
      <c r="Y39" s="33">
        <v>0</v>
      </c>
      <c r="Z39" s="33">
        <v>0.21902783547985044</v>
      </c>
      <c r="AA39" s="33">
        <v>0</v>
      </c>
      <c r="AB39" s="33">
        <v>0</v>
      </c>
      <c r="AC39" s="33">
        <v>0</v>
      </c>
      <c r="AD39" s="33">
        <v>0</v>
      </c>
      <c r="AE39" s="33">
        <v>0</v>
      </c>
      <c r="AF39" s="33">
        <v>0</v>
      </c>
      <c r="AG39" s="33">
        <v>0</v>
      </c>
      <c r="AH39" t="s">
        <v>59</v>
      </c>
      <c r="AI39" s="34">
        <v>1</v>
      </c>
    </row>
    <row r="40" spans="1:35" x14ac:dyDescent="0.25">
      <c r="A40" t="s">
        <v>929</v>
      </c>
      <c r="B40" t="s">
        <v>615</v>
      </c>
      <c r="C40" t="s">
        <v>864</v>
      </c>
      <c r="D40" t="s">
        <v>895</v>
      </c>
      <c r="E40" s="33">
        <v>105.12222222222222</v>
      </c>
      <c r="F40" s="33">
        <v>11.022222222222222</v>
      </c>
      <c r="G40" s="33">
        <v>0.53333333333333333</v>
      </c>
      <c r="H40" s="33">
        <v>0.22177777777777774</v>
      </c>
      <c r="I40" s="33">
        <v>2.411111111111111</v>
      </c>
      <c r="J40" s="33">
        <v>0</v>
      </c>
      <c r="K40" s="33">
        <v>0</v>
      </c>
      <c r="L40" s="33">
        <v>2.9933333333333336</v>
      </c>
      <c r="M40" s="33">
        <v>5.3888888888888893</v>
      </c>
      <c r="N40" s="33">
        <v>0</v>
      </c>
      <c r="O40" s="33">
        <v>5.1263080012683655E-2</v>
      </c>
      <c r="P40" s="33">
        <v>10.577777777777778</v>
      </c>
      <c r="Q40" s="33">
        <v>13.125888888888893</v>
      </c>
      <c r="R40" s="33">
        <v>0.22548673501744007</v>
      </c>
      <c r="S40" s="33">
        <v>5.9891111111111108</v>
      </c>
      <c r="T40" s="33">
        <v>4.5721111111111092</v>
      </c>
      <c r="U40" s="33">
        <v>0</v>
      </c>
      <c r="V40" s="33">
        <v>0.10046612408836274</v>
      </c>
      <c r="W40" s="33">
        <v>7.3645555555555564</v>
      </c>
      <c r="X40" s="33">
        <v>6.6756666666666682</v>
      </c>
      <c r="Y40" s="33">
        <v>0</v>
      </c>
      <c r="Z40" s="33">
        <v>0.13356093436211819</v>
      </c>
      <c r="AA40" s="33">
        <v>0</v>
      </c>
      <c r="AB40" s="33">
        <v>0</v>
      </c>
      <c r="AC40" s="33">
        <v>0</v>
      </c>
      <c r="AD40" s="33">
        <v>0</v>
      </c>
      <c r="AE40" s="33">
        <v>0</v>
      </c>
      <c r="AF40" s="33">
        <v>0</v>
      </c>
      <c r="AG40" s="33">
        <v>0</v>
      </c>
      <c r="AH40" t="s">
        <v>256</v>
      </c>
      <c r="AI40" s="34">
        <v>1</v>
      </c>
    </row>
    <row r="41" spans="1:35" x14ac:dyDescent="0.25">
      <c r="A41" t="s">
        <v>929</v>
      </c>
      <c r="B41" t="s">
        <v>545</v>
      </c>
      <c r="C41" t="s">
        <v>762</v>
      </c>
      <c r="D41" t="s">
        <v>897</v>
      </c>
      <c r="E41" s="33">
        <v>61.466666666666669</v>
      </c>
      <c r="F41" s="33">
        <v>5.8666666666666663</v>
      </c>
      <c r="G41" s="33">
        <v>0.53333333333333333</v>
      </c>
      <c r="H41" s="33">
        <v>0.31966666666666671</v>
      </c>
      <c r="I41" s="33">
        <v>1.4333333333333333</v>
      </c>
      <c r="J41" s="33">
        <v>0</v>
      </c>
      <c r="K41" s="33">
        <v>0</v>
      </c>
      <c r="L41" s="33">
        <v>1.2826666666666666</v>
      </c>
      <c r="M41" s="33">
        <v>2.85</v>
      </c>
      <c r="N41" s="33">
        <v>0</v>
      </c>
      <c r="O41" s="33">
        <v>4.636659436008677E-2</v>
      </c>
      <c r="P41" s="33">
        <v>5.2444444444444445</v>
      </c>
      <c r="Q41" s="33">
        <v>12.508555555555553</v>
      </c>
      <c r="R41" s="33">
        <v>0.28882321041214742</v>
      </c>
      <c r="S41" s="33">
        <v>3.6149999999999998</v>
      </c>
      <c r="T41" s="33">
        <v>3.977777777777778E-2</v>
      </c>
      <c r="U41" s="33">
        <v>0</v>
      </c>
      <c r="V41" s="33">
        <v>5.9459508315256683E-2</v>
      </c>
      <c r="W41" s="33">
        <v>9.6333333333333326E-2</v>
      </c>
      <c r="X41" s="33">
        <v>2.3333333333333339</v>
      </c>
      <c r="Y41" s="33">
        <v>0</v>
      </c>
      <c r="Z41" s="33">
        <v>3.9528199566160528E-2</v>
      </c>
      <c r="AA41" s="33">
        <v>0</v>
      </c>
      <c r="AB41" s="33">
        <v>0</v>
      </c>
      <c r="AC41" s="33">
        <v>0</v>
      </c>
      <c r="AD41" s="33">
        <v>0</v>
      </c>
      <c r="AE41" s="33">
        <v>0</v>
      </c>
      <c r="AF41" s="33">
        <v>0</v>
      </c>
      <c r="AG41" s="33">
        <v>0</v>
      </c>
      <c r="AH41" t="s">
        <v>183</v>
      </c>
      <c r="AI41" s="34">
        <v>1</v>
      </c>
    </row>
    <row r="42" spans="1:35" x14ac:dyDescent="0.25">
      <c r="A42" t="s">
        <v>929</v>
      </c>
      <c r="B42" t="s">
        <v>546</v>
      </c>
      <c r="C42" t="s">
        <v>841</v>
      </c>
      <c r="D42" t="s">
        <v>901</v>
      </c>
      <c r="E42" s="33">
        <v>79.63333333333334</v>
      </c>
      <c r="F42" s="33">
        <v>5.6</v>
      </c>
      <c r="G42" s="33">
        <v>0.33333333333333331</v>
      </c>
      <c r="H42" s="33">
        <v>0</v>
      </c>
      <c r="I42" s="33">
        <v>0</v>
      </c>
      <c r="J42" s="33">
        <v>0</v>
      </c>
      <c r="K42" s="33">
        <v>0</v>
      </c>
      <c r="L42" s="33">
        <v>0.8</v>
      </c>
      <c r="M42" s="33">
        <v>7.041666666666667</v>
      </c>
      <c r="N42" s="33">
        <v>0</v>
      </c>
      <c r="O42" s="33">
        <v>8.8426119715362073E-2</v>
      </c>
      <c r="P42" s="33">
        <v>0</v>
      </c>
      <c r="Q42" s="33">
        <v>13.702777777777778</v>
      </c>
      <c r="R42" s="33">
        <v>0.17207339193525881</v>
      </c>
      <c r="S42" s="33">
        <v>4.458333333333333</v>
      </c>
      <c r="T42" s="33">
        <v>2.5638888888888891</v>
      </c>
      <c r="U42" s="33">
        <v>0</v>
      </c>
      <c r="V42" s="33">
        <v>8.8181945025812739E-2</v>
      </c>
      <c r="W42" s="33">
        <v>0</v>
      </c>
      <c r="X42" s="33">
        <v>4.7388888888888889</v>
      </c>
      <c r="Y42" s="33">
        <v>0</v>
      </c>
      <c r="Z42" s="33">
        <v>5.9508860053020786E-2</v>
      </c>
      <c r="AA42" s="33">
        <v>0</v>
      </c>
      <c r="AB42" s="33">
        <v>0</v>
      </c>
      <c r="AC42" s="33">
        <v>0</v>
      </c>
      <c r="AD42" s="33">
        <v>36.5</v>
      </c>
      <c r="AE42" s="33">
        <v>0</v>
      </c>
      <c r="AF42" s="33">
        <v>0</v>
      </c>
      <c r="AG42" s="33">
        <v>0</v>
      </c>
      <c r="AH42" t="s">
        <v>184</v>
      </c>
      <c r="AI42" s="34">
        <v>1</v>
      </c>
    </row>
    <row r="43" spans="1:35" x14ac:dyDescent="0.25">
      <c r="A43" t="s">
        <v>929</v>
      </c>
      <c r="B43" t="s">
        <v>376</v>
      </c>
      <c r="C43" t="s">
        <v>769</v>
      </c>
      <c r="D43" t="s">
        <v>900</v>
      </c>
      <c r="E43" s="33">
        <v>117.73333333333333</v>
      </c>
      <c r="F43" s="33">
        <v>5.6888888888888891</v>
      </c>
      <c r="G43" s="33">
        <v>0</v>
      </c>
      <c r="H43" s="33">
        <v>0</v>
      </c>
      <c r="I43" s="33">
        <v>0</v>
      </c>
      <c r="J43" s="33">
        <v>0</v>
      </c>
      <c r="K43" s="33">
        <v>0</v>
      </c>
      <c r="L43" s="33">
        <v>0.75877777777777788</v>
      </c>
      <c r="M43" s="33">
        <v>8.8888888888888893</v>
      </c>
      <c r="N43" s="33">
        <v>0</v>
      </c>
      <c r="O43" s="33">
        <v>7.5500188750471875E-2</v>
      </c>
      <c r="P43" s="33">
        <v>5.6888888888888891</v>
      </c>
      <c r="Q43" s="33">
        <v>10.483333333333333</v>
      </c>
      <c r="R43" s="33">
        <v>0.13736315590788975</v>
      </c>
      <c r="S43" s="33">
        <v>4.5044444444444443</v>
      </c>
      <c r="T43" s="33">
        <v>9.0093333333333341</v>
      </c>
      <c r="U43" s="33">
        <v>0</v>
      </c>
      <c r="V43" s="33">
        <v>0.1147829369573424</v>
      </c>
      <c r="W43" s="33">
        <v>1.9491111111111112</v>
      </c>
      <c r="X43" s="33">
        <v>5.8878888888888907</v>
      </c>
      <c r="Y43" s="33">
        <v>0</v>
      </c>
      <c r="Z43" s="33">
        <v>6.656568516421292E-2</v>
      </c>
      <c r="AA43" s="33">
        <v>0</v>
      </c>
      <c r="AB43" s="33">
        <v>0</v>
      </c>
      <c r="AC43" s="33">
        <v>0</v>
      </c>
      <c r="AD43" s="33">
        <v>0</v>
      </c>
      <c r="AE43" s="33">
        <v>4.7666666666666666</v>
      </c>
      <c r="AF43" s="33">
        <v>0</v>
      </c>
      <c r="AG43" s="33">
        <v>0</v>
      </c>
      <c r="AH43" t="s">
        <v>14</v>
      </c>
      <c r="AI43" s="34">
        <v>1</v>
      </c>
    </row>
    <row r="44" spans="1:35" x14ac:dyDescent="0.25">
      <c r="A44" t="s">
        <v>929</v>
      </c>
      <c r="B44" t="s">
        <v>538</v>
      </c>
      <c r="C44" t="s">
        <v>763</v>
      </c>
      <c r="D44" t="s">
        <v>898</v>
      </c>
      <c r="E44" s="33">
        <v>89.87777777777778</v>
      </c>
      <c r="F44" s="33">
        <v>5.0666666666666664</v>
      </c>
      <c r="G44" s="33">
        <v>2.2222222222222223E-2</v>
      </c>
      <c r="H44" s="33">
        <v>0.31999999999999995</v>
      </c>
      <c r="I44" s="33">
        <v>2.2222222222222223</v>
      </c>
      <c r="J44" s="33">
        <v>0</v>
      </c>
      <c r="K44" s="33">
        <v>0</v>
      </c>
      <c r="L44" s="33">
        <v>5.5388888888888888</v>
      </c>
      <c r="M44" s="33">
        <v>0</v>
      </c>
      <c r="N44" s="33">
        <v>0</v>
      </c>
      <c r="O44" s="33">
        <v>0</v>
      </c>
      <c r="P44" s="33">
        <v>0</v>
      </c>
      <c r="Q44" s="33">
        <v>10.699222222222222</v>
      </c>
      <c r="R44" s="33">
        <v>0.11904190876498949</v>
      </c>
      <c r="S44" s="33">
        <v>5.5111111111111111</v>
      </c>
      <c r="T44" s="33">
        <v>0</v>
      </c>
      <c r="U44" s="33">
        <v>0</v>
      </c>
      <c r="V44" s="33">
        <v>6.1317839040672513E-2</v>
      </c>
      <c r="W44" s="33">
        <v>8.5333333333333332</v>
      </c>
      <c r="X44" s="33">
        <v>0</v>
      </c>
      <c r="Y44" s="33">
        <v>0</v>
      </c>
      <c r="Z44" s="33">
        <v>9.4943750772654212E-2</v>
      </c>
      <c r="AA44" s="33">
        <v>0</v>
      </c>
      <c r="AB44" s="33">
        <v>0</v>
      </c>
      <c r="AC44" s="33">
        <v>0</v>
      </c>
      <c r="AD44" s="33">
        <v>0</v>
      </c>
      <c r="AE44" s="33">
        <v>0</v>
      </c>
      <c r="AF44" s="33">
        <v>0</v>
      </c>
      <c r="AG44" s="33">
        <v>0</v>
      </c>
      <c r="AH44" t="s">
        <v>176</v>
      </c>
      <c r="AI44" s="34">
        <v>1</v>
      </c>
    </row>
    <row r="45" spans="1:35" x14ac:dyDescent="0.25">
      <c r="A45" t="s">
        <v>929</v>
      </c>
      <c r="B45" t="s">
        <v>540</v>
      </c>
      <c r="C45" t="s">
        <v>840</v>
      </c>
      <c r="D45" t="s">
        <v>898</v>
      </c>
      <c r="E45" s="33">
        <v>95.388888888888886</v>
      </c>
      <c r="F45" s="33">
        <v>5.4222222222222225</v>
      </c>
      <c r="G45" s="33">
        <v>0.13333333333333333</v>
      </c>
      <c r="H45" s="33">
        <v>0.31111111111111112</v>
      </c>
      <c r="I45" s="33">
        <v>1.5555555555555556</v>
      </c>
      <c r="J45" s="33">
        <v>0</v>
      </c>
      <c r="K45" s="33">
        <v>0</v>
      </c>
      <c r="L45" s="33">
        <v>3.7690000000000006</v>
      </c>
      <c r="M45" s="33">
        <v>10.577777777777778</v>
      </c>
      <c r="N45" s="33">
        <v>0</v>
      </c>
      <c r="O45" s="33">
        <v>0.11089108910891089</v>
      </c>
      <c r="P45" s="33">
        <v>4.8888888888888893</v>
      </c>
      <c r="Q45" s="33">
        <v>10.268888888888894</v>
      </c>
      <c r="R45" s="33">
        <v>0.15890506697728601</v>
      </c>
      <c r="S45" s="33">
        <v>3.8372222222222239</v>
      </c>
      <c r="T45" s="33">
        <v>2.7701111111111119</v>
      </c>
      <c r="U45" s="33">
        <v>0</v>
      </c>
      <c r="V45" s="33">
        <v>6.9267326732673301E-2</v>
      </c>
      <c r="W45" s="33">
        <v>6.9161111111111113</v>
      </c>
      <c r="X45" s="33">
        <v>3.6772222222222228</v>
      </c>
      <c r="Y45" s="33">
        <v>7.7777777777777779E-2</v>
      </c>
      <c r="Z45" s="33">
        <v>0.11186953989516599</v>
      </c>
      <c r="AA45" s="33">
        <v>0</v>
      </c>
      <c r="AB45" s="33">
        <v>0</v>
      </c>
      <c r="AC45" s="33">
        <v>0</v>
      </c>
      <c r="AD45" s="33">
        <v>0</v>
      </c>
      <c r="AE45" s="33">
        <v>0</v>
      </c>
      <c r="AF45" s="33">
        <v>0</v>
      </c>
      <c r="AG45" s="33">
        <v>0</v>
      </c>
      <c r="AH45" t="s">
        <v>178</v>
      </c>
      <c r="AI45" s="34">
        <v>1</v>
      </c>
    </row>
    <row r="46" spans="1:35" x14ac:dyDescent="0.25">
      <c r="A46" t="s">
        <v>929</v>
      </c>
      <c r="B46" t="s">
        <v>484</v>
      </c>
      <c r="C46" t="s">
        <v>820</v>
      </c>
      <c r="D46" t="s">
        <v>905</v>
      </c>
      <c r="E46" s="33">
        <v>89.655555555555551</v>
      </c>
      <c r="F46" s="33">
        <v>3.1222222222222222</v>
      </c>
      <c r="G46" s="33">
        <v>0</v>
      </c>
      <c r="H46" s="33">
        <v>0</v>
      </c>
      <c r="I46" s="33">
        <v>2.0444444444444443</v>
      </c>
      <c r="J46" s="33">
        <v>0</v>
      </c>
      <c r="K46" s="33">
        <v>0</v>
      </c>
      <c r="L46" s="33">
        <v>1.7782222222222224</v>
      </c>
      <c r="M46" s="33">
        <v>4.041666666666667</v>
      </c>
      <c r="N46" s="33">
        <v>0</v>
      </c>
      <c r="O46" s="33">
        <v>4.5079935555830966E-2</v>
      </c>
      <c r="P46" s="33">
        <v>7.4861111111111107</v>
      </c>
      <c r="Q46" s="33">
        <v>2.7972222222222221</v>
      </c>
      <c r="R46" s="33">
        <v>0.11469822778535135</v>
      </c>
      <c r="S46" s="33">
        <v>3.6442222222222216</v>
      </c>
      <c r="T46" s="33">
        <v>2.8495555555555554</v>
      </c>
      <c r="U46" s="33">
        <v>0</v>
      </c>
      <c r="V46" s="33">
        <v>7.2430288759449735E-2</v>
      </c>
      <c r="W46" s="33">
        <v>7.5562222222222228</v>
      </c>
      <c r="X46" s="33">
        <v>0.86755555555555552</v>
      </c>
      <c r="Y46" s="33">
        <v>0</v>
      </c>
      <c r="Z46" s="33">
        <v>9.3957119841368203E-2</v>
      </c>
      <c r="AA46" s="33">
        <v>0</v>
      </c>
      <c r="AB46" s="33">
        <v>0</v>
      </c>
      <c r="AC46" s="33">
        <v>0</v>
      </c>
      <c r="AD46" s="33">
        <v>0</v>
      </c>
      <c r="AE46" s="33">
        <v>0</v>
      </c>
      <c r="AF46" s="33">
        <v>0</v>
      </c>
      <c r="AG46" s="33">
        <v>0</v>
      </c>
      <c r="AH46" t="s">
        <v>122</v>
      </c>
      <c r="AI46" s="34">
        <v>1</v>
      </c>
    </row>
    <row r="47" spans="1:35" x14ac:dyDescent="0.25">
      <c r="A47" t="s">
        <v>929</v>
      </c>
      <c r="B47" t="s">
        <v>547</v>
      </c>
      <c r="C47" t="s">
        <v>766</v>
      </c>
      <c r="D47" t="s">
        <v>901</v>
      </c>
      <c r="E47" s="33">
        <v>115.44444444444444</v>
      </c>
      <c r="F47" s="33">
        <v>6.0444444444444443</v>
      </c>
      <c r="G47" s="33">
        <v>0.28888888888888886</v>
      </c>
      <c r="H47" s="33">
        <v>0</v>
      </c>
      <c r="I47" s="33">
        <v>3.8111111111111109</v>
      </c>
      <c r="J47" s="33">
        <v>0</v>
      </c>
      <c r="K47" s="33">
        <v>0</v>
      </c>
      <c r="L47" s="33">
        <v>4.1598888888888883</v>
      </c>
      <c r="M47" s="33">
        <v>13.937777777777777</v>
      </c>
      <c r="N47" s="33">
        <v>0</v>
      </c>
      <c r="O47" s="33">
        <v>0.12073147256977863</v>
      </c>
      <c r="P47" s="33">
        <v>13.644444444444444</v>
      </c>
      <c r="Q47" s="33">
        <v>175.34777777777779</v>
      </c>
      <c r="R47" s="33">
        <v>1.6370837343599616</v>
      </c>
      <c r="S47" s="33">
        <v>6.8711111111111096</v>
      </c>
      <c r="T47" s="33">
        <v>1.0908888888888886</v>
      </c>
      <c r="U47" s="33">
        <v>0</v>
      </c>
      <c r="V47" s="33">
        <v>6.8968238691049066E-2</v>
      </c>
      <c r="W47" s="33">
        <v>4.6103333333333332</v>
      </c>
      <c r="X47" s="33">
        <v>4.4294444444444423</v>
      </c>
      <c r="Y47" s="33">
        <v>4.5333333333333332</v>
      </c>
      <c r="Z47" s="33">
        <v>0.11757266602502404</v>
      </c>
      <c r="AA47" s="33">
        <v>0</v>
      </c>
      <c r="AB47" s="33">
        <v>0</v>
      </c>
      <c r="AC47" s="33">
        <v>0</v>
      </c>
      <c r="AD47" s="33">
        <v>0</v>
      </c>
      <c r="AE47" s="33">
        <v>0</v>
      </c>
      <c r="AF47" s="33">
        <v>0</v>
      </c>
      <c r="AG47" s="33">
        <v>0</v>
      </c>
      <c r="AH47" t="s">
        <v>185</v>
      </c>
      <c r="AI47" s="34">
        <v>1</v>
      </c>
    </row>
    <row r="48" spans="1:35" x14ac:dyDescent="0.25">
      <c r="A48" t="s">
        <v>929</v>
      </c>
      <c r="B48" t="s">
        <v>409</v>
      </c>
      <c r="C48" t="s">
        <v>785</v>
      </c>
      <c r="D48" t="s">
        <v>902</v>
      </c>
      <c r="E48" s="33">
        <v>96.544444444444451</v>
      </c>
      <c r="F48" s="33">
        <v>5.4222222222222225</v>
      </c>
      <c r="G48" s="33">
        <v>0.53333333333333333</v>
      </c>
      <c r="H48" s="33">
        <v>0.39844444444444438</v>
      </c>
      <c r="I48" s="33">
        <v>3.0555555555555554</v>
      </c>
      <c r="J48" s="33">
        <v>0</v>
      </c>
      <c r="K48" s="33">
        <v>0</v>
      </c>
      <c r="L48" s="33">
        <v>1.5120000000000005</v>
      </c>
      <c r="M48" s="33">
        <v>5.8649999999999993</v>
      </c>
      <c r="N48" s="33">
        <v>0</v>
      </c>
      <c r="O48" s="33">
        <v>6.0749223155714113E-2</v>
      </c>
      <c r="P48" s="33">
        <v>2.088888888888889</v>
      </c>
      <c r="Q48" s="33">
        <v>11.425111111111111</v>
      </c>
      <c r="R48" s="33">
        <v>0.1399769823915295</v>
      </c>
      <c r="S48" s="33">
        <v>4.1322222222222225</v>
      </c>
      <c r="T48" s="33">
        <v>6.1761111111111129</v>
      </c>
      <c r="U48" s="33">
        <v>0</v>
      </c>
      <c r="V48" s="33">
        <v>0.10677293129243873</v>
      </c>
      <c r="W48" s="33">
        <v>3.8406666666666682</v>
      </c>
      <c r="X48" s="33">
        <v>5.4958888888888868</v>
      </c>
      <c r="Y48" s="33">
        <v>0</v>
      </c>
      <c r="Z48" s="33">
        <v>9.670733110829785E-2</v>
      </c>
      <c r="AA48" s="33">
        <v>0</v>
      </c>
      <c r="AB48" s="33">
        <v>0</v>
      </c>
      <c r="AC48" s="33">
        <v>0</v>
      </c>
      <c r="AD48" s="33">
        <v>0</v>
      </c>
      <c r="AE48" s="33">
        <v>0</v>
      </c>
      <c r="AF48" s="33">
        <v>0</v>
      </c>
      <c r="AG48" s="33">
        <v>0</v>
      </c>
      <c r="AH48" t="s">
        <v>47</v>
      </c>
      <c r="AI48" s="34">
        <v>1</v>
      </c>
    </row>
    <row r="49" spans="1:35" x14ac:dyDescent="0.25">
      <c r="A49" t="s">
        <v>929</v>
      </c>
      <c r="B49" t="s">
        <v>424</v>
      </c>
      <c r="C49" t="s">
        <v>794</v>
      </c>
      <c r="D49" t="s">
        <v>902</v>
      </c>
      <c r="E49" s="33">
        <v>93.36666666666666</v>
      </c>
      <c r="F49" s="33">
        <v>5.5111111111111111</v>
      </c>
      <c r="G49" s="33">
        <v>0.53333333333333333</v>
      </c>
      <c r="H49" s="33">
        <v>0.33922222222222215</v>
      </c>
      <c r="I49" s="33">
        <v>3.2555555555555555</v>
      </c>
      <c r="J49" s="33">
        <v>0</v>
      </c>
      <c r="K49" s="33">
        <v>0</v>
      </c>
      <c r="L49" s="33">
        <v>0.58355555555555561</v>
      </c>
      <c r="M49" s="33">
        <v>3.6255555555555556</v>
      </c>
      <c r="N49" s="33">
        <v>0</v>
      </c>
      <c r="O49" s="33">
        <v>3.8831369748899204E-2</v>
      </c>
      <c r="P49" s="33">
        <v>4.8</v>
      </c>
      <c r="Q49" s="33">
        <v>14.930666666666667</v>
      </c>
      <c r="R49" s="33">
        <v>0.21132452695465909</v>
      </c>
      <c r="S49" s="33">
        <v>1.1006666666666665</v>
      </c>
      <c r="T49" s="33">
        <v>2.9567777777777779</v>
      </c>
      <c r="U49" s="33">
        <v>0</v>
      </c>
      <c r="V49" s="33">
        <v>4.3457098655242173E-2</v>
      </c>
      <c r="W49" s="33">
        <v>2.1643333333333334</v>
      </c>
      <c r="X49" s="33">
        <v>2.198</v>
      </c>
      <c r="Y49" s="33">
        <v>0</v>
      </c>
      <c r="Z49" s="33">
        <v>4.6722599071760094E-2</v>
      </c>
      <c r="AA49" s="33">
        <v>0</v>
      </c>
      <c r="AB49" s="33">
        <v>0</v>
      </c>
      <c r="AC49" s="33">
        <v>0</v>
      </c>
      <c r="AD49" s="33">
        <v>0</v>
      </c>
      <c r="AE49" s="33">
        <v>0</v>
      </c>
      <c r="AF49" s="33">
        <v>0</v>
      </c>
      <c r="AG49" s="33">
        <v>0</v>
      </c>
      <c r="AH49" t="s">
        <v>62</v>
      </c>
      <c r="AI49" s="34">
        <v>1</v>
      </c>
    </row>
    <row r="50" spans="1:35" x14ac:dyDescent="0.25">
      <c r="A50" t="s">
        <v>929</v>
      </c>
      <c r="B50" t="s">
        <v>403</v>
      </c>
      <c r="C50" t="s">
        <v>777</v>
      </c>
      <c r="D50" t="s">
        <v>900</v>
      </c>
      <c r="E50" s="33">
        <v>125.2</v>
      </c>
      <c r="F50" s="33">
        <v>5.333333333333333</v>
      </c>
      <c r="G50" s="33">
        <v>0</v>
      </c>
      <c r="H50" s="33">
        <v>0</v>
      </c>
      <c r="I50" s="33">
        <v>0</v>
      </c>
      <c r="J50" s="33">
        <v>0</v>
      </c>
      <c r="K50" s="33">
        <v>0</v>
      </c>
      <c r="L50" s="33">
        <v>3.3925555555555547</v>
      </c>
      <c r="M50" s="33">
        <v>1.65</v>
      </c>
      <c r="N50" s="33">
        <v>0</v>
      </c>
      <c r="O50" s="33">
        <v>1.3178913738019169E-2</v>
      </c>
      <c r="P50" s="33">
        <v>0</v>
      </c>
      <c r="Q50" s="33">
        <v>17.533333333333335</v>
      </c>
      <c r="R50" s="33">
        <v>0.14004259850905218</v>
      </c>
      <c r="S50" s="33">
        <v>6.070333333333334</v>
      </c>
      <c r="T50" s="33">
        <v>8.1464444444444446</v>
      </c>
      <c r="U50" s="33">
        <v>0</v>
      </c>
      <c r="V50" s="33">
        <v>0.11355253816116437</v>
      </c>
      <c r="W50" s="33">
        <v>2.9458888888888888</v>
      </c>
      <c r="X50" s="33">
        <v>7.9236666666666657</v>
      </c>
      <c r="Y50" s="33">
        <v>0</v>
      </c>
      <c r="Z50" s="33">
        <v>8.6817536386226468E-2</v>
      </c>
      <c r="AA50" s="33">
        <v>0</v>
      </c>
      <c r="AB50" s="33">
        <v>0</v>
      </c>
      <c r="AC50" s="33">
        <v>0</v>
      </c>
      <c r="AD50" s="33">
        <v>0</v>
      </c>
      <c r="AE50" s="33">
        <v>0</v>
      </c>
      <c r="AF50" s="33">
        <v>0</v>
      </c>
      <c r="AG50" s="33">
        <v>0</v>
      </c>
      <c r="AH50" t="s">
        <v>41</v>
      </c>
      <c r="AI50" s="34">
        <v>1</v>
      </c>
    </row>
    <row r="51" spans="1:35" x14ac:dyDescent="0.25">
      <c r="A51" t="s">
        <v>929</v>
      </c>
      <c r="B51" t="s">
        <v>541</v>
      </c>
      <c r="C51" t="s">
        <v>800</v>
      </c>
      <c r="D51" t="s">
        <v>901</v>
      </c>
      <c r="E51" s="33">
        <v>114.97777777777777</v>
      </c>
      <c r="F51" s="33">
        <v>5.6888888888888891</v>
      </c>
      <c r="G51" s="33">
        <v>0</v>
      </c>
      <c r="H51" s="33">
        <v>0</v>
      </c>
      <c r="I51" s="33">
        <v>5.4444444444444446</v>
      </c>
      <c r="J51" s="33">
        <v>0</v>
      </c>
      <c r="K51" s="33">
        <v>0</v>
      </c>
      <c r="L51" s="33">
        <v>2.0490000000000004</v>
      </c>
      <c r="M51" s="33">
        <v>13.955555555555556</v>
      </c>
      <c r="N51" s="33">
        <v>0</v>
      </c>
      <c r="O51" s="33">
        <v>0.12137611132586007</v>
      </c>
      <c r="P51" s="33">
        <v>5.6888888888888891</v>
      </c>
      <c r="Q51" s="33">
        <v>20.2</v>
      </c>
      <c r="R51" s="33">
        <v>0.22516428295322768</v>
      </c>
      <c r="S51" s="33">
        <v>15.148888888888887</v>
      </c>
      <c r="T51" s="33">
        <v>5.5413333333333332</v>
      </c>
      <c r="U51" s="33">
        <v>0</v>
      </c>
      <c r="V51" s="33">
        <v>0.17994974874371858</v>
      </c>
      <c r="W51" s="33">
        <v>6.0476666666666654</v>
      </c>
      <c r="X51" s="33">
        <v>7.2853333333333303</v>
      </c>
      <c r="Y51" s="33">
        <v>0</v>
      </c>
      <c r="Z51" s="33">
        <v>0.11596153846153842</v>
      </c>
      <c r="AA51" s="33">
        <v>0</v>
      </c>
      <c r="AB51" s="33">
        <v>0</v>
      </c>
      <c r="AC51" s="33">
        <v>0</v>
      </c>
      <c r="AD51" s="33">
        <v>0</v>
      </c>
      <c r="AE51" s="33">
        <v>3.2666666666666666</v>
      </c>
      <c r="AF51" s="33">
        <v>0</v>
      </c>
      <c r="AG51" s="33">
        <v>0</v>
      </c>
      <c r="AH51" t="s">
        <v>179</v>
      </c>
      <c r="AI51" s="34">
        <v>1</v>
      </c>
    </row>
    <row r="52" spans="1:35" x14ac:dyDescent="0.25">
      <c r="A52" t="s">
        <v>929</v>
      </c>
      <c r="B52" t="s">
        <v>638</v>
      </c>
      <c r="C52" t="s">
        <v>869</v>
      </c>
      <c r="D52" t="s">
        <v>896</v>
      </c>
      <c r="E52" s="33">
        <v>22.222222222222221</v>
      </c>
      <c r="F52" s="33">
        <v>2.3111111111111109</v>
      </c>
      <c r="G52" s="33">
        <v>0</v>
      </c>
      <c r="H52" s="33">
        <v>0</v>
      </c>
      <c r="I52" s="33">
        <v>6.2444444444444445</v>
      </c>
      <c r="J52" s="33">
        <v>0</v>
      </c>
      <c r="K52" s="33">
        <v>0</v>
      </c>
      <c r="L52" s="33">
        <v>0</v>
      </c>
      <c r="M52" s="33">
        <v>4.166666666666667</v>
      </c>
      <c r="N52" s="33">
        <v>0</v>
      </c>
      <c r="O52" s="33">
        <v>0.18750000000000003</v>
      </c>
      <c r="P52" s="33">
        <v>1.9944444444444445</v>
      </c>
      <c r="Q52" s="33">
        <v>1.825</v>
      </c>
      <c r="R52" s="33">
        <v>0.17187500000000003</v>
      </c>
      <c r="S52" s="33">
        <v>0</v>
      </c>
      <c r="T52" s="33">
        <v>0</v>
      </c>
      <c r="U52" s="33">
        <v>0</v>
      </c>
      <c r="V52" s="33">
        <v>0</v>
      </c>
      <c r="W52" s="33">
        <v>5.5555555555555552E-2</v>
      </c>
      <c r="X52" s="33">
        <v>0</v>
      </c>
      <c r="Y52" s="33">
        <v>0</v>
      </c>
      <c r="Z52" s="33">
        <v>2.5000000000000001E-3</v>
      </c>
      <c r="AA52" s="33">
        <v>0</v>
      </c>
      <c r="AB52" s="33">
        <v>0</v>
      </c>
      <c r="AC52" s="33">
        <v>0</v>
      </c>
      <c r="AD52" s="33">
        <v>0</v>
      </c>
      <c r="AE52" s="33">
        <v>0</v>
      </c>
      <c r="AF52" s="33">
        <v>0</v>
      </c>
      <c r="AG52" s="33">
        <v>0</v>
      </c>
      <c r="AH52" t="s">
        <v>280</v>
      </c>
      <c r="AI52" s="34">
        <v>1</v>
      </c>
    </row>
    <row r="53" spans="1:35" x14ac:dyDescent="0.25">
      <c r="A53" t="s">
        <v>929</v>
      </c>
      <c r="B53" t="s">
        <v>616</v>
      </c>
      <c r="C53" t="s">
        <v>797</v>
      </c>
      <c r="D53" t="s">
        <v>900</v>
      </c>
      <c r="E53" s="33">
        <v>55.477777777777774</v>
      </c>
      <c r="F53" s="33">
        <v>4.4444444444444446</v>
      </c>
      <c r="G53" s="33">
        <v>0.33333333333333331</v>
      </c>
      <c r="H53" s="33">
        <v>0.26666666666666666</v>
      </c>
      <c r="I53" s="33">
        <v>1.2222222222222223</v>
      </c>
      <c r="J53" s="33">
        <v>0</v>
      </c>
      <c r="K53" s="33">
        <v>0</v>
      </c>
      <c r="L53" s="33">
        <v>4.5516666666666667</v>
      </c>
      <c r="M53" s="33">
        <v>4.875</v>
      </c>
      <c r="N53" s="33">
        <v>0</v>
      </c>
      <c r="O53" s="33">
        <v>8.7873022231123574E-2</v>
      </c>
      <c r="P53" s="33">
        <v>0</v>
      </c>
      <c r="Q53" s="33">
        <v>4.8305555555555557</v>
      </c>
      <c r="R53" s="33">
        <v>8.7071900660925308E-2</v>
      </c>
      <c r="S53" s="33">
        <v>3.8948888888888891</v>
      </c>
      <c r="T53" s="33">
        <v>0.7566666666666666</v>
      </c>
      <c r="U53" s="33">
        <v>0</v>
      </c>
      <c r="V53" s="33">
        <v>8.3845383536951743E-2</v>
      </c>
      <c r="W53" s="33">
        <v>4.0148888888888896</v>
      </c>
      <c r="X53" s="33">
        <v>4.2841111111111108</v>
      </c>
      <c r="Y53" s="33">
        <v>0</v>
      </c>
      <c r="Z53" s="33">
        <v>0.14959142799919889</v>
      </c>
      <c r="AA53" s="33">
        <v>0</v>
      </c>
      <c r="AB53" s="33">
        <v>0</v>
      </c>
      <c r="AC53" s="33">
        <v>0</v>
      </c>
      <c r="AD53" s="33">
        <v>24.127777777777776</v>
      </c>
      <c r="AE53" s="33">
        <v>0</v>
      </c>
      <c r="AF53" s="33">
        <v>0</v>
      </c>
      <c r="AG53" s="33">
        <v>0</v>
      </c>
      <c r="AH53" t="s">
        <v>257</v>
      </c>
      <c r="AI53" s="34">
        <v>1</v>
      </c>
    </row>
    <row r="54" spans="1:35" x14ac:dyDescent="0.25">
      <c r="A54" t="s">
        <v>929</v>
      </c>
      <c r="B54" t="s">
        <v>702</v>
      </c>
      <c r="C54" t="s">
        <v>721</v>
      </c>
      <c r="D54" t="s">
        <v>898</v>
      </c>
      <c r="E54" s="33">
        <v>66.966666666666669</v>
      </c>
      <c r="F54" s="33">
        <v>4.5333333333333332</v>
      </c>
      <c r="G54" s="33">
        <v>0.57777777777777772</v>
      </c>
      <c r="H54" s="33">
        <v>0.24444444444444444</v>
      </c>
      <c r="I54" s="33">
        <v>0.53333333333333333</v>
      </c>
      <c r="J54" s="33">
        <v>0</v>
      </c>
      <c r="K54" s="33">
        <v>0</v>
      </c>
      <c r="L54" s="33">
        <v>6.5968888888888877</v>
      </c>
      <c r="M54" s="33">
        <v>5.2444444444444445</v>
      </c>
      <c r="N54" s="33">
        <v>0</v>
      </c>
      <c r="O54" s="33">
        <v>7.8314252530280404E-2</v>
      </c>
      <c r="P54" s="33">
        <v>4.7555555555555555</v>
      </c>
      <c r="Q54" s="33">
        <v>7.8444444444444441</v>
      </c>
      <c r="R54" s="33">
        <v>0.1881533101045296</v>
      </c>
      <c r="S54" s="33">
        <v>7.8283333333333367</v>
      </c>
      <c r="T54" s="33">
        <v>1.758111111111111</v>
      </c>
      <c r="U54" s="33">
        <v>0</v>
      </c>
      <c r="V54" s="33">
        <v>0.14315248050439691</v>
      </c>
      <c r="W54" s="33">
        <v>4.1872222222222222</v>
      </c>
      <c r="X54" s="33">
        <v>3.241333333333333</v>
      </c>
      <c r="Y54" s="33">
        <v>5.5555555555555552E-2</v>
      </c>
      <c r="Z54" s="33">
        <v>0.11175875228140035</v>
      </c>
      <c r="AA54" s="33">
        <v>0</v>
      </c>
      <c r="AB54" s="33">
        <v>0</v>
      </c>
      <c r="AC54" s="33">
        <v>0</v>
      </c>
      <c r="AD54" s="33">
        <v>0</v>
      </c>
      <c r="AE54" s="33">
        <v>0</v>
      </c>
      <c r="AF54" s="33">
        <v>0</v>
      </c>
      <c r="AG54" s="33">
        <v>0</v>
      </c>
      <c r="AH54" t="s">
        <v>345</v>
      </c>
      <c r="AI54" s="34">
        <v>1</v>
      </c>
    </row>
    <row r="55" spans="1:35" x14ac:dyDescent="0.25">
      <c r="A55" t="s">
        <v>929</v>
      </c>
      <c r="B55" t="s">
        <v>494</v>
      </c>
      <c r="C55" t="s">
        <v>755</v>
      </c>
      <c r="D55" t="s">
        <v>895</v>
      </c>
      <c r="E55" s="33">
        <v>10.988888888888889</v>
      </c>
      <c r="F55" s="33">
        <v>5.2444444444444445</v>
      </c>
      <c r="G55" s="33">
        <v>0.43333333333333335</v>
      </c>
      <c r="H55" s="33">
        <v>6.9444444444444448E-2</v>
      </c>
      <c r="I55" s="33">
        <v>1.1111111111111112</v>
      </c>
      <c r="J55" s="33">
        <v>0</v>
      </c>
      <c r="K55" s="33">
        <v>0</v>
      </c>
      <c r="L55" s="33">
        <v>6.6666666666666666E-2</v>
      </c>
      <c r="M55" s="33">
        <v>2.3762222222222222</v>
      </c>
      <c r="N55" s="33">
        <v>0</v>
      </c>
      <c r="O55" s="33">
        <v>0.2162386248736097</v>
      </c>
      <c r="P55" s="33">
        <v>3.5787777777777774</v>
      </c>
      <c r="Q55" s="33">
        <v>1.465888888888889</v>
      </c>
      <c r="R55" s="33">
        <v>0.4590697674418604</v>
      </c>
      <c r="S55" s="33">
        <v>0.73522222222222222</v>
      </c>
      <c r="T55" s="33">
        <v>8.3333333333333332E-3</v>
      </c>
      <c r="U55" s="33">
        <v>0</v>
      </c>
      <c r="V55" s="33">
        <v>6.7664307381193126E-2</v>
      </c>
      <c r="W55" s="33">
        <v>0.59444444444444444</v>
      </c>
      <c r="X55" s="33">
        <v>0.312</v>
      </c>
      <c r="Y55" s="33">
        <v>0</v>
      </c>
      <c r="Z55" s="33">
        <v>8.2487360970677451E-2</v>
      </c>
      <c r="AA55" s="33">
        <v>0</v>
      </c>
      <c r="AB55" s="33">
        <v>0</v>
      </c>
      <c r="AC55" s="33">
        <v>0</v>
      </c>
      <c r="AD55" s="33">
        <v>0</v>
      </c>
      <c r="AE55" s="33">
        <v>0</v>
      </c>
      <c r="AF55" s="33">
        <v>0</v>
      </c>
      <c r="AG55" s="33">
        <v>0</v>
      </c>
      <c r="AH55" t="s">
        <v>132</v>
      </c>
      <c r="AI55" s="34">
        <v>1</v>
      </c>
    </row>
    <row r="56" spans="1:35" x14ac:dyDescent="0.25">
      <c r="A56" t="s">
        <v>929</v>
      </c>
      <c r="B56" t="s">
        <v>572</v>
      </c>
      <c r="C56" t="s">
        <v>802</v>
      </c>
      <c r="D56" t="s">
        <v>897</v>
      </c>
      <c r="E56" s="33">
        <v>54.544444444444444</v>
      </c>
      <c r="F56" s="33">
        <v>5.4222222222222225</v>
      </c>
      <c r="G56" s="33">
        <v>0.33333333333333331</v>
      </c>
      <c r="H56" s="33">
        <v>0</v>
      </c>
      <c r="I56" s="33">
        <v>2.0444444444444443</v>
      </c>
      <c r="J56" s="33">
        <v>0</v>
      </c>
      <c r="K56" s="33">
        <v>0</v>
      </c>
      <c r="L56" s="33">
        <v>0.75299999999999978</v>
      </c>
      <c r="M56" s="33">
        <v>5.5111111111111111</v>
      </c>
      <c r="N56" s="33">
        <v>0</v>
      </c>
      <c r="O56" s="33">
        <v>0.10103890812792829</v>
      </c>
      <c r="P56" s="33">
        <v>4.8</v>
      </c>
      <c r="Q56" s="33">
        <v>6.7972222222222225</v>
      </c>
      <c r="R56" s="33">
        <v>0.2126196781421878</v>
      </c>
      <c r="S56" s="33">
        <v>1.0914444444444444</v>
      </c>
      <c r="T56" s="33">
        <v>10.913111111111109</v>
      </c>
      <c r="U56" s="33">
        <v>0</v>
      </c>
      <c r="V56" s="33">
        <v>0.22008759421470764</v>
      </c>
      <c r="W56" s="33">
        <v>1.4456666666666669</v>
      </c>
      <c r="X56" s="33">
        <v>4.3881111111111109</v>
      </c>
      <c r="Y56" s="33">
        <v>0</v>
      </c>
      <c r="Z56" s="33">
        <v>0.10695457323283765</v>
      </c>
      <c r="AA56" s="33">
        <v>0</v>
      </c>
      <c r="AB56" s="33">
        <v>0</v>
      </c>
      <c r="AC56" s="33">
        <v>0</v>
      </c>
      <c r="AD56" s="33">
        <v>0</v>
      </c>
      <c r="AE56" s="33">
        <v>0</v>
      </c>
      <c r="AF56" s="33">
        <v>0</v>
      </c>
      <c r="AG56" s="33">
        <v>0</v>
      </c>
      <c r="AH56" t="s">
        <v>211</v>
      </c>
      <c r="AI56" s="34">
        <v>1</v>
      </c>
    </row>
    <row r="57" spans="1:35" x14ac:dyDescent="0.25">
      <c r="A57" t="s">
        <v>929</v>
      </c>
      <c r="B57" t="s">
        <v>434</v>
      </c>
      <c r="C57" t="s">
        <v>731</v>
      </c>
      <c r="D57" t="s">
        <v>901</v>
      </c>
      <c r="E57" s="33">
        <v>120.66666666666667</v>
      </c>
      <c r="F57" s="33">
        <v>9.155555555555555</v>
      </c>
      <c r="G57" s="33">
        <v>2.8</v>
      </c>
      <c r="H57" s="33">
        <v>2.8444444444444446</v>
      </c>
      <c r="I57" s="33">
        <v>3.1111111111111112</v>
      </c>
      <c r="J57" s="33">
        <v>0</v>
      </c>
      <c r="K57" s="33">
        <v>0</v>
      </c>
      <c r="L57" s="33">
        <v>3.4777777777777779</v>
      </c>
      <c r="M57" s="33">
        <v>5.7138888888888886</v>
      </c>
      <c r="N57" s="33">
        <v>0</v>
      </c>
      <c r="O57" s="33">
        <v>4.7352670349907915E-2</v>
      </c>
      <c r="P57" s="33">
        <v>4.4444444444444446</v>
      </c>
      <c r="Q57" s="33">
        <v>18.105555555555554</v>
      </c>
      <c r="R57" s="33">
        <v>0.18687845303867401</v>
      </c>
      <c r="S57" s="33">
        <v>5.5861111111111112</v>
      </c>
      <c r="T57" s="33">
        <v>11.478</v>
      </c>
      <c r="U57" s="33">
        <v>0</v>
      </c>
      <c r="V57" s="33">
        <v>0.14141528545119703</v>
      </c>
      <c r="W57" s="33">
        <v>11.047222222222222</v>
      </c>
      <c r="X57" s="33">
        <v>9.4111111111111114</v>
      </c>
      <c r="Y57" s="33">
        <v>0</v>
      </c>
      <c r="Z57" s="33">
        <v>0.16954419889502764</v>
      </c>
      <c r="AA57" s="33">
        <v>2.8444444444444446</v>
      </c>
      <c r="AB57" s="33">
        <v>0</v>
      </c>
      <c r="AC57" s="33">
        <v>0</v>
      </c>
      <c r="AD57" s="33">
        <v>0</v>
      </c>
      <c r="AE57" s="33">
        <v>0</v>
      </c>
      <c r="AF57" s="33">
        <v>0</v>
      </c>
      <c r="AG57" s="33">
        <v>0</v>
      </c>
      <c r="AH57" t="s">
        <v>72</v>
      </c>
      <c r="AI57" s="34">
        <v>1</v>
      </c>
    </row>
    <row r="58" spans="1:35" x14ac:dyDescent="0.25">
      <c r="A58" t="s">
        <v>929</v>
      </c>
      <c r="B58" t="s">
        <v>476</v>
      </c>
      <c r="C58" t="s">
        <v>743</v>
      </c>
      <c r="D58" t="s">
        <v>894</v>
      </c>
      <c r="E58" s="33">
        <v>72.87777777777778</v>
      </c>
      <c r="F58" s="33">
        <v>5.333333333333333</v>
      </c>
      <c r="G58" s="33">
        <v>0.28888888888888886</v>
      </c>
      <c r="H58" s="33">
        <v>0.4</v>
      </c>
      <c r="I58" s="33">
        <v>5.0666666666666664</v>
      </c>
      <c r="J58" s="33">
        <v>0</v>
      </c>
      <c r="K58" s="33">
        <v>0</v>
      </c>
      <c r="L58" s="33">
        <v>2.4888888888888889</v>
      </c>
      <c r="M58" s="33">
        <v>6.4416666666666664</v>
      </c>
      <c r="N58" s="33">
        <v>5.4833333333333334</v>
      </c>
      <c r="O58" s="33">
        <v>0.16363012654368045</v>
      </c>
      <c r="P58" s="33">
        <v>5.6</v>
      </c>
      <c r="Q58" s="33">
        <v>9.3641111111111108</v>
      </c>
      <c r="R58" s="33">
        <v>0.20533160542765663</v>
      </c>
      <c r="S58" s="33">
        <v>4.2722222222222221</v>
      </c>
      <c r="T58" s="33">
        <v>4.9527777777777775</v>
      </c>
      <c r="U58" s="33">
        <v>0</v>
      </c>
      <c r="V58" s="33">
        <v>0.12658179600548863</v>
      </c>
      <c r="W58" s="33">
        <v>8.2555555555555564</v>
      </c>
      <c r="X58" s="33">
        <v>2.0277777777777777</v>
      </c>
      <c r="Y58" s="33">
        <v>0</v>
      </c>
      <c r="Z58" s="33">
        <v>0.14110382680286632</v>
      </c>
      <c r="AA58" s="33">
        <v>0</v>
      </c>
      <c r="AB58" s="33">
        <v>0</v>
      </c>
      <c r="AC58" s="33">
        <v>0</v>
      </c>
      <c r="AD58" s="33">
        <v>0</v>
      </c>
      <c r="AE58" s="33">
        <v>0</v>
      </c>
      <c r="AF58" s="33">
        <v>0</v>
      </c>
      <c r="AG58" s="33">
        <v>0.21111111111111111</v>
      </c>
      <c r="AH58" t="s">
        <v>114</v>
      </c>
      <c r="AI58" s="34">
        <v>1</v>
      </c>
    </row>
    <row r="59" spans="1:35" x14ac:dyDescent="0.25">
      <c r="A59" t="s">
        <v>929</v>
      </c>
      <c r="B59" t="s">
        <v>595</v>
      </c>
      <c r="C59" t="s">
        <v>760</v>
      </c>
      <c r="D59" t="s">
        <v>895</v>
      </c>
      <c r="E59" s="33">
        <v>75.044444444444451</v>
      </c>
      <c r="F59" s="33">
        <v>5.5111111111111111</v>
      </c>
      <c r="G59" s="33">
        <v>0</v>
      </c>
      <c r="H59" s="33">
        <v>0</v>
      </c>
      <c r="I59" s="33">
        <v>0</v>
      </c>
      <c r="J59" s="33">
        <v>0</v>
      </c>
      <c r="K59" s="33">
        <v>0</v>
      </c>
      <c r="L59" s="33">
        <v>1.5</v>
      </c>
      <c r="M59" s="33">
        <v>3.9722222222222223</v>
      </c>
      <c r="N59" s="33">
        <v>0</v>
      </c>
      <c r="O59" s="33">
        <v>5.2931596091205207E-2</v>
      </c>
      <c r="P59" s="33">
        <v>0</v>
      </c>
      <c r="Q59" s="33">
        <v>6.1472222222222221</v>
      </c>
      <c r="R59" s="33">
        <v>8.1914421083802189E-2</v>
      </c>
      <c r="S59" s="33">
        <v>9.4777777777777779</v>
      </c>
      <c r="T59" s="33">
        <v>0</v>
      </c>
      <c r="U59" s="33">
        <v>0</v>
      </c>
      <c r="V59" s="33">
        <v>0.12629552857565887</v>
      </c>
      <c r="W59" s="33">
        <v>3.1972222222222224</v>
      </c>
      <c r="X59" s="33">
        <v>5.166666666666667</v>
      </c>
      <c r="Y59" s="33">
        <v>0</v>
      </c>
      <c r="Z59" s="33">
        <v>0.11145247260882439</v>
      </c>
      <c r="AA59" s="33">
        <v>0</v>
      </c>
      <c r="AB59" s="33">
        <v>0</v>
      </c>
      <c r="AC59" s="33">
        <v>0</v>
      </c>
      <c r="AD59" s="33">
        <v>0</v>
      </c>
      <c r="AE59" s="33">
        <v>0</v>
      </c>
      <c r="AF59" s="33">
        <v>0</v>
      </c>
      <c r="AG59" s="33">
        <v>0</v>
      </c>
      <c r="AH59" t="s">
        <v>236</v>
      </c>
      <c r="AI59" s="34">
        <v>1</v>
      </c>
    </row>
    <row r="60" spans="1:35" x14ac:dyDescent="0.25">
      <c r="A60" t="s">
        <v>929</v>
      </c>
      <c r="B60" t="s">
        <v>653</v>
      </c>
      <c r="C60" t="s">
        <v>876</v>
      </c>
      <c r="D60" t="s">
        <v>895</v>
      </c>
      <c r="E60" s="33">
        <v>30.744444444444444</v>
      </c>
      <c r="F60" s="33">
        <v>5.1555555555555559</v>
      </c>
      <c r="G60" s="33">
        <v>0.14444444444444443</v>
      </c>
      <c r="H60" s="33">
        <v>0.11944444444444445</v>
      </c>
      <c r="I60" s="33">
        <v>0</v>
      </c>
      <c r="J60" s="33">
        <v>0</v>
      </c>
      <c r="K60" s="33">
        <v>0.14444444444444443</v>
      </c>
      <c r="L60" s="33">
        <v>1.9956666666666669</v>
      </c>
      <c r="M60" s="33">
        <v>3.4055555555555554</v>
      </c>
      <c r="N60" s="33">
        <v>0</v>
      </c>
      <c r="O60" s="33">
        <v>0.11076978677267799</v>
      </c>
      <c r="P60" s="33">
        <v>15.022222222222222</v>
      </c>
      <c r="Q60" s="33">
        <v>0</v>
      </c>
      <c r="R60" s="33">
        <v>0.48861582941814241</v>
      </c>
      <c r="S60" s="33">
        <v>5.3771111111111125</v>
      </c>
      <c r="T60" s="33">
        <v>0.31366666666666665</v>
      </c>
      <c r="U60" s="33">
        <v>0</v>
      </c>
      <c r="V60" s="33">
        <v>0.18509938561619085</v>
      </c>
      <c r="W60" s="33">
        <v>2.1052222222222223</v>
      </c>
      <c r="X60" s="33">
        <v>4.7107777777777784</v>
      </c>
      <c r="Y60" s="33">
        <v>0</v>
      </c>
      <c r="Z60" s="33">
        <v>0.22169859053126131</v>
      </c>
      <c r="AA60" s="33">
        <v>0</v>
      </c>
      <c r="AB60" s="33">
        <v>0</v>
      </c>
      <c r="AC60" s="33">
        <v>0</v>
      </c>
      <c r="AD60" s="33">
        <v>0</v>
      </c>
      <c r="AE60" s="33">
        <v>0</v>
      </c>
      <c r="AF60" s="33">
        <v>0</v>
      </c>
      <c r="AG60" s="33">
        <v>0</v>
      </c>
      <c r="AH60" t="s">
        <v>295</v>
      </c>
      <c r="AI60" s="34">
        <v>1</v>
      </c>
    </row>
    <row r="61" spans="1:35" x14ac:dyDescent="0.25">
      <c r="A61" t="s">
        <v>929</v>
      </c>
      <c r="B61" t="s">
        <v>477</v>
      </c>
      <c r="C61" t="s">
        <v>738</v>
      </c>
      <c r="D61" t="s">
        <v>905</v>
      </c>
      <c r="E61" s="33">
        <v>94.12222222222222</v>
      </c>
      <c r="F61" s="33">
        <v>4.666666666666667</v>
      </c>
      <c r="G61" s="33">
        <v>0</v>
      </c>
      <c r="H61" s="33">
        <v>0</v>
      </c>
      <c r="I61" s="33">
        <v>2.7888888888888888</v>
      </c>
      <c r="J61" s="33">
        <v>0</v>
      </c>
      <c r="K61" s="33">
        <v>0</v>
      </c>
      <c r="L61" s="33">
        <v>3.3944444444444444</v>
      </c>
      <c r="M61" s="33">
        <v>8.6805555555555554</v>
      </c>
      <c r="N61" s="33">
        <v>0</v>
      </c>
      <c r="O61" s="33">
        <v>9.2226419549049699E-2</v>
      </c>
      <c r="P61" s="33">
        <v>5.1527777777777777</v>
      </c>
      <c r="Q61" s="33">
        <v>15.516666666666667</v>
      </c>
      <c r="R61" s="33">
        <v>0.21960217211663322</v>
      </c>
      <c r="S61" s="33">
        <v>12.047222222222222</v>
      </c>
      <c r="T61" s="33">
        <v>12.28888888888889</v>
      </c>
      <c r="U61" s="33">
        <v>0</v>
      </c>
      <c r="V61" s="33">
        <v>0.25855861173415184</v>
      </c>
      <c r="W61" s="33">
        <v>16.93888888888889</v>
      </c>
      <c r="X61" s="33">
        <v>15.66388888888889</v>
      </c>
      <c r="Y61" s="33">
        <v>4.1222222222222218</v>
      </c>
      <c r="Z61" s="33">
        <v>0.39018415771455556</v>
      </c>
      <c r="AA61" s="33">
        <v>0</v>
      </c>
      <c r="AB61" s="33">
        <v>0</v>
      </c>
      <c r="AC61" s="33">
        <v>0</v>
      </c>
      <c r="AD61" s="33">
        <v>0</v>
      </c>
      <c r="AE61" s="33">
        <v>0</v>
      </c>
      <c r="AF61" s="33">
        <v>0</v>
      </c>
      <c r="AG61" s="33">
        <v>0</v>
      </c>
      <c r="AH61" t="s">
        <v>115</v>
      </c>
      <c r="AI61" s="34">
        <v>1</v>
      </c>
    </row>
    <row r="62" spans="1:35" x14ac:dyDescent="0.25">
      <c r="A62" t="s">
        <v>929</v>
      </c>
      <c r="B62" t="s">
        <v>478</v>
      </c>
      <c r="C62" t="s">
        <v>747</v>
      </c>
      <c r="D62" t="s">
        <v>905</v>
      </c>
      <c r="E62" s="33">
        <v>103.8</v>
      </c>
      <c r="F62" s="33">
        <v>5.2555555555555555</v>
      </c>
      <c r="G62" s="33">
        <v>0.35555555555555557</v>
      </c>
      <c r="H62" s="33">
        <v>0.24444444444444444</v>
      </c>
      <c r="I62" s="33">
        <v>5.0888888888888886</v>
      </c>
      <c r="J62" s="33">
        <v>0.46666666666666667</v>
      </c>
      <c r="K62" s="33">
        <v>0</v>
      </c>
      <c r="L62" s="33">
        <v>0.11944444444444445</v>
      </c>
      <c r="M62" s="33">
        <v>9.7055555555555557</v>
      </c>
      <c r="N62" s="33">
        <v>0</v>
      </c>
      <c r="O62" s="33">
        <v>9.3502461999571837E-2</v>
      </c>
      <c r="P62" s="33">
        <v>4.2972222222222225</v>
      </c>
      <c r="Q62" s="33">
        <v>17.122222222222224</v>
      </c>
      <c r="R62" s="33">
        <v>0.20635302932990796</v>
      </c>
      <c r="S62" s="33">
        <v>12.622222222222222</v>
      </c>
      <c r="T62" s="33">
        <v>5.9611111111111112</v>
      </c>
      <c r="U62" s="33">
        <v>0</v>
      </c>
      <c r="V62" s="33">
        <v>0.17903018625561978</v>
      </c>
      <c r="W62" s="33">
        <v>11.477777777777778</v>
      </c>
      <c r="X62" s="33">
        <v>14.733333333333333</v>
      </c>
      <c r="Y62" s="33">
        <v>10.366666666666667</v>
      </c>
      <c r="Z62" s="33">
        <v>0.35238706915007489</v>
      </c>
      <c r="AA62" s="33">
        <v>2.5222222222222221</v>
      </c>
      <c r="AB62" s="33">
        <v>0</v>
      </c>
      <c r="AC62" s="33">
        <v>0</v>
      </c>
      <c r="AD62" s="33">
        <v>0</v>
      </c>
      <c r="AE62" s="33">
        <v>0</v>
      </c>
      <c r="AF62" s="33">
        <v>0</v>
      </c>
      <c r="AG62" s="33">
        <v>0.66666666666666663</v>
      </c>
      <c r="AH62" t="s">
        <v>116</v>
      </c>
      <c r="AI62" s="34">
        <v>1</v>
      </c>
    </row>
    <row r="63" spans="1:35" x14ac:dyDescent="0.25">
      <c r="A63" t="s">
        <v>929</v>
      </c>
      <c r="B63" t="s">
        <v>677</v>
      </c>
      <c r="C63" t="s">
        <v>801</v>
      </c>
      <c r="D63" t="s">
        <v>896</v>
      </c>
      <c r="E63" s="33">
        <v>53.977777777777774</v>
      </c>
      <c r="F63" s="33">
        <v>4.177777777777778</v>
      </c>
      <c r="G63" s="33">
        <v>0</v>
      </c>
      <c r="H63" s="33">
        <v>0</v>
      </c>
      <c r="I63" s="33">
        <v>0.5</v>
      </c>
      <c r="J63" s="33">
        <v>0</v>
      </c>
      <c r="K63" s="33">
        <v>0</v>
      </c>
      <c r="L63" s="33">
        <v>0.15155555555555555</v>
      </c>
      <c r="M63" s="33">
        <v>10.505555555555556</v>
      </c>
      <c r="N63" s="33">
        <v>0</v>
      </c>
      <c r="O63" s="33">
        <v>0.19462741869081929</v>
      </c>
      <c r="P63" s="33">
        <v>0</v>
      </c>
      <c r="Q63" s="33">
        <v>4.9722222222222223</v>
      </c>
      <c r="R63" s="33">
        <v>9.2116097159324839E-2</v>
      </c>
      <c r="S63" s="33">
        <v>0.24266666666666667</v>
      </c>
      <c r="T63" s="33">
        <v>1.0478888888888886</v>
      </c>
      <c r="U63" s="33">
        <v>0</v>
      </c>
      <c r="V63" s="33">
        <v>2.3909016055990114E-2</v>
      </c>
      <c r="W63" s="33">
        <v>5.1568888888888882</v>
      </c>
      <c r="X63" s="33">
        <v>0</v>
      </c>
      <c r="Y63" s="33">
        <v>0</v>
      </c>
      <c r="Z63" s="33">
        <v>9.5537258130918068E-2</v>
      </c>
      <c r="AA63" s="33">
        <v>0</v>
      </c>
      <c r="AB63" s="33">
        <v>0</v>
      </c>
      <c r="AC63" s="33">
        <v>0</v>
      </c>
      <c r="AD63" s="33">
        <v>0</v>
      </c>
      <c r="AE63" s="33">
        <v>0</v>
      </c>
      <c r="AF63" s="33">
        <v>0</v>
      </c>
      <c r="AG63" s="33">
        <v>0</v>
      </c>
      <c r="AH63" t="s">
        <v>319</v>
      </c>
      <c r="AI63" s="34">
        <v>1</v>
      </c>
    </row>
    <row r="64" spans="1:35" x14ac:dyDescent="0.25">
      <c r="A64" t="s">
        <v>929</v>
      </c>
      <c r="B64" t="s">
        <v>588</v>
      </c>
      <c r="C64" t="s">
        <v>854</v>
      </c>
      <c r="D64" t="s">
        <v>901</v>
      </c>
      <c r="E64" s="33">
        <v>86.155555555555551</v>
      </c>
      <c r="F64" s="33">
        <v>5.6</v>
      </c>
      <c r="G64" s="33">
        <v>0.53333333333333333</v>
      </c>
      <c r="H64" s="33">
        <v>0</v>
      </c>
      <c r="I64" s="33">
        <v>3.1</v>
      </c>
      <c r="J64" s="33">
        <v>0</v>
      </c>
      <c r="K64" s="33">
        <v>0</v>
      </c>
      <c r="L64" s="33">
        <v>4.5166666666666666</v>
      </c>
      <c r="M64" s="33">
        <v>1.1555555555555554</v>
      </c>
      <c r="N64" s="33">
        <v>4.9194444444444443</v>
      </c>
      <c r="O64" s="33">
        <v>7.0511993809646623E-2</v>
      </c>
      <c r="P64" s="33">
        <v>5.0666666666666664</v>
      </c>
      <c r="Q64" s="33">
        <v>4.7</v>
      </c>
      <c r="R64" s="33">
        <v>0.11336084601496002</v>
      </c>
      <c r="S64" s="33">
        <v>8.3194444444444446</v>
      </c>
      <c r="T64" s="33">
        <v>5.3277777777777775</v>
      </c>
      <c r="U64" s="33">
        <v>0</v>
      </c>
      <c r="V64" s="33">
        <v>0.15840211503740007</v>
      </c>
      <c r="W64" s="33">
        <v>6.5750000000000002</v>
      </c>
      <c r="X64" s="33">
        <v>2.7805555555555554</v>
      </c>
      <c r="Y64" s="33">
        <v>0</v>
      </c>
      <c r="Z64" s="33">
        <v>0.10858911529533145</v>
      </c>
      <c r="AA64" s="33">
        <v>0</v>
      </c>
      <c r="AB64" s="33">
        <v>0</v>
      </c>
      <c r="AC64" s="33">
        <v>0</v>
      </c>
      <c r="AD64" s="33">
        <v>0</v>
      </c>
      <c r="AE64" s="33">
        <v>1.8111111111111111</v>
      </c>
      <c r="AF64" s="33">
        <v>0</v>
      </c>
      <c r="AG64" s="33">
        <v>0</v>
      </c>
      <c r="AH64" t="s">
        <v>228</v>
      </c>
      <c r="AI64" s="34">
        <v>1</v>
      </c>
    </row>
    <row r="65" spans="1:35" x14ac:dyDescent="0.25">
      <c r="A65" t="s">
        <v>929</v>
      </c>
      <c r="B65" t="s">
        <v>657</v>
      </c>
      <c r="C65" t="s">
        <v>768</v>
      </c>
      <c r="D65" t="s">
        <v>895</v>
      </c>
      <c r="E65" s="33">
        <v>117.82222222222222</v>
      </c>
      <c r="F65" s="33">
        <v>5.6</v>
      </c>
      <c r="G65" s="33">
        <v>0.33333333333333331</v>
      </c>
      <c r="H65" s="33">
        <v>0</v>
      </c>
      <c r="I65" s="33">
        <v>5.2</v>
      </c>
      <c r="J65" s="33">
        <v>0</v>
      </c>
      <c r="K65" s="33">
        <v>0</v>
      </c>
      <c r="L65" s="33">
        <v>3.7111111111111112</v>
      </c>
      <c r="M65" s="33">
        <v>5.1555555555555559</v>
      </c>
      <c r="N65" s="33">
        <v>5.9777777777777779</v>
      </c>
      <c r="O65" s="33">
        <v>9.4492644285175398E-2</v>
      </c>
      <c r="P65" s="33">
        <v>5.333333333333333</v>
      </c>
      <c r="Q65" s="33">
        <v>30.358333333333334</v>
      </c>
      <c r="R65" s="33">
        <v>0.3029281403244059</v>
      </c>
      <c r="S65" s="33">
        <v>16.044444444444444</v>
      </c>
      <c r="T65" s="33">
        <v>10.102777777777778</v>
      </c>
      <c r="U65" s="33">
        <v>0</v>
      </c>
      <c r="V65" s="33">
        <v>0.22192097321765372</v>
      </c>
      <c r="W65" s="33">
        <v>10.463888888888889</v>
      </c>
      <c r="X65" s="33">
        <v>11.027777777777779</v>
      </c>
      <c r="Y65" s="33">
        <v>0</v>
      </c>
      <c r="Z65" s="33">
        <v>0.18240758204451152</v>
      </c>
      <c r="AA65" s="33">
        <v>0</v>
      </c>
      <c r="AB65" s="33">
        <v>0</v>
      </c>
      <c r="AC65" s="33">
        <v>0</v>
      </c>
      <c r="AD65" s="33">
        <v>0</v>
      </c>
      <c r="AE65" s="33">
        <v>4.166666666666667</v>
      </c>
      <c r="AF65" s="33">
        <v>0</v>
      </c>
      <c r="AG65" s="33">
        <v>0</v>
      </c>
      <c r="AH65" t="s">
        <v>299</v>
      </c>
      <c r="AI65" s="34">
        <v>1</v>
      </c>
    </row>
    <row r="66" spans="1:35" x14ac:dyDescent="0.25">
      <c r="A66" t="s">
        <v>929</v>
      </c>
      <c r="B66" t="s">
        <v>430</v>
      </c>
      <c r="C66" t="s">
        <v>769</v>
      </c>
      <c r="D66" t="s">
        <v>900</v>
      </c>
      <c r="E66" s="33">
        <v>155.72222222222223</v>
      </c>
      <c r="F66" s="33">
        <v>4.3555555555555552</v>
      </c>
      <c r="G66" s="33">
        <v>0.1111111111111111</v>
      </c>
      <c r="H66" s="33">
        <v>0</v>
      </c>
      <c r="I66" s="33">
        <v>5.3888888888888893</v>
      </c>
      <c r="J66" s="33">
        <v>0</v>
      </c>
      <c r="K66" s="33">
        <v>0</v>
      </c>
      <c r="L66" s="33">
        <v>6.25</v>
      </c>
      <c r="M66" s="33">
        <v>5.583333333333333</v>
      </c>
      <c r="N66" s="33">
        <v>4.2488888888888852</v>
      </c>
      <c r="O66" s="33">
        <v>6.3139493399928609E-2</v>
      </c>
      <c r="P66" s="33">
        <v>9.5888888888888886</v>
      </c>
      <c r="Q66" s="33">
        <v>26.305555555555557</v>
      </c>
      <c r="R66" s="33">
        <v>0.23050303246521583</v>
      </c>
      <c r="S66" s="33">
        <v>27.68888888888889</v>
      </c>
      <c r="T66" s="33">
        <v>6.4083333333333332</v>
      </c>
      <c r="U66" s="33">
        <v>0</v>
      </c>
      <c r="V66" s="33">
        <v>0.21896182661434177</v>
      </c>
      <c r="W66" s="33">
        <v>8.8249999999999993</v>
      </c>
      <c r="X66" s="33">
        <v>18.488888888888887</v>
      </c>
      <c r="Y66" s="33">
        <v>0</v>
      </c>
      <c r="Z66" s="33">
        <v>0.17540135569033177</v>
      </c>
      <c r="AA66" s="33">
        <v>0</v>
      </c>
      <c r="AB66" s="33">
        <v>0</v>
      </c>
      <c r="AC66" s="33">
        <v>0</v>
      </c>
      <c r="AD66" s="33">
        <v>0</v>
      </c>
      <c r="AE66" s="33">
        <v>5.1555555555555559</v>
      </c>
      <c r="AF66" s="33">
        <v>0</v>
      </c>
      <c r="AG66" s="33">
        <v>0</v>
      </c>
      <c r="AH66" t="s">
        <v>68</v>
      </c>
      <c r="AI66" s="34">
        <v>1</v>
      </c>
    </row>
    <row r="67" spans="1:35" x14ac:dyDescent="0.25">
      <c r="A67" t="s">
        <v>929</v>
      </c>
      <c r="B67" t="s">
        <v>410</v>
      </c>
      <c r="C67" t="s">
        <v>722</v>
      </c>
      <c r="D67" t="s">
        <v>899</v>
      </c>
      <c r="E67" s="33">
        <v>159.62222222222223</v>
      </c>
      <c r="F67" s="33">
        <v>5.5111111111111111</v>
      </c>
      <c r="G67" s="33">
        <v>1.6</v>
      </c>
      <c r="H67" s="33">
        <v>0</v>
      </c>
      <c r="I67" s="33">
        <v>1.7777777777777777</v>
      </c>
      <c r="J67" s="33">
        <v>0</v>
      </c>
      <c r="K67" s="33">
        <v>2.8</v>
      </c>
      <c r="L67" s="33">
        <v>4.2111111111111112</v>
      </c>
      <c r="M67" s="33">
        <v>16.355555555555554</v>
      </c>
      <c r="N67" s="33">
        <v>5.2638888888888893</v>
      </c>
      <c r="O67" s="33">
        <v>0.13544131978282054</v>
      </c>
      <c r="P67" s="33">
        <v>4.1944444444444446</v>
      </c>
      <c r="Q67" s="33">
        <v>30.95</v>
      </c>
      <c r="R67" s="33">
        <v>0.2201726298204093</v>
      </c>
      <c r="S67" s="33">
        <v>5.1027777777777779</v>
      </c>
      <c r="T67" s="33">
        <v>11.530555555555555</v>
      </c>
      <c r="U67" s="33">
        <v>0</v>
      </c>
      <c r="V67" s="33">
        <v>0.10420437143254907</v>
      </c>
      <c r="W67" s="33">
        <v>4.4777777777777779</v>
      </c>
      <c r="X67" s="33">
        <v>6.5694444444444446</v>
      </c>
      <c r="Y67" s="33">
        <v>0</v>
      </c>
      <c r="Z67" s="33">
        <v>6.9208547960462205E-2</v>
      </c>
      <c r="AA67" s="33">
        <v>0</v>
      </c>
      <c r="AB67" s="33">
        <v>0</v>
      </c>
      <c r="AC67" s="33">
        <v>0</v>
      </c>
      <c r="AD67" s="33">
        <v>0</v>
      </c>
      <c r="AE67" s="33">
        <v>0</v>
      </c>
      <c r="AF67" s="33">
        <v>0</v>
      </c>
      <c r="AG67" s="33">
        <v>0</v>
      </c>
      <c r="AH67" t="s">
        <v>48</v>
      </c>
      <c r="AI67" s="34">
        <v>1</v>
      </c>
    </row>
    <row r="68" spans="1:35" x14ac:dyDescent="0.25">
      <c r="A68" t="s">
        <v>929</v>
      </c>
      <c r="B68" t="s">
        <v>442</v>
      </c>
      <c r="C68" t="s">
        <v>755</v>
      </c>
      <c r="D68" t="s">
        <v>895</v>
      </c>
      <c r="E68" s="33">
        <v>126.9</v>
      </c>
      <c r="F68" s="33">
        <v>5.333333333333333</v>
      </c>
      <c r="G68" s="33">
        <v>0.33333333333333331</v>
      </c>
      <c r="H68" s="33">
        <v>0</v>
      </c>
      <c r="I68" s="33">
        <v>5.2111111111111112</v>
      </c>
      <c r="J68" s="33">
        <v>0</v>
      </c>
      <c r="K68" s="33">
        <v>3.1666666666666665</v>
      </c>
      <c r="L68" s="33">
        <v>4.3888888888888893</v>
      </c>
      <c r="M68" s="33">
        <v>9.6888888888888882</v>
      </c>
      <c r="N68" s="33">
        <v>0</v>
      </c>
      <c r="O68" s="33">
        <v>7.6350582260747743E-2</v>
      </c>
      <c r="P68" s="33">
        <v>5.5111111111111111</v>
      </c>
      <c r="Q68" s="33">
        <v>19.066666666666666</v>
      </c>
      <c r="R68" s="33">
        <v>0.19367831188162155</v>
      </c>
      <c r="S68" s="33">
        <v>17.655555555555555</v>
      </c>
      <c r="T68" s="33">
        <v>9.0666666666666664</v>
      </c>
      <c r="U68" s="33">
        <v>0</v>
      </c>
      <c r="V68" s="33">
        <v>0.21057700726731457</v>
      </c>
      <c r="W68" s="33">
        <v>14.8</v>
      </c>
      <c r="X68" s="33">
        <v>10.25</v>
      </c>
      <c r="Y68" s="33">
        <v>0</v>
      </c>
      <c r="Z68" s="33">
        <v>0.19739952718676124</v>
      </c>
      <c r="AA68" s="33">
        <v>0</v>
      </c>
      <c r="AB68" s="33">
        <v>0</v>
      </c>
      <c r="AC68" s="33">
        <v>0</v>
      </c>
      <c r="AD68" s="33">
        <v>0</v>
      </c>
      <c r="AE68" s="33">
        <v>6.5777777777777775</v>
      </c>
      <c r="AF68" s="33">
        <v>0</v>
      </c>
      <c r="AG68" s="33">
        <v>0</v>
      </c>
      <c r="AH68" t="s">
        <v>80</v>
      </c>
      <c r="AI68" s="34">
        <v>1</v>
      </c>
    </row>
    <row r="69" spans="1:35" x14ac:dyDescent="0.25">
      <c r="A69" t="s">
        <v>929</v>
      </c>
      <c r="B69" t="s">
        <v>404</v>
      </c>
      <c r="C69" t="s">
        <v>746</v>
      </c>
      <c r="D69" t="s">
        <v>895</v>
      </c>
      <c r="E69" s="33">
        <v>151.04444444444445</v>
      </c>
      <c r="F69" s="33">
        <v>5.1555555555555559</v>
      </c>
      <c r="G69" s="33">
        <v>0.53333333333333333</v>
      </c>
      <c r="H69" s="33">
        <v>0</v>
      </c>
      <c r="I69" s="33">
        <v>4.8666666666666663</v>
      </c>
      <c r="J69" s="33">
        <v>0</v>
      </c>
      <c r="K69" s="33">
        <v>0</v>
      </c>
      <c r="L69" s="33">
        <v>5.3305555555555557</v>
      </c>
      <c r="M69" s="33">
        <v>4.5166666666666666</v>
      </c>
      <c r="N69" s="33">
        <v>4.9722222222222223</v>
      </c>
      <c r="O69" s="33">
        <v>6.2821833161688975E-2</v>
      </c>
      <c r="P69" s="33">
        <v>0</v>
      </c>
      <c r="Q69" s="33">
        <v>37.430555555555557</v>
      </c>
      <c r="R69" s="33">
        <v>0.24781153450051494</v>
      </c>
      <c r="S69" s="33">
        <v>8.7249999999999996</v>
      </c>
      <c r="T69" s="33">
        <v>0</v>
      </c>
      <c r="U69" s="33">
        <v>0</v>
      </c>
      <c r="V69" s="33">
        <v>5.7764454906576425E-2</v>
      </c>
      <c r="W69" s="33">
        <v>3.536111111111111</v>
      </c>
      <c r="X69" s="33">
        <v>6.7944444444444443</v>
      </c>
      <c r="Y69" s="33">
        <v>0</v>
      </c>
      <c r="Z69" s="33">
        <v>6.839414447550389E-2</v>
      </c>
      <c r="AA69" s="33">
        <v>0</v>
      </c>
      <c r="AB69" s="33">
        <v>0</v>
      </c>
      <c r="AC69" s="33">
        <v>0</v>
      </c>
      <c r="AD69" s="33">
        <v>0</v>
      </c>
      <c r="AE69" s="33">
        <v>0</v>
      </c>
      <c r="AF69" s="33">
        <v>0</v>
      </c>
      <c r="AG69" s="33">
        <v>0</v>
      </c>
      <c r="AH69" t="s">
        <v>42</v>
      </c>
      <c r="AI69" s="34">
        <v>1</v>
      </c>
    </row>
    <row r="70" spans="1:35" x14ac:dyDescent="0.25">
      <c r="A70" t="s">
        <v>929</v>
      </c>
      <c r="B70" t="s">
        <v>676</v>
      </c>
      <c r="C70" t="s">
        <v>885</v>
      </c>
      <c r="D70" t="s">
        <v>897</v>
      </c>
      <c r="E70" s="33">
        <v>131.38888888888889</v>
      </c>
      <c r="F70" s="33">
        <v>3.2888888888888888</v>
      </c>
      <c r="G70" s="33">
        <v>0.26666666666666666</v>
      </c>
      <c r="H70" s="33">
        <v>0</v>
      </c>
      <c r="I70" s="33">
        <v>5.7222222222222223</v>
      </c>
      <c r="J70" s="33">
        <v>0</v>
      </c>
      <c r="K70" s="33">
        <v>0</v>
      </c>
      <c r="L70" s="33">
        <v>1.575</v>
      </c>
      <c r="M70" s="33">
        <v>0.26666666666666666</v>
      </c>
      <c r="N70" s="33">
        <v>6.6083333333333334</v>
      </c>
      <c r="O70" s="33">
        <v>5.232558139534884E-2</v>
      </c>
      <c r="P70" s="33">
        <v>9.7777777777777786</v>
      </c>
      <c r="Q70" s="33">
        <v>37.388888888888886</v>
      </c>
      <c r="R70" s="33">
        <v>0.35898520084566593</v>
      </c>
      <c r="S70" s="33">
        <v>15.052777777777777</v>
      </c>
      <c r="T70" s="33">
        <v>18.302777777777777</v>
      </c>
      <c r="U70" s="33">
        <v>0</v>
      </c>
      <c r="V70" s="33">
        <v>0.25386892177589854</v>
      </c>
      <c r="W70" s="33">
        <v>16.169444444444444</v>
      </c>
      <c r="X70" s="33">
        <v>27.242999999999999</v>
      </c>
      <c r="Y70" s="33">
        <v>0</v>
      </c>
      <c r="Z70" s="33">
        <v>0.33041183932346724</v>
      </c>
      <c r="AA70" s="33">
        <v>0</v>
      </c>
      <c r="AB70" s="33">
        <v>0</v>
      </c>
      <c r="AC70" s="33">
        <v>0</v>
      </c>
      <c r="AD70" s="33">
        <v>0</v>
      </c>
      <c r="AE70" s="33">
        <v>5.3111111111111109</v>
      </c>
      <c r="AF70" s="33">
        <v>0</v>
      </c>
      <c r="AG70" s="33">
        <v>0</v>
      </c>
      <c r="AH70" t="s">
        <v>318</v>
      </c>
      <c r="AI70" s="34">
        <v>1</v>
      </c>
    </row>
    <row r="71" spans="1:35" x14ac:dyDescent="0.25">
      <c r="A71" t="s">
        <v>929</v>
      </c>
      <c r="B71" t="s">
        <v>648</v>
      </c>
      <c r="C71" t="s">
        <v>794</v>
      </c>
      <c r="D71" t="s">
        <v>902</v>
      </c>
      <c r="E71" s="33">
        <v>125.96666666666667</v>
      </c>
      <c r="F71" s="33">
        <v>5.4222222222222225</v>
      </c>
      <c r="G71" s="33">
        <v>0.8</v>
      </c>
      <c r="H71" s="33">
        <v>0</v>
      </c>
      <c r="I71" s="33">
        <v>4.9111111111111114</v>
      </c>
      <c r="J71" s="33">
        <v>0</v>
      </c>
      <c r="K71" s="33">
        <v>0</v>
      </c>
      <c r="L71" s="33">
        <v>10.519444444444444</v>
      </c>
      <c r="M71" s="33">
        <v>5.4222222222222225</v>
      </c>
      <c r="N71" s="33">
        <v>4.7944444444444443</v>
      </c>
      <c r="O71" s="33">
        <v>8.110611272823498E-2</v>
      </c>
      <c r="P71" s="33">
        <v>0</v>
      </c>
      <c r="Q71" s="33">
        <v>18.913888888888888</v>
      </c>
      <c r="R71" s="33">
        <v>0.15014995148628385</v>
      </c>
      <c r="S71" s="33">
        <v>9.4916666666666671</v>
      </c>
      <c r="T71" s="33">
        <v>14.927777777777777</v>
      </c>
      <c r="U71" s="33">
        <v>0</v>
      </c>
      <c r="V71" s="33">
        <v>0.19385639940019406</v>
      </c>
      <c r="W71" s="33">
        <v>8.0888888888888886</v>
      </c>
      <c r="X71" s="33">
        <v>17.68611111111111</v>
      </c>
      <c r="Y71" s="33">
        <v>0</v>
      </c>
      <c r="Z71" s="33">
        <v>0.20461762370997616</v>
      </c>
      <c r="AA71" s="33">
        <v>0</v>
      </c>
      <c r="AB71" s="33">
        <v>0</v>
      </c>
      <c r="AC71" s="33">
        <v>0</v>
      </c>
      <c r="AD71" s="33">
        <v>0</v>
      </c>
      <c r="AE71" s="33">
        <v>3.1444444444444444</v>
      </c>
      <c r="AF71" s="33">
        <v>0</v>
      </c>
      <c r="AG71" s="33">
        <v>0</v>
      </c>
      <c r="AH71" t="s">
        <v>290</v>
      </c>
      <c r="AI71" s="34">
        <v>1</v>
      </c>
    </row>
    <row r="72" spans="1:35" x14ac:dyDescent="0.25">
      <c r="A72" t="s">
        <v>929</v>
      </c>
      <c r="B72" t="s">
        <v>428</v>
      </c>
      <c r="C72" t="s">
        <v>739</v>
      </c>
      <c r="D72" t="s">
        <v>895</v>
      </c>
      <c r="E72" s="33">
        <v>175.9111111111111</v>
      </c>
      <c r="F72" s="33">
        <v>5.5111111111111111</v>
      </c>
      <c r="G72" s="33">
        <v>0.66666666666666663</v>
      </c>
      <c r="H72" s="33">
        <v>0</v>
      </c>
      <c r="I72" s="33">
        <v>4.5111111111111111</v>
      </c>
      <c r="J72" s="33">
        <v>0</v>
      </c>
      <c r="K72" s="33">
        <v>0</v>
      </c>
      <c r="L72" s="33">
        <v>12.738888888888889</v>
      </c>
      <c r="M72" s="33">
        <v>0</v>
      </c>
      <c r="N72" s="33">
        <v>0</v>
      </c>
      <c r="O72" s="33">
        <v>0</v>
      </c>
      <c r="P72" s="33">
        <v>5.5111111111111111</v>
      </c>
      <c r="Q72" s="33">
        <v>20.877777777777776</v>
      </c>
      <c r="R72" s="33">
        <v>0.15001263264274886</v>
      </c>
      <c r="S72" s="33">
        <v>29.966666666666665</v>
      </c>
      <c r="T72" s="33">
        <v>13.463888888888889</v>
      </c>
      <c r="U72" s="33">
        <v>0</v>
      </c>
      <c r="V72" s="33">
        <v>0.2468892117230925</v>
      </c>
      <c r="W72" s="33">
        <v>22</v>
      </c>
      <c r="X72" s="33">
        <v>12.988888888888889</v>
      </c>
      <c r="Y72" s="33">
        <v>0</v>
      </c>
      <c r="Z72" s="33">
        <v>0.19890096008084893</v>
      </c>
      <c r="AA72" s="33">
        <v>0</v>
      </c>
      <c r="AB72" s="33">
        <v>0</v>
      </c>
      <c r="AC72" s="33">
        <v>0</v>
      </c>
      <c r="AD72" s="33">
        <v>0</v>
      </c>
      <c r="AE72" s="33">
        <v>3.6222222222222222</v>
      </c>
      <c r="AF72" s="33">
        <v>0</v>
      </c>
      <c r="AG72" s="33">
        <v>0.66666666666666663</v>
      </c>
      <c r="AH72" t="s">
        <v>66</v>
      </c>
      <c r="AI72" s="34">
        <v>1</v>
      </c>
    </row>
    <row r="73" spans="1:35" x14ac:dyDescent="0.25">
      <c r="A73" t="s">
        <v>929</v>
      </c>
      <c r="B73" t="s">
        <v>419</v>
      </c>
      <c r="C73" t="s">
        <v>792</v>
      </c>
      <c r="D73" t="s">
        <v>904</v>
      </c>
      <c r="E73" s="33">
        <v>95.75555555555556</v>
      </c>
      <c r="F73" s="33">
        <v>5.333333333333333</v>
      </c>
      <c r="G73" s="33">
        <v>0.8</v>
      </c>
      <c r="H73" s="33">
        <v>0</v>
      </c>
      <c r="I73" s="33">
        <v>2.3555555555555556</v>
      </c>
      <c r="J73" s="33">
        <v>0</v>
      </c>
      <c r="K73" s="33">
        <v>0</v>
      </c>
      <c r="L73" s="33">
        <v>8.35</v>
      </c>
      <c r="M73" s="33">
        <v>0</v>
      </c>
      <c r="N73" s="33">
        <v>3.036111111111111</v>
      </c>
      <c r="O73" s="33">
        <v>3.1706892550475749E-2</v>
      </c>
      <c r="P73" s="33">
        <v>5.2444444444444445</v>
      </c>
      <c r="Q73" s="33">
        <v>13.391666666666667</v>
      </c>
      <c r="R73" s="33">
        <v>0.19462172197725691</v>
      </c>
      <c r="S73" s="33">
        <v>9.3527777777777779</v>
      </c>
      <c r="T73" s="33">
        <v>4.916666666666667</v>
      </c>
      <c r="U73" s="33">
        <v>0</v>
      </c>
      <c r="V73" s="33">
        <v>0.14901949408215365</v>
      </c>
      <c r="W73" s="33">
        <v>5.7861111111111114</v>
      </c>
      <c r="X73" s="33">
        <v>7.0972222222222223</v>
      </c>
      <c r="Y73" s="33">
        <v>0</v>
      </c>
      <c r="Z73" s="33">
        <v>0.13454397772104895</v>
      </c>
      <c r="AA73" s="33">
        <v>0</v>
      </c>
      <c r="AB73" s="33">
        <v>0</v>
      </c>
      <c r="AC73" s="33">
        <v>0</v>
      </c>
      <c r="AD73" s="33">
        <v>0</v>
      </c>
      <c r="AE73" s="33">
        <v>4.5333333333333332</v>
      </c>
      <c r="AF73" s="33">
        <v>0</v>
      </c>
      <c r="AG73" s="33">
        <v>0</v>
      </c>
      <c r="AH73" t="s">
        <v>57</v>
      </c>
      <c r="AI73" s="34">
        <v>1</v>
      </c>
    </row>
    <row r="74" spans="1:35" x14ac:dyDescent="0.25">
      <c r="A74" t="s">
        <v>929</v>
      </c>
      <c r="B74" t="s">
        <v>466</v>
      </c>
      <c r="C74" t="s">
        <v>754</v>
      </c>
      <c r="D74" t="s">
        <v>900</v>
      </c>
      <c r="E74" s="33">
        <v>134.97777777777779</v>
      </c>
      <c r="F74" s="33">
        <v>5.0666666666666664</v>
      </c>
      <c r="G74" s="33">
        <v>1</v>
      </c>
      <c r="H74" s="33">
        <v>0</v>
      </c>
      <c r="I74" s="33">
        <v>5.4444444444444446</v>
      </c>
      <c r="J74" s="33">
        <v>0</v>
      </c>
      <c r="K74" s="33">
        <v>0</v>
      </c>
      <c r="L74" s="33">
        <v>4.7805555555555559</v>
      </c>
      <c r="M74" s="33">
        <v>2.4</v>
      </c>
      <c r="N74" s="33">
        <v>5.0666666666666664</v>
      </c>
      <c r="O74" s="33">
        <v>5.5317747777411913E-2</v>
      </c>
      <c r="P74" s="33">
        <v>5.333333333333333</v>
      </c>
      <c r="Q74" s="33">
        <v>15.360111111111109</v>
      </c>
      <c r="R74" s="33">
        <v>0.1533100098781692</v>
      </c>
      <c r="S74" s="33">
        <v>14.316666666666666</v>
      </c>
      <c r="T74" s="33">
        <v>1.5638888888888889</v>
      </c>
      <c r="U74" s="33">
        <v>0</v>
      </c>
      <c r="V74" s="33">
        <v>0.11765311162331246</v>
      </c>
      <c r="W74" s="33">
        <v>13.238888888888889</v>
      </c>
      <c r="X74" s="33">
        <v>1.1083333333333334</v>
      </c>
      <c r="Y74" s="33">
        <v>0</v>
      </c>
      <c r="Z74" s="33">
        <v>0.10629321699045109</v>
      </c>
      <c r="AA74" s="33">
        <v>0</v>
      </c>
      <c r="AB74" s="33">
        <v>0</v>
      </c>
      <c r="AC74" s="33">
        <v>0</v>
      </c>
      <c r="AD74" s="33">
        <v>0</v>
      </c>
      <c r="AE74" s="33">
        <v>4.8888888888888893</v>
      </c>
      <c r="AF74" s="33">
        <v>0</v>
      </c>
      <c r="AG74" s="33">
        <v>0</v>
      </c>
      <c r="AH74" t="s">
        <v>104</v>
      </c>
      <c r="AI74" s="34">
        <v>1</v>
      </c>
    </row>
    <row r="75" spans="1:35" x14ac:dyDescent="0.25">
      <c r="A75" t="s">
        <v>929</v>
      </c>
      <c r="B75" t="s">
        <v>488</v>
      </c>
      <c r="C75" t="s">
        <v>822</v>
      </c>
      <c r="D75" t="s">
        <v>901</v>
      </c>
      <c r="E75" s="33">
        <v>118.93333333333334</v>
      </c>
      <c r="F75" s="33">
        <v>4.5333333333333332</v>
      </c>
      <c r="G75" s="33">
        <v>0.4</v>
      </c>
      <c r="H75" s="33">
        <v>0</v>
      </c>
      <c r="I75" s="33">
        <v>4.9111111111111114</v>
      </c>
      <c r="J75" s="33">
        <v>0</v>
      </c>
      <c r="K75" s="33">
        <v>0</v>
      </c>
      <c r="L75" s="33">
        <v>4.4361111111111109</v>
      </c>
      <c r="M75" s="33">
        <v>5.5111111111111111</v>
      </c>
      <c r="N75" s="33">
        <v>5.322222222222222</v>
      </c>
      <c r="O75" s="33">
        <v>9.1087443946188326E-2</v>
      </c>
      <c r="P75" s="33">
        <v>5.4111111111111114</v>
      </c>
      <c r="Q75" s="33">
        <v>17.216666666666665</v>
      </c>
      <c r="R75" s="33">
        <v>0.19025597907324363</v>
      </c>
      <c r="S75" s="33">
        <v>10.133333333333333</v>
      </c>
      <c r="T75" s="33">
        <v>12.75</v>
      </c>
      <c r="U75" s="33">
        <v>0</v>
      </c>
      <c r="V75" s="33">
        <v>0.19240470852017935</v>
      </c>
      <c r="W75" s="33">
        <v>11.738888888888889</v>
      </c>
      <c r="X75" s="33">
        <v>10.666666666666666</v>
      </c>
      <c r="Y75" s="33">
        <v>0</v>
      </c>
      <c r="Z75" s="33">
        <v>0.18838751868460388</v>
      </c>
      <c r="AA75" s="33">
        <v>0</v>
      </c>
      <c r="AB75" s="33">
        <v>0</v>
      </c>
      <c r="AC75" s="33">
        <v>0</v>
      </c>
      <c r="AD75" s="33">
        <v>0</v>
      </c>
      <c r="AE75" s="33">
        <v>4.8888888888888893</v>
      </c>
      <c r="AF75" s="33">
        <v>0</v>
      </c>
      <c r="AG75" s="33">
        <v>0</v>
      </c>
      <c r="AH75" t="s">
        <v>126</v>
      </c>
      <c r="AI75" s="34">
        <v>1</v>
      </c>
    </row>
    <row r="76" spans="1:35" x14ac:dyDescent="0.25">
      <c r="A76" t="s">
        <v>929</v>
      </c>
      <c r="B76" t="s">
        <v>450</v>
      </c>
      <c r="C76" t="s">
        <v>806</v>
      </c>
      <c r="D76" t="s">
        <v>899</v>
      </c>
      <c r="E76" s="33">
        <v>138.88888888888889</v>
      </c>
      <c r="F76" s="33">
        <v>5.6444444444444448</v>
      </c>
      <c r="G76" s="33">
        <v>0.28888888888888886</v>
      </c>
      <c r="H76" s="33">
        <v>0.84666666666666657</v>
      </c>
      <c r="I76" s="33">
        <v>4.9111111111111114</v>
      </c>
      <c r="J76" s="33">
        <v>0</v>
      </c>
      <c r="K76" s="33">
        <v>0</v>
      </c>
      <c r="L76" s="33">
        <v>5.3916666666666666</v>
      </c>
      <c r="M76" s="33">
        <v>5.2444444444444445</v>
      </c>
      <c r="N76" s="33">
        <v>8.1722222222222225</v>
      </c>
      <c r="O76" s="33">
        <v>9.6600000000000005E-2</v>
      </c>
      <c r="P76" s="33">
        <v>5.5333333333333332</v>
      </c>
      <c r="Q76" s="33">
        <v>21.986111111111111</v>
      </c>
      <c r="R76" s="33">
        <v>0.19814000000000001</v>
      </c>
      <c r="S76" s="33">
        <v>14.463888888888889</v>
      </c>
      <c r="T76" s="33">
        <v>12.719444444444445</v>
      </c>
      <c r="U76" s="33">
        <v>0</v>
      </c>
      <c r="V76" s="33">
        <v>0.19572000000000001</v>
      </c>
      <c r="W76" s="33">
        <v>14.916666666666666</v>
      </c>
      <c r="X76" s="33">
        <v>8.8527777777777779</v>
      </c>
      <c r="Y76" s="33">
        <v>0</v>
      </c>
      <c r="Z76" s="33">
        <v>0.17114000000000001</v>
      </c>
      <c r="AA76" s="33">
        <v>0</v>
      </c>
      <c r="AB76" s="33">
        <v>0</v>
      </c>
      <c r="AC76" s="33">
        <v>0</v>
      </c>
      <c r="AD76" s="33">
        <v>0</v>
      </c>
      <c r="AE76" s="33">
        <v>8.9666666666666668</v>
      </c>
      <c r="AF76" s="33">
        <v>0</v>
      </c>
      <c r="AG76" s="33">
        <v>0</v>
      </c>
      <c r="AH76" t="s">
        <v>88</v>
      </c>
      <c r="AI76" s="34">
        <v>1</v>
      </c>
    </row>
    <row r="77" spans="1:35" x14ac:dyDescent="0.25">
      <c r="A77" t="s">
        <v>929</v>
      </c>
      <c r="B77" t="s">
        <v>642</v>
      </c>
      <c r="C77" t="s">
        <v>867</v>
      </c>
      <c r="D77" t="s">
        <v>901</v>
      </c>
      <c r="E77" s="33">
        <v>108.28888888888889</v>
      </c>
      <c r="F77" s="33">
        <v>5.1555555555555559</v>
      </c>
      <c r="G77" s="33">
        <v>0.82222222222222219</v>
      </c>
      <c r="H77" s="33">
        <v>0.11777777777777777</v>
      </c>
      <c r="I77" s="33">
        <v>5.6</v>
      </c>
      <c r="J77" s="33">
        <v>0</v>
      </c>
      <c r="K77" s="33">
        <v>0</v>
      </c>
      <c r="L77" s="33">
        <v>8.8972222222222221</v>
      </c>
      <c r="M77" s="33">
        <v>4.3</v>
      </c>
      <c r="N77" s="33">
        <v>8.7527777777777782</v>
      </c>
      <c r="O77" s="33">
        <v>0.12053663041247691</v>
      </c>
      <c r="P77" s="33">
        <v>5.1222222222222218</v>
      </c>
      <c r="Q77" s="33">
        <v>17.133333333333333</v>
      </c>
      <c r="R77" s="33">
        <v>0.20552021342089058</v>
      </c>
      <c r="S77" s="33">
        <v>20.430555555555557</v>
      </c>
      <c r="T77" s="33">
        <v>7.7111111111111112</v>
      </c>
      <c r="U77" s="33">
        <v>0</v>
      </c>
      <c r="V77" s="33">
        <v>0.25987584650112866</v>
      </c>
      <c r="W77" s="33">
        <v>6.6611111111111114</v>
      </c>
      <c r="X77" s="33">
        <v>15.847222222222221</v>
      </c>
      <c r="Y77" s="33">
        <v>0</v>
      </c>
      <c r="Z77" s="33">
        <v>0.20785450441206649</v>
      </c>
      <c r="AA77" s="33">
        <v>0</v>
      </c>
      <c r="AB77" s="33">
        <v>0</v>
      </c>
      <c r="AC77" s="33">
        <v>0</v>
      </c>
      <c r="AD77" s="33">
        <v>0</v>
      </c>
      <c r="AE77" s="33">
        <v>5.8666666666666663</v>
      </c>
      <c r="AF77" s="33">
        <v>0</v>
      </c>
      <c r="AG77" s="33">
        <v>0</v>
      </c>
      <c r="AH77" t="s">
        <v>284</v>
      </c>
      <c r="AI77" s="34">
        <v>1</v>
      </c>
    </row>
    <row r="78" spans="1:35" x14ac:dyDescent="0.25">
      <c r="A78" t="s">
        <v>929</v>
      </c>
      <c r="B78" t="s">
        <v>584</v>
      </c>
      <c r="C78" t="s">
        <v>730</v>
      </c>
      <c r="D78" t="s">
        <v>895</v>
      </c>
      <c r="E78" s="33">
        <v>105.18888888888888</v>
      </c>
      <c r="F78" s="33">
        <v>5.5111111111111111</v>
      </c>
      <c r="G78" s="33">
        <v>0.34444444444444444</v>
      </c>
      <c r="H78" s="33">
        <v>0</v>
      </c>
      <c r="I78" s="33">
        <v>5.3111111111111109</v>
      </c>
      <c r="J78" s="33">
        <v>0</v>
      </c>
      <c r="K78" s="33">
        <v>0</v>
      </c>
      <c r="L78" s="33">
        <v>4.3916666666666666</v>
      </c>
      <c r="M78" s="33">
        <v>3.1111111111111112</v>
      </c>
      <c r="N78" s="33">
        <v>0.86111111111111116</v>
      </c>
      <c r="O78" s="33">
        <v>3.7762754832576323E-2</v>
      </c>
      <c r="P78" s="33">
        <v>5.4111111111111114</v>
      </c>
      <c r="Q78" s="33">
        <v>16.022222222222222</v>
      </c>
      <c r="R78" s="33">
        <v>0.20376043097074048</v>
      </c>
      <c r="S78" s="33">
        <v>18.658333333333335</v>
      </c>
      <c r="T78" s="33">
        <v>14.025</v>
      </c>
      <c r="U78" s="33">
        <v>0</v>
      </c>
      <c r="V78" s="33">
        <v>0.3107108904616035</v>
      </c>
      <c r="W78" s="33">
        <v>14.175000000000001</v>
      </c>
      <c r="X78" s="33">
        <v>8.0250000000000004</v>
      </c>
      <c r="Y78" s="33">
        <v>0</v>
      </c>
      <c r="Z78" s="33">
        <v>0.21104890672863635</v>
      </c>
      <c r="AA78" s="33">
        <v>0</v>
      </c>
      <c r="AB78" s="33">
        <v>0</v>
      </c>
      <c r="AC78" s="33">
        <v>0</v>
      </c>
      <c r="AD78" s="33">
        <v>0</v>
      </c>
      <c r="AE78" s="33">
        <v>0</v>
      </c>
      <c r="AF78" s="33">
        <v>0</v>
      </c>
      <c r="AG78" s="33">
        <v>0</v>
      </c>
      <c r="AH78" t="s">
        <v>224</v>
      </c>
      <c r="AI78" s="34">
        <v>1</v>
      </c>
    </row>
    <row r="79" spans="1:35" x14ac:dyDescent="0.25">
      <c r="A79" t="s">
        <v>929</v>
      </c>
      <c r="B79" t="s">
        <v>433</v>
      </c>
      <c r="C79" t="s">
        <v>742</v>
      </c>
      <c r="D79" t="s">
        <v>895</v>
      </c>
      <c r="E79" s="33">
        <v>93.6</v>
      </c>
      <c r="F79" s="33">
        <v>4.9777777777777779</v>
      </c>
      <c r="G79" s="33">
        <v>0.53333333333333333</v>
      </c>
      <c r="H79" s="33">
        <v>0.19444444444444445</v>
      </c>
      <c r="I79" s="33">
        <v>5.2444444444444445</v>
      </c>
      <c r="J79" s="33">
        <v>0</v>
      </c>
      <c r="K79" s="33">
        <v>3.7777777777777777</v>
      </c>
      <c r="L79" s="33">
        <v>2.6681111111111115</v>
      </c>
      <c r="M79" s="33">
        <v>12.655555555555555</v>
      </c>
      <c r="N79" s="33">
        <v>0</v>
      </c>
      <c r="O79" s="33">
        <v>0.13520892687559355</v>
      </c>
      <c r="P79" s="33">
        <v>18.633333333333333</v>
      </c>
      <c r="Q79" s="33">
        <v>14.615666666666666</v>
      </c>
      <c r="R79" s="33">
        <v>0.35522435897435894</v>
      </c>
      <c r="S79" s="33">
        <v>7.6687777777777759</v>
      </c>
      <c r="T79" s="33">
        <v>4.9855555555555551</v>
      </c>
      <c r="U79" s="33">
        <v>0</v>
      </c>
      <c r="V79" s="33">
        <v>0.13519586894586891</v>
      </c>
      <c r="W79" s="33">
        <v>19.730777777777771</v>
      </c>
      <c r="X79" s="33">
        <v>6.3888888888888884E-2</v>
      </c>
      <c r="Y79" s="33">
        <v>0</v>
      </c>
      <c r="Z79" s="33">
        <v>0.21148148148148144</v>
      </c>
      <c r="AA79" s="33">
        <v>0</v>
      </c>
      <c r="AB79" s="33">
        <v>0</v>
      </c>
      <c r="AC79" s="33">
        <v>0</v>
      </c>
      <c r="AD79" s="33">
        <v>0</v>
      </c>
      <c r="AE79" s="33">
        <v>0</v>
      </c>
      <c r="AF79" s="33">
        <v>0</v>
      </c>
      <c r="AG79" s="33">
        <v>0</v>
      </c>
      <c r="AH79" t="s">
        <v>71</v>
      </c>
      <c r="AI79" s="34">
        <v>1</v>
      </c>
    </row>
    <row r="80" spans="1:35" x14ac:dyDescent="0.25">
      <c r="A80" t="s">
        <v>929</v>
      </c>
      <c r="B80" t="s">
        <v>609</v>
      </c>
      <c r="C80" t="s">
        <v>774</v>
      </c>
      <c r="D80" t="s">
        <v>895</v>
      </c>
      <c r="E80" s="33">
        <v>51.477777777777774</v>
      </c>
      <c r="F80" s="33">
        <v>5.2222222222222223</v>
      </c>
      <c r="G80" s="33">
        <v>0.57777777777777772</v>
      </c>
      <c r="H80" s="33">
        <v>0.34722222222222221</v>
      </c>
      <c r="I80" s="33">
        <v>1.2777777777777777</v>
      </c>
      <c r="J80" s="33">
        <v>0</v>
      </c>
      <c r="K80" s="33">
        <v>2.5555555555555554</v>
      </c>
      <c r="L80" s="33">
        <v>1.0454444444444444</v>
      </c>
      <c r="M80" s="33">
        <v>5.0111111111111111</v>
      </c>
      <c r="N80" s="33">
        <v>0</v>
      </c>
      <c r="O80" s="33">
        <v>9.7345132743362844E-2</v>
      </c>
      <c r="P80" s="33">
        <v>4.9444444444444446</v>
      </c>
      <c r="Q80" s="33">
        <v>7.0055555555555555</v>
      </c>
      <c r="R80" s="33">
        <v>0.23213900280595726</v>
      </c>
      <c r="S80" s="33">
        <v>1.9595555555555557</v>
      </c>
      <c r="T80" s="33">
        <v>3.9950000000000001</v>
      </c>
      <c r="U80" s="33">
        <v>0</v>
      </c>
      <c r="V80" s="33">
        <v>0.11567235052881504</v>
      </c>
      <c r="W80" s="33">
        <v>1.9344444444444457</v>
      </c>
      <c r="X80" s="33">
        <v>7.041999999999998</v>
      </c>
      <c r="Y80" s="33">
        <v>0</v>
      </c>
      <c r="Z80" s="33">
        <v>0.17437513490179149</v>
      </c>
      <c r="AA80" s="33">
        <v>0</v>
      </c>
      <c r="AB80" s="33">
        <v>0</v>
      </c>
      <c r="AC80" s="33">
        <v>0</v>
      </c>
      <c r="AD80" s="33">
        <v>0</v>
      </c>
      <c r="AE80" s="33">
        <v>0</v>
      </c>
      <c r="AF80" s="33">
        <v>0</v>
      </c>
      <c r="AG80" s="33">
        <v>0.8666666666666667</v>
      </c>
      <c r="AH80" t="s">
        <v>250</v>
      </c>
      <c r="AI80" s="34">
        <v>1</v>
      </c>
    </row>
    <row r="81" spans="1:35" x14ac:dyDescent="0.25">
      <c r="A81" t="s">
        <v>929</v>
      </c>
      <c r="B81" t="s">
        <v>551</v>
      </c>
      <c r="C81" t="s">
        <v>776</v>
      </c>
      <c r="D81" t="s">
        <v>902</v>
      </c>
      <c r="E81" s="33">
        <v>87.388888888888886</v>
      </c>
      <c r="F81" s="33">
        <v>4.8</v>
      </c>
      <c r="G81" s="33">
        <v>1.4444444444444444</v>
      </c>
      <c r="H81" s="33">
        <v>0</v>
      </c>
      <c r="I81" s="33">
        <v>0</v>
      </c>
      <c r="J81" s="33">
        <v>0</v>
      </c>
      <c r="K81" s="33">
        <v>0</v>
      </c>
      <c r="L81" s="33">
        <v>1.7602222222222224</v>
      </c>
      <c r="M81" s="33">
        <v>7.0694444444444446</v>
      </c>
      <c r="N81" s="33">
        <v>0</v>
      </c>
      <c r="O81" s="33">
        <v>8.0896376350921811E-2</v>
      </c>
      <c r="P81" s="33">
        <v>4.6944444444444446</v>
      </c>
      <c r="Q81" s="33">
        <v>5.5694444444444446</v>
      </c>
      <c r="R81" s="33">
        <v>0.11745073108709474</v>
      </c>
      <c r="S81" s="33">
        <v>1.0938888888888891</v>
      </c>
      <c r="T81" s="33">
        <v>2.1301111111111108</v>
      </c>
      <c r="U81" s="33">
        <v>2.4888888888888889</v>
      </c>
      <c r="V81" s="33">
        <v>6.5373172282263192E-2</v>
      </c>
      <c r="W81" s="33">
        <v>0.70433333333333337</v>
      </c>
      <c r="X81" s="33">
        <v>1.4987777777777775</v>
      </c>
      <c r="Y81" s="33">
        <v>0</v>
      </c>
      <c r="Z81" s="33">
        <v>2.5210425937698663E-2</v>
      </c>
      <c r="AA81" s="33">
        <v>0</v>
      </c>
      <c r="AB81" s="33">
        <v>0</v>
      </c>
      <c r="AC81" s="33">
        <v>0</v>
      </c>
      <c r="AD81" s="33">
        <v>44.866666666666667</v>
      </c>
      <c r="AE81" s="33">
        <v>0</v>
      </c>
      <c r="AF81" s="33">
        <v>0</v>
      </c>
      <c r="AG81" s="33">
        <v>0</v>
      </c>
      <c r="AH81" t="s">
        <v>190</v>
      </c>
      <c r="AI81" s="34">
        <v>1</v>
      </c>
    </row>
    <row r="82" spans="1:35" x14ac:dyDescent="0.25">
      <c r="A82" t="s">
        <v>929</v>
      </c>
      <c r="B82" t="s">
        <v>384</v>
      </c>
      <c r="C82" t="s">
        <v>774</v>
      </c>
      <c r="D82" t="s">
        <v>895</v>
      </c>
      <c r="E82" s="33">
        <v>81.533333333333331</v>
      </c>
      <c r="F82" s="33">
        <v>5.6888888888888891</v>
      </c>
      <c r="G82" s="33">
        <v>1.7222222222222223</v>
      </c>
      <c r="H82" s="33">
        <v>0.51355555555555565</v>
      </c>
      <c r="I82" s="33">
        <v>3.6888888888888891</v>
      </c>
      <c r="J82" s="33">
        <v>0</v>
      </c>
      <c r="K82" s="33">
        <v>0</v>
      </c>
      <c r="L82" s="33">
        <v>0.88411111111111107</v>
      </c>
      <c r="M82" s="33">
        <v>5.5944444444444441</v>
      </c>
      <c r="N82" s="33">
        <v>0</v>
      </c>
      <c r="O82" s="33">
        <v>6.8615426546742977E-2</v>
      </c>
      <c r="P82" s="33">
        <v>10.133333333333333</v>
      </c>
      <c r="Q82" s="33">
        <v>11.144444444444444</v>
      </c>
      <c r="R82" s="33">
        <v>0.26097029163259744</v>
      </c>
      <c r="S82" s="33">
        <v>7.3083333333333336</v>
      </c>
      <c r="T82" s="33">
        <v>4.3694444444444445</v>
      </c>
      <c r="U82" s="33">
        <v>0</v>
      </c>
      <c r="V82" s="33">
        <v>0.14322703733987463</v>
      </c>
      <c r="W82" s="33">
        <v>10.85</v>
      </c>
      <c r="X82" s="33">
        <v>4.9777777777777779</v>
      </c>
      <c r="Y82" s="33">
        <v>0</v>
      </c>
      <c r="Z82" s="33">
        <v>0.19412646497683292</v>
      </c>
      <c r="AA82" s="33">
        <v>0</v>
      </c>
      <c r="AB82" s="33">
        <v>0</v>
      </c>
      <c r="AC82" s="33">
        <v>0</v>
      </c>
      <c r="AD82" s="33">
        <v>0</v>
      </c>
      <c r="AE82" s="33">
        <v>0</v>
      </c>
      <c r="AF82" s="33">
        <v>0</v>
      </c>
      <c r="AG82" s="33">
        <v>0</v>
      </c>
      <c r="AH82" t="s">
        <v>22</v>
      </c>
      <c r="AI82" s="34">
        <v>1</v>
      </c>
    </row>
    <row r="83" spans="1:35" x14ac:dyDescent="0.25">
      <c r="A83" t="s">
        <v>929</v>
      </c>
      <c r="B83" t="s">
        <v>548</v>
      </c>
      <c r="C83" t="s">
        <v>776</v>
      </c>
      <c r="D83" t="s">
        <v>902</v>
      </c>
      <c r="E83" s="33">
        <v>212.1</v>
      </c>
      <c r="F83" s="33">
        <v>71.944444444444443</v>
      </c>
      <c r="G83" s="33">
        <v>0.18888888888888888</v>
      </c>
      <c r="H83" s="33">
        <v>1</v>
      </c>
      <c r="I83" s="33">
        <v>4</v>
      </c>
      <c r="J83" s="33">
        <v>0</v>
      </c>
      <c r="K83" s="33">
        <v>0</v>
      </c>
      <c r="L83" s="33">
        <v>3.8333333333333335</v>
      </c>
      <c r="M83" s="33">
        <v>13.077777777777778</v>
      </c>
      <c r="N83" s="33">
        <v>0</v>
      </c>
      <c r="O83" s="33">
        <v>6.1658546807061662E-2</v>
      </c>
      <c r="P83" s="33">
        <v>51.720000000000013</v>
      </c>
      <c r="Q83" s="33">
        <v>0</v>
      </c>
      <c r="R83" s="33">
        <v>0.24384724186704393</v>
      </c>
      <c r="S83" s="33">
        <v>9.4722222222222214</v>
      </c>
      <c r="T83" s="33">
        <v>13.502777777777778</v>
      </c>
      <c r="U83" s="33">
        <v>0</v>
      </c>
      <c r="V83" s="33">
        <v>0.10832154644035834</v>
      </c>
      <c r="W83" s="33">
        <v>10.094444444444445</v>
      </c>
      <c r="X83" s="33">
        <v>15.283333333333333</v>
      </c>
      <c r="Y83" s="33">
        <v>0</v>
      </c>
      <c r="Z83" s="33">
        <v>0.11965006024411966</v>
      </c>
      <c r="AA83" s="33">
        <v>0</v>
      </c>
      <c r="AB83" s="33">
        <v>0</v>
      </c>
      <c r="AC83" s="33">
        <v>0</v>
      </c>
      <c r="AD83" s="33">
        <v>0</v>
      </c>
      <c r="AE83" s="33">
        <v>3.8888888888888888</v>
      </c>
      <c r="AF83" s="33">
        <v>0</v>
      </c>
      <c r="AG83" s="33">
        <v>0</v>
      </c>
      <c r="AH83" t="s">
        <v>186</v>
      </c>
      <c r="AI83" s="34">
        <v>1</v>
      </c>
    </row>
    <row r="84" spans="1:35" x14ac:dyDescent="0.25">
      <c r="A84" t="s">
        <v>929</v>
      </c>
      <c r="B84" t="s">
        <v>474</v>
      </c>
      <c r="C84" t="s">
        <v>815</v>
      </c>
      <c r="D84" t="s">
        <v>900</v>
      </c>
      <c r="E84" s="33">
        <v>94.4</v>
      </c>
      <c r="F84" s="33">
        <v>11.2</v>
      </c>
      <c r="G84" s="33">
        <v>0</v>
      </c>
      <c r="H84" s="33">
        <v>0</v>
      </c>
      <c r="I84" s="33">
        <v>0</v>
      </c>
      <c r="J84" s="33">
        <v>0</v>
      </c>
      <c r="K84" s="33">
        <v>0</v>
      </c>
      <c r="L84" s="33">
        <v>1.0523333333333333</v>
      </c>
      <c r="M84" s="33">
        <v>6.4416666666666664</v>
      </c>
      <c r="N84" s="33">
        <v>0</v>
      </c>
      <c r="O84" s="33">
        <v>6.823799435028248E-2</v>
      </c>
      <c r="P84" s="33">
        <v>0</v>
      </c>
      <c r="Q84" s="33">
        <v>12.466666666666667</v>
      </c>
      <c r="R84" s="33">
        <v>0.13206214689265536</v>
      </c>
      <c r="S84" s="33">
        <v>4.8946666666666667</v>
      </c>
      <c r="T84" s="33">
        <v>10.247555555555557</v>
      </c>
      <c r="U84" s="33">
        <v>0</v>
      </c>
      <c r="V84" s="33">
        <v>0.16040489642184558</v>
      </c>
      <c r="W84" s="33">
        <v>4.5424444444444454</v>
      </c>
      <c r="X84" s="33">
        <v>6.8185555555555561</v>
      </c>
      <c r="Y84" s="33">
        <v>0</v>
      </c>
      <c r="Z84" s="33">
        <v>0.12034957627118643</v>
      </c>
      <c r="AA84" s="33">
        <v>0</v>
      </c>
      <c r="AB84" s="33">
        <v>0</v>
      </c>
      <c r="AC84" s="33">
        <v>0</v>
      </c>
      <c r="AD84" s="33">
        <v>0</v>
      </c>
      <c r="AE84" s="33">
        <v>0</v>
      </c>
      <c r="AF84" s="33">
        <v>0</v>
      </c>
      <c r="AG84" s="33">
        <v>0</v>
      </c>
      <c r="AH84" t="s">
        <v>112</v>
      </c>
      <c r="AI84" s="34">
        <v>1</v>
      </c>
    </row>
    <row r="85" spans="1:35" x14ac:dyDescent="0.25">
      <c r="A85" t="s">
        <v>929</v>
      </c>
      <c r="B85" t="s">
        <v>556</v>
      </c>
      <c r="C85" t="s">
        <v>735</v>
      </c>
      <c r="D85" t="s">
        <v>901</v>
      </c>
      <c r="E85" s="33">
        <v>60</v>
      </c>
      <c r="F85" s="33">
        <v>0</v>
      </c>
      <c r="G85" s="33">
        <v>0.27777777777777779</v>
      </c>
      <c r="H85" s="33">
        <v>0</v>
      </c>
      <c r="I85" s="33">
        <v>3.9555555555555557</v>
      </c>
      <c r="J85" s="33">
        <v>0</v>
      </c>
      <c r="K85" s="33">
        <v>0</v>
      </c>
      <c r="L85" s="33">
        <v>4.8422222222222224</v>
      </c>
      <c r="M85" s="33">
        <v>0</v>
      </c>
      <c r="N85" s="33">
        <v>0</v>
      </c>
      <c r="O85" s="33">
        <v>0</v>
      </c>
      <c r="P85" s="33">
        <v>4.8</v>
      </c>
      <c r="Q85" s="33">
        <v>8.7722222222222221</v>
      </c>
      <c r="R85" s="33">
        <v>0.22620370370370371</v>
      </c>
      <c r="S85" s="33">
        <v>3.5417777777777775</v>
      </c>
      <c r="T85" s="33">
        <v>5.31</v>
      </c>
      <c r="U85" s="33">
        <v>0</v>
      </c>
      <c r="V85" s="33">
        <v>0.14752962962962962</v>
      </c>
      <c r="W85" s="33">
        <v>3.044888888888889</v>
      </c>
      <c r="X85" s="33">
        <v>2.9515555555555553</v>
      </c>
      <c r="Y85" s="33">
        <v>0</v>
      </c>
      <c r="Z85" s="33">
        <v>9.9940740740740733E-2</v>
      </c>
      <c r="AA85" s="33">
        <v>0</v>
      </c>
      <c r="AB85" s="33">
        <v>0</v>
      </c>
      <c r="AC85" s="33">
        <v>0</v>
      </c>
      <c r="AD85" s="33">
        <v>37.205555555555556</v>
      </c>
      <c r="AE85" s="33">
        <v>0</v>
      </c>
      <c r="AF85" s="33">
        <v>0</v>
      </c>
      <c r="AG85" s="33">
        <v>0</v>
      </c>
      <c r="AH85" t="s">
        <v>195</v>
      </c>
      <c r="AI85" s="34">
        <v>1</v>
      </c>
    </row>
    <row r="86" spans="1:35" x14ac:dyDescent="0.25">
      <c r="A86" t="s">
        <v>929</v>
      </c>
      <c r="B86" t="s">
        <v>530</v>
      </c>
      <c r="C86" t="s">
        <v>835</v>
      </c>
      <c r="D86" t="s">
        <v>904</v>
      </c>
      <c r="E86" s="33">
        <v>87.855555555555554</v>
      </c>
      <c r="F86" s="33">
        <v>6.0777777777777775</v>
      </c>
      <c r="G86" s="33">
        <v>0.24444444444444444</v>
      </c>
      <c r="H86" s="33">
        <v>0.21666666666666667</v>
      </c>
      <c r="I86" s="33">
        <v>2.8444444444444446</v>
      </c>
      <c r="J86" s="33">
        <v>0</v>
      </c>
      <c r="K86" s="33">
        <v>0</v>
      </c>
      <c r="L86" s="33">
        <v>5.2194444444444441</v>
      </c>
      <c r="M86" s="33">
        <v>6.4388888888888891</v>
      </c>
      <c r="N86" s="33">
        <v>0</v>
      </c>
      <c r="O86" s="33">
        <v>7.3289490325028461E-2</v>
      </c>
      <c r="P86" s="33">
        <v>9.7388888888888889</v>
      </c>
      <c r="Q86" s="33">
        <v>10.861111111111111</v>
      </c>
      <c r="R86" s="33">
        <v>0.23447578095358546</v>
      </c>
      <c r="S86" s="33">
        <v>9.8472222222222214</v>
      </c>
      <c r="T86" s="33">
        <v>0</v>
      </c>
      <c r="U86" s="33">
        <v>5.2666666666666666</v>
      </c>
      <c r="V86" s="33">
        <v>0.17203111167320095</v>
      </c>
      <c r="W86" s="33">
        <v>4.9055555555555559</v>
      </c>
      <c r="X86" s="33">
        <v>0</v>
      </c>
      <c r="Y86" s="33">
        <v>10.199999999999999</v>
      </c>
      <c r="Z86" s="33">
        <v>0.1719362590110029</v>
      </c>
      <c r="AA86" s="33">
        <v>0</v>
      </c>
      <c r="AB86" s="33">
        <v>0</v>
      </c>
      <c r="AC86" s="33">
        <v>0</v>
      </c>
      <c r="AD86" s="33">
        <v>0</v>
      </c>
      <c r="AE86" s="33">
        <v>0</v>
      </c>
      <c r="AF86" s="33">
        <v>0</v>
      </c>
      <c r="AG86" s="33">
        <v>0</v>
      </c>
      <c r="AH86" t="s">
        <v>168</v>
      </c>
      <c r="AI86" s="34">
        <v>1</v>
      </c>
    </row>
    <row r="87" spans="1:35" x14ac:dyDescent="0.25">
      <c r="A87" t="s">
        <v>929</v>
      </c>
      <c r="B87" t="s">
        <v>401</v>
      </c>
      <c r="C87" t="s">
        <v>781</v>
      </c>
      <c r="D87" t="s">
        <v>896</v>
      </c>
      <c r="E87" s="33">
        <v>85.5</v>
      </c>
      <c r="F87" s="33">
        <v>5.6888888888888891</v>
      </c>
      <c r="G87" s="33">
        <v>0.93333333333333335</v>
      </c>
      <c r="H87" s="33">
        <v>0.44444444444444442</v>
      </c>
      <c r="I87" s="33">
        <v>1.5555555555555556</v>
      </c>
      <c r="J87" s="33">
        <v>0</v>
      </c>
      <c r="K87" s="33">
        <v>0</v>
      </c>
      <c r="L87" s="33">
        <v>0.40833333333333333</v>
      </c>
      <c r="M87" s="33">
        <v>7.5166666666666666</v>
      </c>
      <c r="N87" s="33">
        <v>0.30277777777777776</v>
      </c>
      <c r="O87" s="33">
        <v>9.1455490578297605E-2</v>
      </c>
      <c r="P87" s="33">
        <v>0</v>
      </c>
      <c r="Q87" s="33">
        <v>2.8138888888888891</v>
      </c>
      <c r="R87" s="33">
        <v>3.2910981156595194E-2</v>
      </c>
      <c r="S87" s="33">
        <v>1.4356666666666666</v>
      </c>
      <c r="T87" s="33">
        <v>3.3508888888888886</v>
      </c>
      <c r="U87" s="33">
        <v>0</v>
      </c>
      <c r="V87" s="33">
        <v>5.5983105912930473E-2</v>
      </c>
      <c r="W87" s="33">
        <v>0.26333333333333336</v>
      </c>
      <c r="X87" s="33">
        <v>1.6735555555555557</v>
      </c>
      <c r="Y87" s="33">
        <v>0</v>
      </c>
      <c r="Z87" s="33">
        <v>2.2653671215074726E-2</v>
      </c>
      <c r="AA87" s="33">
        <v>0</v>
      </c>
      <c r="AB87" s="33">
        <v>0</v>
      </c>
      <c r="AC87" s="33">
        <v>0</v>
      </c>
      <c r="AD87" s="33">
        <v>0</v>
      </c>
      <c r="AE87" s="33">
        <v>0</v>
      </c>
      <c r="AF87" s="33">
        <v>0</v>
      </c>
      <c r="AG87" s="33">
        <v>0</v>
      </c>
      <c r="AH87" t="s">
        <v>39</v>
      </c>
      <c r="AI87" s="34">
        <v>1</v>
      </c>
    </row>
    <row r="88" spans="1:35" x14ac:dyDescent="0.25">
      <c r="A88" t="s">
        <v>929</v>
      </c>
      <c r="B88" t="s">
        <v>444</v>
      </c>
      <c r="C88" t="s">
        <v>723</v>
      </c>
      <c r="D88" t="s">
        <v>899</v>
      </c>
      <c r="E88" s="33">
        <v>123.54444444444445</v>
      </c>
      <c r="F88" s="33">
        <v>5.4222222222222225</v>
      </c>
      <c r="G88" s="33">
        <v>0.57777777777777772</v>
      </c>
      <c r="H88" s="33">
        <v>0.69722222222222219</v>
      </c>
      <c r="I88" s="33">
        <v>2.9777777777777779</v>
      </c>
      <c r="J88" s="33">
        <v>0</v>
      </c>
      <c r="K88" s="33">
        <v>0</v>
      </c>
      <c r="L88" s="33">
        <v>4.7118888888888897</v>
      </c>
      <c r="M88" s="33">
        <v>4.7111111111111112</v>
      </c>
      <c r="N88" s="33">
        <v>0</v>
      </c>
      <c r="O88" s="33">
        <v>3.8132925622807803E-2</v>
      </c>
      <c r="P88" s="33">
        <v>4.7305555555555552</v>
      </c>
      <c r="Q88" s="33">
        <v>1.4444444444444444</v>
      </c>
      <c r="R88" s="33">
        <v>4.9982012770932636E-2</v>
      </c>
      <c r="S88" s="33">
        <v>10.119777777777776</v>
      </c>
      <c r="T88" s="33">
        <v>9.2676666666666652</v>
      </c>
      <c r="U88" s="33">
        <v>0</v>
      </c>
      <c r="V88" s="33">
        <v>0.15692688191384113</v>
      </c>
      <c r="W88" s="33">
        <v>9.8947777777777794</v>
      </c>
      <c r="X88" s="33">
        <v>5.828444444444445</v>
      </c>
      <c r="Y88" s="33">
        <v>2.1888888888888891</v>
      </c>
      <c r="Z88" s="33">
        <v>0.14498516053601943</v>
      </c>
      <c r="AA88" s="33">
        <v>0</v>
      </c>
      <c r="AB88" s="33">
        <v>0</v>
      </c>
      <c r="AC88" s="33">
        <v>0</v>
      </c>
      <c r="AD88" s="33">
        <v>0</v>
      </c>
      <c r="AE88" s="33">
        <v>0</v>
      </c>
      <c r="AF88" s="33">
        <v>0</v>
      </c>
      <c r="AG88" s="33">
        <v>0</v>
      </c>
      <c r="AH88" t="s">
        <v>82</v>
      </c>
      <c r="AI88" s="34">
        <v>1</v>
      </c>
    </row>
    <row r="89" spans="1:35" x14ac:dyDescent="0.25">
      <c r="A89" t="s">
        <v>929</v>
      </c>
      <c r="B89" t="s">
        <v>453</v>
      </c>
      <c r="C89" t="s">
        <v>743</v>
      </c>
      <c r="D89" t="s">
        <v>894</v>
      </c>
      <c r="E89" s="33">
        <v>116.21111111111111</v>
      </c>
      <c r="F89" s="33">
        <v>5.5111111111111111</v>
      </c>
      <c r="G89" s="33">
        <v>0.66666666666666663</v>
      </c>
      <c r="H89" s="33">
        <v>0.13333333333333333</v>
      </c>
      <c r="I89" s="33">
        <v>4.6222222222222218</v>
      </c>
      <c r="J89" s="33">
        <v>0</v>
      </c>
      <c r="K89" s="33">
        <v>0</v>
      </c>
      <c r="L89" s="33">
        <v>5.5333333333333332</v>
      </c>
      <c r="M89" s="33">
        <v>5.2666666666666666</v>
      </c>
      <c r="N89" s="33">
        <v>0</v>
      </c>
      <c r="O89" s="33">
        <v>4.5319820250501963E-2</v>
      </c>
      <c r="P89" s="33">
        <v>9.4888888888888889</v>
      </c>
      <c r="Q89" s="33">
        <v>11.919444444444444</v>
      </c>
      <c r="R89" s="33">
        <v>0.18421933263218279</v>
      </c>
      <c r="S89" s="33">
        <v>8.7711111111111091</v>
      </c>
      <c r="T89" s="33">
        <v>9.0599999999999952</v>
      </c>
      <c r="U89" s="33">
        <v>0</v>
      </c>
      <c r="V89" s="33">
        <v>0.15343723109283866</v>
      </c>
      <c r="W89" s="33">
        <v>6.924555555555556</v>
      </c>
      <c r="X89" s="33">
        <v>11.536666666666669</v>
      </c>
      <c r="Y89" s="33">
        <v>0</v>
      </c>
      <c r="Z89" s="33">
        <v>0.15885935557892727</v>
      </c>
      <c r="AA89" s="33">
        <v>0</v>
      </c>
      <c r="AB89" s="33">
        <v>0</v>
      </c>
      <c r="AC89" s="33">
        <v>0</v>
      </c>
      <c r="AD89" s="33">
        <v>0</v>
      </c>
      <c r="AE89" s="33">
        <v>0</v>
      </c>
      <c r="AF89" s="33">
        <v>0</v>
      </c>
      <c r="AG89" s="33">
        <v>0</v>
      </c>
      <c r="AH89" t="s">
        <v>91</v>
      </c>
      <c r="AI89" s="34">
        <v>1</v>
      </c>
    </row>
    <row r="90" spans="1:35" x14ac:dyDescent="0.25">
      <c r="A90" t="s">
        <v>929</v>
      </c>
      <c r="B90" t="s">
        <v>452</v>
      </c>
      <c r="C90" t="s">
        <v>806</v>
      </c>
      <c r="D90" t="s">
        <v>899</v>
      </c>
      <c r="E90" s="33">
        <v>102.96666666666667</v>
      </c>
      <c r="F90" s="33">
        <v>5.2444444444444445</v>
      </c>
      <c r="G90" s="33">
        <v>0</v>
      </c>
      <c r="H90" s="33">
        <v>0</v>
      </c>
      <c r="I90" s="33">
        <v>3.1</v>
      </c>
      <c r="J90" s="33">
        <v>0</v>
      </c>
      <c r="K90" s="33">
        <v>0</v>
      </c>
      <c r="L90" s="33">
        <v>4.5497777777777788</v>
      </c>
      <c r="M90" s="33">
        <v>2.2222222222222223E-2</v>
      </c>
      <c r="N90" s="33">
        <v>7.4083333333333332</v>
      </c>
      <c r="O90" s="33">
        <v>7.2164670335599437E-2</v>
      </c>
      <c r="P90" s="33">
        <v>4.7111111111111112</v>
      </c>
      <c r="Q90" s="33">
        <v>10.355555555555556</v>
      </c>
      <c r="R90" s="33">
        <v>0.14632567173842667</v>
      </c>
      <c r="S90" s="33">
        <v>9.5382222222222239</v>
      </c>
      <c r="T90" s="33">
        <v>4.2648888888888878</v>
      </c>
      <c r="U90" s="33">
        <v>5.5</v>
      </c>
      <c r="V90" s="33">
        <v>0.1874695154850545</v>
      </c>
      <c r="W90" s="33">
        <v>10.434222222222225</v>
      </c>
      <c r="X90" s="33">
        <v>7.8013333333333312</v>
      </c>
      <c r="Y90" s="33">
        <v>0</v>
      </c>
      <c r="Z90" s="33">
        <v>0.17710154310996007</v>
      </c>
      <c r="AA90" s="33">
        <v>0</v>
      </c>
      <c r="AB90" s="33">
        <v>0</v>
      </c>
      <c r="AC90" s="33">
        <v>0</v>
      </c>
      <c r="AD90" s="33">
        <v>48.833333333333336</v>
      </c>
      <c r="AE90" s="33">
        <v>0</v>
      </c>
      <c r="AF90" s="33">
        <v>0</v>
      </c>
      <c r="AG90" s="33">
        <v>0</v>
      </c>
      <c r="AH90" t="s">
        <v>90</v>
      </c>
      <c r="AI90" s="34">
        <v>1</v>
      </c>
    </row>
    <row r="91" spans="1:35" x14ac:dyDescent="0.25">
      <c r="A91" t="s">
        <v>929</v>
      </c>
      <c r="B91" t="s">
        <v>496</v>
      </c>
      <c r="C91" t="s">
        <v>772</v>
      </c>
      <c r="D91" t="s">
        <v>900</v>
      </c>
      <c r="E91" s="33">
        <v>79.3</v>
      </c>
      <c r="F91" s="33">
        <v>5.5111111111111111</v>
      </c>
      <c r="G91" s="33">
        <v>0</v>
      </c>
      <c r="H91" s="33">
        <v>0</v>
      </c>
      <c r="I91" s="33">
        <v>0</v>
      </c>
      <c r="J91" s="33">
        <v>0</v>
      </c>
      <c r="K91" s="33">
        <v>0</v>
      </c>
      <c r="L91" s="33">
        <v>0.49588888888888882</v>
      </c>
      <c r="M91" s="33">
        <v>5.6888888888888891</v>
      </c>
      <c r="N91" s="33">
        <v>0</v>
      </c>
      <c r="O91" s="33">
        <v>7.1738825837186493E-2</v>
      </c>
      <c r="P91" s="33">
        <v>5.4222222222222225</v>
      </c>
      <c r="Q91" s="33">
        <v>5.3638888888888889</v>
      </c>
      <c r="R91" s="33">
        <v>0.13601653355751717</v>
      </c>
      <c r="S91" s="33">
        <v>8.6812222222222211</v>
      </c>
      <c r="T91" s="33">
        <v>6.3933333333333326</v>
      </c>
      <c r="U91" s="33">
        <v>0</v>
      </c>
      <c r="V91" s="33">
        <v>0.19009527812806501</v>
      </c>
      <c r="W91" s="33">
        <v>3.1754444444444445</v>
      </c>
      <c r="X91" s="33">
        <v>9.2198888888888906</v>
      </c>
      <c r="Y91" s="33">
        <v>0</v>
      </c>
      <c r="Z91" s="33">
        <v>0.15630937368642289</v>
      </c>
      <c r="AA91" s="33">
        <v>0</v>
      </c>
      <c r="AB91" s="33">
        <v>0</v>
      </c>
      <c r="AC91" s="33">
        <v>0</v>
      </c>
      <c r="AD91" s="33">
        <v>0</v>
      </c>
      <c r="AE91" s="33">
        <v>0</v>
      </c>
      <c r="AF91" s="33">
        <v>0</v>
      </c>
      <c r="AG91" s="33">
        <v>0</v>
      </c>
      <c r="AH91" t="s">
        <v>134</v>
      </c>
      <c r="AI91" s="34">
        <v>1</v>
      </c>
    </row>
    <row r="92" spans="1:35" x14ac:dyDescent="0.25">
      <c r="A92" t="s">
        <v>929</v>
      </c>
      <c r="B92" t="s">
        <v>462</v>
      </c>
      <c r="C92" t="s">
        <v>809</v>
      </c>
      <c r="D92" t="s">
        <v>895</v>
      </c>
      <c r="E92" s="33">
        <v>46.277777777777779</v>
      </c>
      <c r="F92" s="33">
        <v>5.6888888888888891</v>
      </c>
      <c r="G92" s="33">
        <v>0.28888888888888886</v>
      </c>
      <c r="H92" s="33">
        <v>0</v>
      </c>
      <c r="I92" s="33">
        <v>0.73333333333333328</v>
      </c>
      <c r="J92" s="33">
        <v>0</v>
      </c>
      <c r="K92" s="33">
        <v>0</v>
      </c>
      <c r="L92" s="33">
        <v>1.500111111111111</v>
      </c>
      <c r="M92" s="33">
        <v>4.0888888888888886</v>
      </c>
      <c r="N92" s="33">
        <v>0</v>
      </c>
      <c r="O92" s="33">
        <v>8.8355342136854739E-2</v>
      </c>
      <c r="P92" s="33">
        <v>0</v>
      </c>
      <c r="Q92" s="33">
        <v>6.3977777777777751</v>
      </c>
      <c r="R92" s="33">
        <v>0.13824729891956777</v>
      </c>
      <c r="S92" s="33">
        <v>7.4487777777777788</v>
      </c>
      <c r="T92" s="33">
        <v>2.5871111111111111</v>
      </c>
      <c r="U92" s="33">
        <v>0</v>
      </c>
      <c r="V92" s="33">
        <v>0.21686194477791118</v>
      </c>
      <c r="W92" s="33">
        <v>1.2733333333333332</v>
      </c>
      <c r="X92" s="33">
        <v>5.634777777777777</v>
      </c>
      <c r="Y92" s="33">
        <v>0</v>
      </c>
      <c r="Z92" s="33">
        <v>0.14927490996398557</v>
      </c>
      <c r="AA92" s="33">
        <v>0</v>
      </c>
      <c r="AB92" s="33">
        <v>0</v>
      </c>
      <c r="AC92" s="33">
        <v>0</v>
      </c>
      <c r="AD92" s="33">
        <v>0</v>
      </c>
      <c r="AE92" s="33">
        <v>0</v>
      </c>
      <c r="AF92" s="33">
        <v>0</v>
      </c>
      <c r="AG92" s="33">
        <v>0</v>
      </c>
      <c r="AH92" t="s">
        <v>100</v>
      </c>
      <c r="AI92" s="34">
        <v>1</v>
      </c>
    </row>
    <row r="93" spans="1:35" x14ac:dyDescent="0.25">
      <c r="A93" t="s">
        <v>929</v>
      </c>
      <c r="B93" t="s">
        <v>607</v>
      </c>
      <c r="C93" t="s">
        <v>789</v>
      </c>
      <c r="D93" t="s">
        <v>899</v>
      </c>
      <c r="E93" s="33">
        <v>55.288888888888891</v>
      </c>
      <c r="F93" s="33">
        <v>5.2</v>
      </c>
      <c r="G93" s="33">
        <v>0.28888888888888886</v>
      </c>
      <c r="H93" s="33">
        <v>0.16666666666666666</v>
      </c>
      <c r="I93" s="33">
        <v>0.9</v>
      </c>
      <c r="J93" s="33">
        <v>0</v>
      </c>
      <c r="K93" s="33">
        <v>0</v>
      </c>
      <c r="L93" s="33">
        <v>0.52500000000000002</v>
      </c>
      <c r="M93" s="33">
        <v>5.1555555555555559</v>
      </c>
      <c r="N93" s="33">
        <v>0</v>
      </c>
      <c r="O93" s="33">
        <v>9.3247588424437297E-2</v>
      </c>
      <c r="P93" s="33">
        <v>4.8</v>
      </c>
      <c r="Q93" s="33">
        <v>6.4194444444444443</v>
      </c>
      <c r="R93" s="33">
        <v>0.20292403536977491</v>
      </c>
      <c r="S93" s="33">
        <v>4.8777777777777782</v>
      </c>
      <c r="T93" s="33">
        <v>1.9555555555555555</v>
      </c>
      <c r="U93" s="33">
        <v>0</v>
      </c>
      <c r="V93" s="33">
        <v>0.12359324758842444</v>
      </c>
      <c r="W93" s="33">
        <v>6.1805555555555554</v>
      </c>
      <c r="X93" s="33">
        <v>1.2833333333333334</v>
      </c>
      <c r="Y93" s="33">
        <v>0</v>
      </c>
      <c r="Z93" s="33">
        <v>0.13499799035369775</v>
      </c>
      <c r="AA93" s="33">
        <v>0</v>
      </c>
      <c r="AB93" s="33">
        <v>0</v>
      </c>
      <c r="AC93" s="33">
        <v>0</v>
      </c>
      <c r="AD93" s="33">
        <v>0</v>
      </c>
      <c r="AE93" s="33">
        <v>0.35555555555555557</v>
      </c>
      <c r="AF93" s="33">
        <v>0</v>
      </c>
      <c r="AG93" s="33">
        <v>0</v>
      </c>
      <c r="AH93" t="s">
        <v>248</v>
      </c>
      <c r="AI93" s="34">
        <v>1</v>
      </c>
    </row>
    <row r="94" spans="1:35" x14ac:dyDescent="0.25">
      <c r="A94" t="s">
        <v>929</v>
      </c>
      <c r="B94" t="s">
        <v>505</v>
      </c>
      <c r="C94" t="s">
        <v>762</v>
      </c>
      <c r="D94" t="s">
        <v>897</v>
      </c>
      <c r="E94" s="33">
        <v>134.07777777777778</v>
      </c>
      <c r="F94" s="33">
        <v>5.6</v>
      </c>
      <c r="G94" s="33">
        <v>0</v>
      </c>
      <c r="H94" s="33">
        <v>0.4</v>
      </c>
      <c r="I94" s="33">
        <v>4.5</v>
      </c>
      <c r="J94" s="33">
        <v>0</v>
      </c>
      <c r="K94" s="33">
        <v>0</v>
      </c>
      <c r="L94" s="33">
        <v>6.4611111111111112</v>
      </c>
      <c r="M94" s="33">
        <v>11.805555555555555</v>
      </c>
      <c r="N94" s="33">
        <v>0</v>
      </c>
      <c r="O94" s="33">
        <v>8.8050053865915301E-2</v>
      </c>
      <c r="P94" s="33">
        <v>3.2</v>
      </c>
      <c r="Q94" s="33">
        <v>21.966666666666665</v>
      </c>
      <c r="R94" s="33">
        <v>0.18770199718239824</v>
      </c>
      <c r="S94" s="33">
        <v>11.955555555555556</v>
      </c>
      <c r="T94" s="33">
        <v>6.6</v>
      </c>
      <c r="U94" s="33">
        <v>0</v>
      </c>
      <c r="V94" s="33">
        <v>0.13839396701748571</v>
      </c>
      <c r="W94" s="33">
        <v>13.619444444444444</v>
      </c>
      <c r="X94" s="33">
        <v>9.1694444444444443</v>
      </c>
      <c r="Y94" s="33">
        <v>0</v>
      </c>
      <c r="Z94" s="33">
        <v>0.16996768045081626</v>
      </c>
      <c r="AA94" s="33">
        <v>0</v>
      </c>
      <c r="AB94" s="33">
        <v>0</v>
      </c>
      <c r="AC94" s="33">
        <v>0</v>
      </c>
      <c r="AD94" s="33">
        <v>0</v>
      </c>
      <c r="AE94" s="33">
        <v>2.9</v>
      </c>
      <c r="AF94" s="33">
        <v>0</v>
      </c>
      <c r="AG94" s="33">
        <v>0</v>
      </c>
      <c r="AH94" t="s">
        <v>143</v>
      </c>
      <c r="AI94" s="34">
        <v>1</v>
      </c>
    </row>
    <row r="95" spans="1:35" x14ac:dyDescent="0.25">
      <c r="A95" t="s">
        <v>929</v>
      </c>
      <c r="B95" t="s">
        <v>517</v>
      </c>
      <c r="C95" t="s">
        <v>756</v>
      </c>
      <c r="D95" t="s">
        <v>902</v>
      </c>
      <c r="E95" s="33">
        <v>120.68888888888888</v>
      </c>
      <c r="F95" s="33">
        <v>5.6</v>
      </c>
      <c r="G95" s="33">
        <v>0.4</v>
      </c>
      <c r="H95" s="33">
        <v>0.73333333333333328</v>
      </c>
      <c r="I95" s="33">
        <v>2.3333333333333335</v>
      </c>
      <c r="J95" s="33">
        <v>0</v>
      </c>
      <c r="K95" s="33">
        <v>0</v>
      </c>
      <c r="L95" s="33">
        <v>6.3192222222222227</v>
      </c>
      <c r="M95" s="33">
        <v>9.7361111111111107</v>
      </c>
      <c r="N95" s="33">
        <v>0</v>
      </c>
      <c r="O95" s="33">
        <v>8.0671147118394404E-2</v>
      </c>
      <c r="P95" s="33">
        <v>6.6055555555555552</v>
      </c>
      <c r="Q95" s="33">
        <v>18.149999999999999</v>
      </c>
      <c r="R95" s="33">
        <v>0.20511876265881052</v>
      </c>
      <c r="S95" s="33">
        <v>9.5861111111111104</v>
      </c>
      <c r="T95" s="33">
        <v>0.55555555555555558</v>
      </c>
      <c r="U95" s="33">
        <v>10.966666666666667</v>
      </c>
      <c r="V95" s="33">
        <v>0.17489872951574298</v>
      </c>
      <c r="W95" s="33">
        <v>5.4944444444444445</v>
      </c>
      <c r="X95" s="33">
        <v>2.713888888888889</v>
      </c>
      <c r="Y95" s="33">
        <v>9.4222222222222225</v>
      </c>
      <c r="Z95" s="33">
        <v>0.14608267354078441</v>
      </c>
      <c r="AA95" s="33">
        <v>0</v>
      </c>
      <c r="AB95" s="33">
        <v>0</v>
      </c>
      <c r="AC95" s="33">
        <v>0</v>
      </c>
      <c r="AD95" s="33">
        <v>0</v>
      </c>
      <c r="AE95" s="33">
        <v>0</v>
      </c>
      <c r="AF95" s="33">
        <v>0</v>
      </c>
      <c r="AG95" s="33">
        <v>0</v>
      </c>
      <c r="AH95" t="s">
        <v>155</v>
      </c>
      <c r="AI95" s="34">
        <v>1</v>
      </c>
    </row>
    <row r="96" spans="1:35" x14ac:dyDescent="0.25">
      <c r="A96" t="s">
        <v>929</v>
      </c>
      <c r="B96" t="s">
        <v>518</v>
      </c>
      <c r="C96" t="s">
        <v>830</v>
      </c>
      <c r="D96" t="s">
        <v>897</v>
      </c>
      <c r="E96" s="33">
        <v>43.111111111111114</v>
      </c>
      <c r="F96" s="33">
        <v>5.6</v>
      </c>
      <c r="G96" s="33">
        <v>0.57777777777777772</v>
      </c>
      <c r="H96" s="33">
        <v>0.16666666666666666</v>
      </c>
      <c r="I96" s="33">
        <v>0.93333333333333335</v>
      </c>
      <c r="J96" s="33">
        <v>0</v>
      </c>
      <c r="K96" s="33">
        <v>0</v>
      </c>
      <c r="L96" s="33">
        <v>0.23222222222222225</v>
      </c>
      <c r="M96" s="33">
        <v>4.177777777777778</v>
      </c>
      <c r="N96" s="33">
        <v>0</v>
      </c>
      <c r="O96" s="33">
        <v>9.6907216494845363E-2</v>
      </c>
      <c r="P96" s="33">
        <v>5.1861111111111109</v>
      </c>
      <c r="Q96" s="33">
        <v>6.1888888888888891</v>
      </c>
      <c r="R96" s="33">
        <v>0.26385309278350516</v>
      </c>
      <c r="S96" s="33">
        <v>0.10899999999999999</v>
      </c>
      <c r="T96" s="33">
        <v>3.0555555555555555E-2</v>
      </c>
      <c r="U96" s="33">
        <v>0</v>
      </c>
      <c r="V96" s="33">
        <v>3.237113402061855E-3</v>
      </c>
      <c r="W96" s="33">
        <v>3.9571111111111104</v>
      </c>
      <c r="X96" s="33">
        <v>2.4111111111111111E-2</v>
      </c>
      <c r="Y96" s="33">
        <v>0</v>
      </c>
      <c r="Z96" s="33">
        <v>9.2347938144329872E-2</v>
      </c>
      <c r="AA96" s="33">
        <v>0</v>
      </c>
      <c r="AB96" s="33">
        <v>0</v>
      </c>
      <c r="AC96" s="33">
        <v>0</v>
      </c>
      <c r="AD96" s="33">
        <v>0</v>
      </c>
      <c r="AE96" s="33">
        <v>0</v>
      </c>
      <c r="AF96" s="33">
        <v>0</v>
      </c>
      <c r="AG96" s="33">
        <v>0</v>
      </c>
      <c r="AH96" t="s">
        <v>156</v>
      </c>
      <c r="AI96" s="34">
        <v>1</v>
      </c>
    </row>
    <row r="97" spans="1:35" x14ac:dyDescent="0.25">
      <c r="A97" t="s">
        <v>929</v>
      </c>
      <c r="B97" t="s">
        <v>539</v>
      </c>
      <c r="C97" t="s">
        <v>839</v>
      </c>
      <c r="D97" t="s">
        <v>896</v>
      </c>
      <c r="E97" s="33">
        <v>62.31111111111111</v>
      </c>
      <c r="F97" s="33">
        <v>4.9777777777777779</v>
      </c>
      <c r="G97" s="33">
        <v>0.12222222222222222</v>
      </c>
      <c r="H97" s="33">
        <v>0.22777777777777777</v>
      </c>
      <c r="I97" s="33">
        <v>2.6444444444444444</v>
      </c>
      <c r="J97" s="33">
        <v>0</v>
      </c>
      <c r="K97" s="33">
        <v>0</v>
      </c>
      <c r="L97" s="33">
        <v>2.0760000000000001</v>
      </c>
      <c r="M97" s="33">
        <v>4.7833333333333332</v>
      </c>
      <c r="N97" s="33">
        <v>0</v>
      </c>
      <c r="O97" s="33">
        <v>7.6765335235378027E-2</v>
      </c>
      <c r="P97" s="33">
        <v>4.5</v>
      </c>
      <c r="Q97" s="33">
        <v>3.7555555555555555</v>
      </c>
      <c r="R97" s="33">
        <v>0.13248930099857348</v>
      </c>
      <c r="S97" s="33">
        <v>6.2333333333333334</v>
      </c>
      <c r="T97" s="33">
        <v>5.4388888888888891</v>
      </c>
      <c r="U97" s="33">
        <v>0</v>
      </c>
      <c r="V97" s="33">
        <v>0.18732168330955778</v>
      </c>
      <c r="W97" s="33">
        <v>5.9638888888888886</v>
      </c>
      <c r="X97" s="33">
        <v>1.3777777777777778</v>
      </c>
      <c r="Y97" s="33">
        <v>0</v>
      </c>
      <c r="Z97" s="33">
        <v>0.11782275320970043</v>
      </c>
      <c r="AA97" s="33">
        <v>0</v>
      </c>
      <c r="AB97" s="33">
        <v>5.4222222222222225</v>
      </c>
      <c r="AC97" s="33">
        <v>0</v>
      </c>
      <c r="AD97" s="33">
        <v>0</v>
      </c>
      <c r="AE97" s="33">
        <v>0</v>
      </c>
      <c r="AF97" s="33">
        <v>0.84444444444444444</v>
      </c>
      <c r="AG97" s="33">
        <v>0</v>
      </c>
      <c r="AH97" t="s">
        <v>177</v>
      </c>
      <c r="AI97" s="34">
        <v>1</v>
      </c>
    </row>
    <row r="98" spans="1:35" x14ac:dyDescent="0.25">
      <c r="A98" t="s">
        <v>929</v>
      </c>
      <c r="B98" t="s">
        <v>661</v>
      </c>
      <c r="C98" t="s">
        <v>734</v>
      </c>
      <c r="D98" t="s">
        <v>901</v>
      </c>
      <c r="E98" s="33">
        <v>26.933333333333334</v>
      </c>
      <c r="F98" s="33">
        <v>0</v>
      </c>
      <c r="G98" s="33">
        <v>0</v>
      </c>
      <c r="H98" s="33">
        <v>0</v>
      </c>
      <c r="I98" s="33">
        <v>0</v>
      </c>
      <c r="J98" s="33">
        <v>0</v>
      </c>
      <c r="K98" s="33">
        <v>0</v>
      </c>
      <c r="L98" s="33">
        <v>0</v>
      </c>
      <c r="M98" s="33">
        <v>0</v>
      </c>
      <c r="N98" s="33">
        <v>0</v>
      </c>
      <c r="O98" s="33">
        <v>0</v>
      </c>
      <c r="P98" s="33">
        <v>0</v>
      </c>
      <c r="Q98" s="33">
        <v>0</v>
      </c>
      <c r="R98" s="33">
        <v>0</v>
      </c>
      <c r="S98" s="33">
        <v>0</v>
      </c>
      <c r="T98" s="33">
        <v>0</v>
      </c>
      <c r="U98" s="33">
        <v>0</v>
      </c>
      <c r="V98" s="33">
        <v>0</v>
      </c>
      <c r="W98" s="33">
        <v>0</v>
      </c>
      <c r="X98" s="33">
        <v>0</v>
      </c>
      <c r="Y98" s="33">
        <v>0</v>
      </c>
      <c r="Z98" s="33">
        <v>0</v>
      </c>
      <c r="AA98" s="33">
        <v>0</v>
      </c>
      <c r="AB98" s="33">
        <v>0</v>
      </c>
      <c r="AC98" s="33">
        <v>0</v>
      </c>
      <c r="AD98" s="33">
        <v>0</v>
      </c>
      <c r="AE98" s="33">
        <v>0</v>
      </c>
      <c r="AF98" s="33">
        <v>0</v>
      </c>
      <c r="AG98" s="33">
        <v>0.97777777777777775</v>
      </c>
      <c r="AH98" t="s">
        <v>303</v>
      </c>
      <c r="AI98" s="34">
        <v>1</v>
      </c>
    </row>
    <row r="99" spans="1:35" x14ac:dyDescent="0.25">
      <c r="A99" t="s">
        <v>929</v>
      </c>
      <c r="B99" t="s">
        <v>699</v>
      </c>
      <c r="C99" t="s">
        <v>754</v>
      </c>
      <c r="D99" t="s">
        <v>900</v>
      </c>
      <c r="E99" s="33">
        <v>54.12222222222222</v>
      </c>
      <c r="F99" s="33">
        <v>5.6888888888888891</v>
      </c>
      <c r="G99" s="33">
        <v>0.66666666666666663</v>
      </c>
      <c r="H99" s="33">
        <v>0.37155555555555553</v>
      </c>
      <c r="I99" s="33">
        <v>4.5333333333333332</v>
      </c>
      <c r="J99" s="33">
        <v>0</v>
      </c>
      <c r="K99" s="33">
        <v>0</v>
      </c>
      <c r="L99" s="33">
        <v>3.7416666666666667</v>
      </c>
      <c r="M99" s="33">
        <v>5.6888888888888891</v>
      </c>
      <c r="N99" s="33">
        <v>0</v>
      </c>
      <c r="O99" s="33">
        <v>0.10511188667624718</v>
      </c>
      <c r="P99" s="33">
        <v>5.1555555555555559</v>
      </c>
      <c r="Q99" s="33">
        <v>12.088888888888889</v>
      </c>
      <c r="R99" s="33">
        <v>0.31862040648737427</v>
      </c>
      <c r="S99" s="33">
        <v>8.2249999999999996</v>
      </c>
      <c r="T99" s="33">
        <v>1.2416666666666667</v>
      </c>
      <c r="U99" s="33">
        <v>0</v>
      </c>
      <c r="V99" s="33">
        <v>0.17491274892219258</v>
      </c>
      <c r="W99" s="33">
        <v>4.9833333333333334</v>
      </c>
      <c r="X99" s="33">
        <v>5.0361111111111114</v>
      </c>
      <c r="Y99" s="33">
        <v>0</v>
      </c>
      <c r="Z99" s="33">
        <v>0.18512625744200373</v>
      </c>
      <c r="AA99" s="33">
        <v>0</v>
      </c>
      <c r="AB99" s="33">
        <v>0</v>
      </c>
      <c r="AC99" s="33">
        <v>0</v>
      </c>
      <c r="AD99" s="33">
        <v>0</v>
      </c>
      <c r="AE99" s="33">
        <v>0</v>
      </c>
      <c r="AF99" s="33">
        <v>0</v>
      </c>
      <c r="AG99" s="33">
        <v>0</v>
      </c>
      <c r="AH99" t="s">
        <v>342</v>
      </c>
      <c r="AI99" s="34">
        <v>1</v>
      </c>
    </row>
    <row r="100" spans="1:35" x14ac:dyDescent="0.25">
      <c r="A100" t="s">
        <v>929</v>
      </c>
      <c r="B100" t="s">
        <v>650</v>
      </c>
      <c r="C100" t="s">
        <v>841</v>
      </c>
      <c r="D100" t="s">
        <v>901</v>
      </c>
      <c r="E100" s="33">
        <v>90.666666666666671</v>
      </c>
      <c r="F100" s="33">
        <v>0</v>
      </c>
      <c r="G100" s="33">
        <v>1.1111111111111112</v>
      </c>
      <c r="H100" s="33">
        <v>0</v>
      </c>
      <c r="I100" s="33">
        <v>3.4777777777777779</v>
      </c>
      <c r="J100" s="33">
        <v>0</v>
      </c>
      <c r="K100" s="33">
        <v>1.7</v>
      </c>
      <c r="L100" s="33">
        <v>1.1069999999999998</v>
      </c>
      <c r="M100" s="33">
        <v>0</v>
      </c>
      <c r="N100" s="33">
        <v>0.17777777777777778</v>
      </c>
      <c r="O100" s="33">
        <v>1.9607843137254902E-3</v>
      </c>
      <c r="P100" s="33">
        <v>0</v>
      </c>
      <c r="Q100" s="33">
        <v>20.944333333333326</v>
      </c>
      <c r="R100" s="33">
        <v>0.23100367647058814</v>
      </c>
      <c r="S100" s="33">
        <v>13.501000000000001</v>
      </c>
      <c r="T100" s="33">
        <v>4.1075555555555558</v>
      </c>
      <c r="U100" s="33">
        <v>0</v>
      </c>
      <c r="V100" s="33">
        <v>0.19421200980392159</v>
      </c>
      <c r="W100" s="33">
        <v>8.7448888888888892</v>
      </c>
      <c r="X100" s="33">
        <v>8.9948888888888874</v>
      </c>
      <c r="Y100" s="33">
        <v>0</v>
      </c>
      <c r="Z100" s="33">
        <v>0.19565931372549014</v>
      </c>
      <c r="AA100" s="33">
        <v>0.97777777777777775</v>
      </c>
      <c r="AB100" s="33">
        <v>0</v>
      </c>
      <c r="AC100" s="33">
        <v>0</v>
      </c>
      <c r="AD100" s="33">
        <v>0</v>
      </c>
      <c r="AE100" s="33">
        <v>0</v>
      </c>
      <c r="AF100" s="33">
        <v>0</v>
      </c>
      <c r="AG100" s="33">
        <v>1.0777777777777777</v>
      </c>
      <c r="AH100" t="s">
        <v>292</v>
      </c>
      <c r="AI100" s="34">
        <v>1</v>
      </c>
    </row>
    <row r="101" spans="1:35" x14ac:dyDescent="0.25">
      <c r="A101" t="s">
        <v>929</v>
      </c>
      <c r="B101" t="s">
        <v>473</v>
      </c>
      <c r="C101" t="s">
        <v>797</v>
      </c>
      <c r="D101" t="s">
        <v>900</v>
      </c>
      <c r="E101" s="33">
        <v>92.24444444444444</v>
      </c>
      <c r="F101" s="33">
        <v>5.6888888888888891</v>
      </c>
      <c r="G101" s="33">
        <v>0.26666666666666666</v>
      </c>
      <c r="H101" s="33">
        <v>0.3</v>
      </c>
      <c r="I101" s="33">
        <v>4.677777777777778</v>
      </c>
      <c r="J101" s="33">
        <v>0</v>
      </c>
      <c r="K101" s="33">
        <v>0</v>
      </c>
      <c r="L101" s="33">
        <v>5.1305555555555555</v>
      </c>
      <c r="M101" s="33">
        <v>8.6305555555555564</v>
      </c>
      <c r="N101" s="33">
        <v>0</v>
      </c>
      <c r="O101" s="33">
        <v>9.3561792339195385E-2</v>
      </c>
      <c r="P101" s="33">
        <v>5.5111111111111111</v>
      </c>
      <c r="Q101" s="33">
        <v>5.3277777777777775</v>
      </c>
      <c r="R101" s="33">
        <v>0.11750180679354373</v>
      </c>
      <c r="S101" s="33">
        <v>14.71111111111111</v>
      </c>
      <c r="T101" s="33">
        <v>1.4583333333333333</v>
      </c>
      <c r="U101" s="33">
        <v>0</v>
      </c>
      <c r="V101" s="33">
        <v>0.17528908696699591</v>
      </c>
      <c r="W101" s="33">
        <v>6.9722222222222223</v>
      </c>
      <c r="X101" s="33">
        <v>8.3249999999999993</v>
      </c>
      <c r="Y101" s="33">
        <v>0</v>
      </c>
      <c r="Z101" s="33">
        <v>0.16583353408817153</v>
      </c>
      <c r="AA101" s="33">
        <v>0</v>
      </c>
      <c r="AB101" s="33">
        <v>0</v>
      </c>
      <c r="AC101" s="33">
        <v>0</v>
      </c>
      <c r="AD101" s="33">
        <v>0</v>
      </c>
      <c r="AE101" s="33">
        <v>1.5666666666666667</v>
      </c>
      <c r="AF101" s="33">
        <v>0</v>
      </c>
      <c r="AG101" s="33">
        <v>0</v>
      </c>
      <c r="AH101" t="s">
        <v>111</v>
      </c>
      <c r="AI101" s="34">
        <v>1</v>
      </c>
    </row>
    <row r="102" spans="1:35" x14ac:dyDescent="0.25">
      <c r="A102" t="s">
        <v>929</v>
      </c>
      <c r="B102" t="s">
        <v>386</v>
      </c>
      <c r="C102" t="s">
        <v>737</v>
      </c>
      <c r="D102" t="s">
        <v>902</v>
      </c>
      <c r="E102" s="33">
        <v>54.144444444444446</v>
      </c>
      <c r="F102" s="33">
        <v>5.0666666666666664</v>
      </c>
      <c r="G102" s="33">
        <v>0.6</v>
      </c>
      <c r="H102" s="33">
        <v>0</v>
      </c>
      <c r="I102" s="33">
        <v>5.4444444444444446</v>
      </c>
      <c r="J102" s="33">
        <v>0</v>
      </c>
      <c r="K102" s="33">
        <v>0</v>
      </c>
      <c r="L102" s="33">
        <v>0.43888888888888899</v>
      </c>
      <c r="M102" s="33">
        <v>0</v>
      </c>
      <c r="N102" s="33">
        <v>4.6222222222222218</v>
      </c>
      <c r="O102" s="33">
        <v>8.5368356248717414E-2</v>
      </c>
      <c r="P102" s="33">
        <v>0</v>
      </c>
      <c r="Q102" s="33">
        <v>22.252777777777776</v>
      </c>
      <c r="R102" s="33">
        <v>0.41098912374307406</v>
      </c>
      <c r="S102" s="33">
        <v>3.7624444444444434</v>
      </c>
      <c r="T102" s="33">
        <v>6.1133333333333351</v>
      </c>
      <c r="U102" s="33">
        <v>1.7666666666666666</v>
      </c>
      <c r="V102" s="33">
        <v>0.21502565154935355</v>
      </c>
      <c r="W102" s="33">
        <v>1.1326666666666667</v>
      </c>
      <c r="X102" s="33">
        <v>8.954222222222219</v>
      </c>
      <c r="Y102" s="33">
        <v>0</v>
      </c>
      <c r="Z102" s="33">
        <v>0.18629591627334285</v>
      </c>
      <c r="AA102" s="33">
        <v>1.1555555555555554</v>
      </c>
      <c r="AB102" s="33">
        <v>0</v>
      </c>
      <c r="AC102" s="33">
        <v>0</v>
      </c>
      <c r="AD102" s="33">
        <v>38.466666666666669</v>
      </c>
      <c r="AE102" s="33">
        <v>0</v>
      </c>
      <c r="AF102" s="33">
        <v>0</v>
      </c>
      <c r="AG102" s="33">
        <v>0</v>
      </c>
      <c r="AH102" t="s">
        <v>24</v>
      </c>
      <c r="AI102" s="34">
        <v>1</v>
      </c>
    </row>
    <row r="103" spans="1:35" x14ac:dyDescent="0.25">
      <c r="A103" t="s">
        <v>929</v>
      </c>
      <c r="B103" t="s">
        <v>557</v>
      </c>
      <c r="C103" t="s">
        <v>724</v>
      </c>
      <c r="D103" t="s">
        <v>897</v>
      </c>
      <c r="E103" s="33">
        <v>84.766666666666666</v>
      </c>
      <c r="F103" s="33">
        <v>5.0333333333333332</v>
      </c>
      <c r="G103" s="33">
        <v>0</v>
      </c>
      <c r="H103" s="33">
        <v>0</v>
      </c>
      <c r="I103" s="33">
        <v>4.0666666666666664</v>
      </c>
      <c r="J103" s="33">
        <v>0</v>
      </c>
      <c r="K103" s="33">
        <v>0</v>
      </c>
      <c r="L103" s="33">
        <v>3.5722222222222224</v>
      </c>
      <c r="M103" s="33">
        <v>10.083333333333334</v>
      </c>
      <c r="N103" s="33">
        <v>0</v>
      </c>
      <c r="O103" s="33">
        <v>0.11895399134880064</v>
      </c>
      <c r="P103" s="33">
        <v>0</v>
      </c>
      <c r="Q103" s="33">
        <v>0</v>
      </c>
      <c r="R103" s="33">
        <v>0</v>
      </c>
      <c r="S103" s="33">
        <v>13.157777777777778</v>
      </c>
      <c r="T103" s="33">
        <v>2.9138888888888888</v>
      </c>
      <c r="U103" s="33">
        <v>0</v>
      </c>
      <c r="V103" s="33">
        <v>0.18959889893826187</v>
      </c>
      <c r="W103" s="33">
        <v>6.9555555555555557</v>
      </c>
      <c r="X103" s="33">
        <v>6.6477777777777769</v>
      </c>
      <c r="Y103" s="33">
        <v>0</v>
      </c>
      <c r="Z103" s="33">
        <v>0.16047974832874556</v>
      </c>
      <c r="AA103" s="33">
        <v>0</v>
      </c>
      <c r="AB103" s="33">
        <v>0</v>
      </c>
      <c r="AC103" s="33">
        <v>0</v>
      </c>
      <c r="AD103" s="33">
        <v>0</v>
      </c>
      <c r="AE103" s="33">
        <v>0</v>
      </c>
      <c r="AF103" s="33">
        <v>0</v>
      </c>
      <c r="AG103" s="33">
        <v>0</v>
      </c>
      <c r="AH103" t="s">
        <v>196</v>
      </c>
      <c r="AI103" s="34">
        <v>1</v>
      </c>
    </row>
    <row r="104" spans="1:35" x14ac:dyDescent="0.25">
      <c r="A104" t="s">
        <v>929</v>
      </c>
      <c r="B104" t="s">
        <v>612</v>
      </c>
      <c r="C104" t="s">
        <v>817</v>
      </c>
      <c r="D104" t="s">
        <v>895</v>
      </c>
      <c r="E104" s="33">
        <v>176.7</v>
      </c>
      <c r="F104" s="33">
        <v>9.3333333333333339</v>
      </c>
      <c r="G104" s="33">
        <v>0.4</v>
      </c>
      <c r="H104" s="33">
        <v>0</v>
      </c>
      <c r="I104" s="33">
        <v>3.588888888888889</v>
      </c>
      <c r="J104" s="33">
        <v>0</v>
      </c>
      <c r="K104" s="33">
        <v>0</v>
      </c>
      <c r="L104" s="33">
        <v>7.8623333333333347</v>
      </c>
      <c r="M104" s="33">
        <v>8.6067777777777792</v>
      </c>
      <c r="N104" s="33">
        <v>5.4777777777777779</v>
      </c>
      <c r="O104" s="33">
        <v>7.9708859963528902E-2</v>
      </c>
      <c r="P104" s="33">
        <v>4.4444444444444446E-2</v>
      </c>
      <c r="Q104" s="33">
        <v>25.938888888888894</v>
      </c>
      <c r="R104" s="33">
        <v>0.14704772684399173</v>
      </c>
      <c r="S104" s="33">
        <v>12.097777777777777</v>
      </c>
      <c r="T104" s="33">
        <v>5.6207777777777768</v>
      </c>
      <c r="U104" s="33">
        <v>0</v>
      </c>
      <c r="V104" s="33">
        <v>0.1002747909199522</v>
      </c>
      <c r="W104" s="33">
        <v>6.2451111111111102</v>
      </c>
      <c r="X104" s="33">
        <v>10.120444444444447</v>
      </c>
      <c r="Y104" s="33">
        <v>0</v>
      </c>
      <c r="Z104" s="33">
        <v>9.2617745079544747E-2</v>
      </c>
      <c r="AA104" s="33">
        <v>0</v>
      </c>
      <c r="AB104" s="33">
        <v>7.4333333333333336</v>
      </c>
      <c r="AC104" s="33">
        <v>0</v>
      </c>
      <c r="AD104" s="33">
        <v>0</v>
      </c>
      <c r="AE104" s="33">
        <v>1.1333333333333333</v>
      </c>
      <c r="AF104" s="33">
        <v>0</v>
      </c>
      <c r="AG104" s="33">
        <v>0</v>
      </c>
      <c r="AH104" t="s">
        <v>253</v>
      </c>
      <c r="AI104" s="34">
        <v>1</v>
      </c>
    </row>
    <row r="105" spans="1:35" x14ac:dyDescent="0.25">
      <c r="A105" t="s">
        <v>929</v>
      </c>
      <c r="B105" t="s">
        <v>552</v>
      </c>
      <c r="C105" t="s">
        <v>733</v>
      </c>
      <c r="D105" t="s">
        <v>903</v>
      </c>
      <c r="E105" s="33">
        <v>66.63333333333334</v>
      </c>
      <c r="F105" s="33">
        <v>5.6</v>
      </c>
      <c r="G105" s="33">
        <v>0.57777777777777772</v>
      </c>
      <c r="H105" s="33">
        <v>0</v>
      </c>
      <c r="I105" s="33">
        <v>1.3777777777777778</v>
      </c>
      <c r="J105" s="33">
        <v>0</v>
      </c>
      <c r="K105" s="33">
        <v>0</v>
      </c>
      <c r="L105" s="33">
        <v>2.5708888888888883</v>
      </c>
      <c r="M105" s="33">
        <v>4.4444444444444446</v>
      </c>
      <c r="N105" s="33">
        <v>3.4218888888888879</v>
      </c>
      <c r="O105" s="33">
        <v>0.11805402701350673</v>
      </c>
      <c r="P105" s="33">
        <v>5.333333333333333</v>
      </c>
      <c r="Q105" s="33">
        <v>13.223444444444446</v>
      </c>
      <c r="R105" s="33">
        <v>0.27849091212272803</v>
      </c>
      <c r="S105" s="33">
        <v>5.1690000000000014</v>
      </c>
      <c r="T105" s="33">
        <v>3.9448888888888884</v>
      </c>
      <c r="U105" s="33">
        <v>0</v>
      </c>
      <c r="V105" s="33">
        <v>0.13677672169418043</v>
      </c>
      <c r="W105" s="33">
        <v>2.3025555555555552</v>
      </c>
      <c r="X105" s="33">
        <v>7.3672222222222219</v>
      </c>
      <c r="Y105" s="33">
        <v>0</v>
      </c>
      <c r="Z105" s="33">
        <v>0.14511922627980656</v>
      </c>
      <c r="AA105" s="33">
        <v>0.35555555555555557</v>
      </c>
      <c r="AB105" s="33">
        <v>0</v>
      </c>
      <c r="AC105" s="33">
        <v>0</v>
      </c>
      <c r="AD105" s="33">
        <v>0</v>
      </c>
      <c r="AE105" s="33">
        <v>0.27777777777777779</v>
      </c>
      <c r="AF105" s="33">
        <v>0</v>
      </c>
      <c r="AG105" s="33">
        <v>0</v>
      </c>
      <c r="AH105" t="s">
        <v>191</v>
      </c>
      <c r="AI105" s="34">
        <v>1</v>
      </c>
    </row>
    <row r="106" spans="1:35" x14ac:dyDescent="0.25">
      <c r="A106" t="s">
        <v>929</v>
      </c>
      <c r="B106" t="s">
        <v>429</v>
      </c>
      <c r="C106" t="s">
        <v>722</v>
      </c>
      <c r="D106" t="s">
        <v>899</v>
      </c>
      <c r="E106" s="33">
        <v>84.4</v>
      </c>
      <c r="F106" s="33">
        <v>7.2</v>
      </c>
      <c r="G106" s="33">
        <v>0</v>
      </c>
      <c r="H106" s="33">
        <v>0</v>
      </c>
      <c r="I106" s="33">
        <v>1.8222222222222222</v>
      </c>
      <c r="J106" s="33">
        <v>0</v>
      </c>
      <c r="K106" s="33">
        <v>0</v>
      </c>
      <c r="L106" s="33">
        <v>3.1883333333333339</v>
      </c>
      <c r="M106" s="33">
        <v>4.9777777777777779</v>
      </c>
      <c r="N106" s="33">
        <v>0</v>
      </c>
      <c r="O106" s="33">
        <v>5.897840968931016E-2</v>
      </c>
      <c r="P106" s="33">
        <v>10.272222222222222</v>
      </c>
      <c r="Q106" s="33">
        <v>8.7222222222222214</v>
      </c>
      <c r="R106" s="33">
        <v>0.22505265929436544</v>
      </c>
      <c r="S106" s="33">
        <v>6.8766666666666652</v>
      </c>
      <c r="T106" s="33">
        <v>4.2649999999999997</v>
      </c>
      <c r="U106" s="33">
        <v>0</v>
      </c>
      <c r="V106" s="33">
        <v>0.13201026856240125</v>
      </c>
      <c r="W106" s="33">
        <v>11.860888888888889</v>
      </c>
      <c r="X106" s="33">
        <v>5.9437777777777763</v>
      </c>
      <c r="Y106" s="33">
        <v>0</v>
      </c>
      <c r="Z106" s="33">
        <v>0.21095576619273299</v>
      </c>
      <c r="AA106" s="33">
        <v>0</v>
      </c>
      <c r="AB106" s="33">
        <v>0</v>
      </c>
      <c r="AC106" s="33">
        <v>0</v>
      </c>
      <c r="AD106" s="33">
        <v>0</v>
      </c>
      <c r="AE106" s="33">
        <v>0</v>
      </c>
      <c r="AF106" s="33">
        <v>0</v>
      </c>
      <c r="AG106" s="33">
        <v>0</v>
      </c>
      <c r="AH106" t="s">
        <v>67</v>
      </c>
      <c r="AI106" s="34">
        <v>1</v>
      </c>
    </row>
    <row r="107" spans="1:35" x14ac:dyDescent="0.25">
      <c r="A107" t="s">
        <v>929</v>
      </c>
      <c r="B107" t="s">
        <v>464</v>
      </c>
      <c r="C107" t="s">
        <v>811</v>
      </c>
      <c r="D107" t="s">
        <v>901</v>
      </c>
      <c r="E107" s="33">
        <v>92.677777777777777</v>
      </c>
      <c r="F107" s="33">
        <v>5.6888888888888891</v>
      </c>
      <c r="G107" s="33">
        <v>0.28888888888888886</v>
      </c>
      <c r="H107" s="33">
        <v>0</v>
      </c>
      <c r="I107" s="33">
        <v>1.8</v>
      </c>
      <c r="J107" s="33">
        <v>0</v>
      </c>
      <c r="K107" s="33">
        <v>0</v>
      </c>
      <c r="L107" s="33">
        <v>3.2012222222222229</v>
      </c>
      <c r="M107" s="33">
        <v>6.073333333333335</v>
      </c>
      <c r="N107" s="33">
        <v>0</v>
      </c>
      <c r="O107" s="33">
        <v>6.5531710826040063E-2</v>
      </c>
      <c r="P107" s="33">
        <v>5.2266666666666666</v>
      </c>
      <c r="Q107" s="33">
        <v>8.1100000000000012</v>
      </c>
      <c r="R107" s="33">
        <v>0.14390360868001439</v>
      </c>
      <c r="S107" s="33">
        <v>8.6787777777777784</v>
      </c>
      <c r="T107" s="33">
        <v>0.68177777777777782</v>
      </c>
      <c r="U107" s="33">
        <v>0</v>
      </c>
      <c r="V107" s="33">
        <v>0.10100107900731328</v>
      </c>
      <c r="W107" s="33">
        <v>2.0637777777777773</v>
      </c>
      <c r="X107" s="33">
        <v>2.9072222222222228</v>
      </c>
      <c r="Y107" s="33">
        <v>0</v>
      </c>
      <c r="Z107" s="33">
        <v>5.363745354274068E-2</v>
      </c>
      <c r="AA107" s="33">
        <v>0</v>
      </c>
      <c r="AB107" s="33">
        <v>0</v>
      </c>
      <c r="AC107" s="33">
        <v>0</v>
      </c>
      <c r="AD107" s="33">
        <v>0</v>
      </c>
      <c r="AE107" s="33">
        <v>0</v>
      </c>
      <c r="AF107" s="33">
        <v>0</v>
      </c>
      <c r="AG107" s="33">
        <v>0</v>
      </c>
      <c r="AH107" t="s">
        <v>102</v>
      </c>
      <c r="AI107" s="34">
        <v>1</v>
      </c>
    </row>
    <row r="108" spans="1:35" x14ac:dyDescent="0.25">
      <c r="A108" t="s">
        <v>929</v>
      </c>
      <c r="B108" t="s">
        <v>378</v>
      </c>
      <c r="C108" t="s">
        <v>770</v>
      </c>
      <c r="D108" t="s">
        <v>895</v>
      </c>
      <c r="E108" s="33">
        <v>86.12222222222222</v>
      </c>
      <c r="F108" s="33">
        <v>5.6888888888888891</v>
      </c>
      <c r="G108" s="33">
        <v>0.28888888888888886</v>
      </c>
      <c r="H108" s="33">
        <v>0</v>
      </c>
      <c r="I108" s="33">
        <v>2.3111111111111109</v>
      </c>
      <c r="J108" s="33">
        <v>0</v>
      </c>
      <c r="K108" s="33">
        <v>0</v>
      </c>
      <c r="L108" s="33">
        <v>0.73722222222222233</v>
      </c>
      <c r="M108" s="33">
        <v>5.5366666666666671</v>
      </c>
      <c r="N108" s="33">
        <v>0</v>
      </c>
      <c r="O108" s="33">
        <v>6.4288478905947632E-2</v>
      </c>
      <c r="P108" s="33">
        <v>4.3322222222222235</v>
      </c>
      <c r="Q108" s="33">
        <v>2.4444444444444446E-2</v>
      </c>
      <c r="R108" s="33">
        <v>5.0587021029544592E-2</v>
      </c>
      <c r="S108" s="33">
        <v>4.6641111111111115</v>
      </c>
      <c r="T108" s="33">
        <v>2.7096666666666662</v>
      </c>
      <c r="U108" s="33">
        <v>0</v>
      </c>
      <c r="V108" s="33">
        <v>8.5619920010321246E-2</v>
      </c>
      <c r="W108" s="33">
        <v>2.6005555555555544</v>
      </c>
      <c r="X108" s="33">
        <v>1.2415555555555553</v>
      </c>
      <c r="Y108" s="33">
        <v>0</v>
      </c>
      <c r="Z108" s="33">
        <v>4.4612308089278789E-2</v>
      </c>
      <c r="AA108" s="33">
        <v>0</v>
      </c>
      <c r="AB108" s="33">
        <v>0</v>
      </c>
      <c r="AC108" s="33">
        <v>0</v>
      </c>
      <c r="AD108" s="33">
        <v>0</v>
      </c>
      <c r="AE108" s="33">
        <v>0</v>
      </c>
      <c r="AF108" s="33">
        <v>0</v>
      </c>
      <c r="AG108" s="33">
        <v>0</v>
      </c>
      <c r="AH108" t="s">
        <v>16</v>
      </c>
      <c r="AI108" s="34">
        <v>1</v>
      </c>
    </row>
    <row r="109" spans="1:35" x14ac:dyDescent="0.25">
      <c r="A109" t="s">
        <v>929</v>
      </c>
      <c r="B109" t="s">
        <v>683</v>
      </c>
      <c r="C109" t="s">
        <v>867</v>
      </c>
      <c r="D109" t="s">
        <v>901</v>
      </c>
      <c r="E109" s="33">
        <v>41.87777777777778</v>
      </c>
      <c r="F109" s="33">
        <v>3.5555555555555554</v>
      </c>
      <c r="G109" s="33">
        <v>0</v>
      </c>
      <c r="H109" s="33">
        <v>0</v>
      </c>
      <c r="I109" s="33">
        <v>0</v>
      </c>
      <c r="J109" s="33">
        <v>0</v>
      </c>
      <c r="K109" s="33">
        <v>0</v>
      </c>
      <c r="L109" s="33">
        <v>2.8722222222222222</v>
      </c>
      <c r="M109" s="33">
        <v>0</v>
      </c>
      <c r="N109" s="33">
        <v>4.7972222222222225</v>
      </c>
      <c r="O109" s="33">
        <v>0.11455293181215176</v>
      </c>
      <c r="P109" s="33">
        <v>0</v>
      </c>
      <c r="Q109" s="33">
        <v>15.672222222222222</v>
      </c>
      <c r="R109" s="33">
        <v>0.37423719819580792</v>
      </c>
      <c r="S109" s="33">
        <v>9.1984444444444442</v>
      </c>
      <c r="T109" s="33">
        <v>0</v>
      </c>
      <c r="U109" s="33">
        <v>0</v>
      </c>
      <c r="V109" s="33">
        <v>0.2196497744759883</v>
      </c>
      <c r="W109" s="33">
        <v>4.854222222222222</v>
      </c>
      <c r="X109" s="33">
        <v>8.1108888888888888</v>
      </c>
      <c r="Y109" s="33">
        <v>0</v>
      </c>
      <c r="Z109" s="33">
        <v>0.30959405677898644</v>
      </c>
      <c r="AA109" s="33">
        <v>0</v>
      </c>
      <c r="AB109" s="33">
        <v>0</v>
      </c>
      <c r="AC109" s="33">
        <v>0</v>
      </c>
      <c r="AD109" s="33">
        <v>0</v>
      </c>
      <c r="AE109" s="33">
        <v>0</v>
      </c>
      <c r="AF109" s="33">
        <v>0</v>
      </c>
      <c r="AG109" s="33">
        <v>0</v>
      </c>
      <c r="AH109" t="s">
        <v>326</v>
      </c>
      <c r="AI109" s="34">
        <v>1</v>
      </c>
    </row>
    <row r="110" spans="1:35" x14ac:dyDescent="0.25">
      <c r="A110" t="s">
        <v>929</v>
      </c>
      <c r="B110" t="s">
        <v>592</v>
      </c>
      <c r="C110" t="s">
        <v>746</v>
      </c>
      <c r="D110" t="s">
        <v>895</v>
      </c>
      <c r="E110" s="33">
        <v>184.47777777777779</v>
      </c>
      <c r="F110" s="33">
        <v>4.8888888888888893</v>
      </c>
      <c r="G110" s="33">
        <v>0.28888888888888886</v>
      </c>
      <c r="H110" s="33">
        <v>0.69333333333333336</v>
      </c>
      <c r="I110" s="33">
        <v>4.666666666666667</v>
      </c>
      <c r="J110" s="33">
        <v>0</v>
      </c>
      <c r="K110" s="33">
        <v>0</v>
      </c>
      <c r="L110" s="33">
        <v>1.2138888888888888</v>
      </c>
      <c r="M110" s="33">
        <v>5.2444444444444445</v>
      </c>
      <c r="N110" s="33">
        <v>0</v>
      </c>
      <c r="O110" s="33">
        <v>2.8428597241462385E-2</v>
      </c>
      <c r="P110" s="33">
        <v>13.955555555555556</v>
      </c>
      <c r="Q110" s="33">
        <v>28.844444444444445</v>
      </c>
      <c r="R110" s="33">
        <v>0.23200626392820572</v>
      </c>
      <c r="S110" s="33">
        <v>11.207444444444445</v>
      </c>
      <c r="T110" s="33">
        <v>3.6027777777777779</v>
      </c>
      <c r="U110" s="33">
        <v>0</v>
      </c>
      <c r="V110" s="33">
        <v>8.0281876769258562E-2</v>
      </c>
      <c r="W110" s="33">
        <v>5.4990000000000006</v>
      </c>
      <c r="X110" s="33">
        <v>8.7527777777777782</v>
      </c>
      <c r="Y110" s="33">
        <v>0</v>
      </c>
      <c r="Z110" s="33">
        <v>7.7254713003674036E-2</v>
      </c>
      <c r="AA110" s="33">
        <v>0</v>
      </c>
      <c r="AB110" s="33">
        <v>0</v>
      </c>
      <c r="AC110" s="33">
        <v>0</v>
      </c>
      <c r="AD110" s="33">
        <v>0</v>
      </c>
      <c r="AE110" s="33">
        <v>0</v>
      </c>
      <c r="AF110" s="33">
        <v>0</v>
      </c>
      <c r="AG110" s="33">
        <v>0</v>
      </c>
      <c r="AH110" t="s">
        <v>233</v>
      </c>
      <c r="AI110" s="34">
        <v>1</v>
      </c>
    </row>
    <row r="111" spans="1:35" x14ac:dyDescent="0.25">
      <c r="A111" t="s">
        <v>929</v>
      </c>
      <c r="B111" t="s">
        <v>472</v>
      </c>
      <c r="C111" t="s">
        <v>806</v>
      </c>
      <c r="D111" t="s">
        <v>899</v>
      </c>
      <c r="E111" s="33">
        <v>125.81111111111112</v>
      </c>
      <c r="F111" s="33">
        <v>13.622222222222222</v>
      </c>
      <c r="G111" s="33">
        <v>0</v>
      </c>
      <c r="H111" s="33">
        <v>0</v>
      </c>
      <c r="I111" s="33">
        <v>4.3555555555555552</v>
      </c>
      <c r="J111" s="33">
        <v>0</v>
      </c>
      <c r="K111" s="33">
        <v>0</v>
      </c>
      <c r="L111" s="33">
        <v>4.0238888888888891</v>
      </c>
      <c r="M111" s="33">
        <v>11.111111111111111</v>
      </c>
      <c r="N111" s="33">
        <v>0</v>
      </c>
      <c r="O111" s="33">
        <v>8.8315817362889681E-2</v>
      </c>
      <c r="P111" s="33">
        <v>9.0027777777777782</v>
      </c>
      <c r="Q111" s="33">
        <v>14.358333333333333</v>
      </c>
      <c r="R111" s="33">
        <v>0.18568400600547558</v>
      </c>
      <c r="S111" s="33">
        <v>12.423888888888888</v>
      </c>
      <c r="T111" s="33">
        <v>8.9892222222222262</v>
      </c>
      <c r="U111" s="33">
        <v>0</v>
      </c>
      <c r="V111" s="33">
        <v>0.17020047690541376</v>
      </c>
      <c r="W111" s="33">
        <v>6.8274444444444464</v>
      </c>
      <c r="X111" s="33">
        <v>11.034777777777776</v>
      </c>
      <c r="Y111" s="33">
        <v>0</v>
      </c>
      <c r="Z111" s="33">
        <v>0.14197650799258146</v>
      </c>
      <c r="AA111" s="33">
        <v>0</v>
      </c>
      <c r="AB111" s="33">
        <v>0</v>
      </c>
      <c r="AC111" s="33">
        <v>0</v>
      </c>
      <c r="AD111" s="33">
        <v>0</v>
      </c>
      <c r="AE111" s="33">
        <v>0</v>
      </c>
      <c r="AF111" s="33">
        <v>0</v>
      </c>
      <c r="AG111" s="33">
        <v>0</v>
      </c>
      <c r="AH111" t="s">
        <v>110</v>
      </c>
      <c r="AI111" s="34">
        <v>1</v>
      </c>
    </row>
    <row r="112" spans="1:35" x14ac:dyDescent="0.25">
      <c r="A112" t="s">
        <v>929</v>
      </c>
      <c r="B112" t="s">
        <v>619</v>
      </c>
      <c r="C112" t="s">
        <v>842</v>
      </c>
      <c r="D112" t="s">
        <v>898</v>
      </c>
      <c r="E112" s="33">
        <v>135.03333333333333</v>
      </c>
      <c r="F112" s="33">
        <v>75.900000000000006</v>
      </c>
      <c r="G112" s="33">
        <v>0.4</v>
      </c>
      <c r="H112" s="33">
        <v>0.53333333333333333</v>
      </c>
      <c r="I112" s="33">
        <v>1.8333333333333333</v>
      </c>
      <c r="J112" s="33">
        <v>0</v>
      </c>
      <c r="K112" s="33">
        <v>0</v>
      </c>
      <c r="L112" s="33">
        <v>0.50344444444444447</v>
      </c>
      <c r="M112" s="33">
        <v>10.463888888888889</v>
      </c>
      <c r="N112" s="33">
        <v>0</v>
      </c>
      <c r="O112" s="33">
        <v>7.7491154447461533E-2</v>
      </c>
      <c r="P112" s="33">
        <v>21.225000000000001</v>
      </c>
      <c r="Q112" s="33">
        <v>0</v>
      </c>
      <c r="R112" s="33">
        <v>0.15718341150333251</v>
      </c>
      <c r="S112" s="33">
        <v>10.965333333333335</v>
      </c>
      <c r="T112" s="33">
        <v>9.8296666666666699</v>
      </c>
      <c r="U112" s="33">
        <v>0</v>
      </c>
      <c r="V112" s="33">
        <v>0.15399901258948412</v>
      </c>
      <c r="W112" s="33">
        <v>5.1304444444444446</v>
      </c>
      <c r="X112" s="33">
        <v>6.2627777777777771</v>
      </c>
      <c r="Y112" s="33">
        <v>0</v>
      </c>
      <c r="Z112" s="33">
        <v>8.4373405743437824E-2</v>
      </c>
      <c r="AA112" s="33">
        <v>0</v>
      </c>
      <c r="AB112" s="33">
        <v>0</v>
      </c>
      <c r="AC112" s="33">
        <v>0</v>
      </c>
      <c r="AD112" s="33">
        <v>0</v>
      </c>
      <c r="AE112" s="33">
        <v>0</v>
      </c>
      <c r="AF112" s="33">
        <v>0</v>
      </c>
      <c r="AG112" s="33">
        <v>0</v>
      </c>
      <c r="AH112" t="s">
        <v>260</v>
      </c>
      <c r="AI112" s="34">
        <v>1</v>
      </c>
    </row>
    <row r="113" spans="1:35" x14ac:dyDescent="0.25">
      <c r="A113" t="s">
        <v>929</v>
      </c>
      <c r="B113" t="s">
        <v>671</v>
      </c>
      <c r="C113" t="s">
        <v>882</v>
      </c>
      <c r="D113" t="s">
        <v>904</v>
      </c>
      <c r="E113" s="33">
        <v>97.37777777777778</v>
      </c>
      <c r="F113" s="33">
        <v>4.9000000000000004</v>
      </c>
      <c r="G113" s="33">
        <v>0.48888888888888887</v>
      </c>
      <c r="H113" s="33">
        <v>0.51933333333333331</v>
      </c>
      <c r="I113" s="33">
        <v>2.411111111111111</v>
      </c>
      <c r="J113" s="33">
        <v>0</v>
      </c>
      <c r="K113" s="33">
        <v>0</v>
      </c>
      <c r="L113" s="33">
        <v>4.3491111111111103</v>
      </c>
      <c r="M113" s="33">
        <v>13.333111111111108</v>
      </c>
      <c r="N113" s="33">
        <v>0</v>
      </c>
      <c r="O113" s="33">
        <v>0.1369214970333181</v>
      </c>
      <c r="P113" s="33">
        <v>0</v>
      </c>
      <c r="Q113" s="33">
        <v>7.6022222222222213</v>
      </c>
      <c r="R113" s="33">
        <v>7.806937471474211E-2</v>
      </c>
      <c r="S113" s="33">
        <v>9.0898888888888898</v>
      </c>
      <c r="T113" s="33">
        <v>9.7543333333333333</v>
      </c>
      <c r="U113" s="33">
        <v>0</v>
      </c>
      <c r="V113" s="33">
        <v>0.19351665905979004</v>
      </c>
      <c r="W113" s="33">
        <v>5.8060000000000009</v>
      </c>
      <c r="X113" s="33">
        <v>2.2243333333333335</v>
      </c>
      <c r="Y113" s="33">
        <v>0</v>
      </c>
      <c r="Z113" s="33">
        <v>8.2465769055225943E-2</v>
      </c>
      <c r="AA113" s="33">
        <v>0</v>
      </c>
      <c r="AB113" s="33">
        <v>2.7</v>
      </c>
      <c r="AC113" s="33">
        <v>0</v>
      </c>
      <c r="AD113" s="33">
        <v>0</v>
      </c>
      <c r="AE113" s="33">
        <v>3.3333333333333333E-2</v>
      </c>
      <c r="AF113" s="33">
        <v>0</v>
      </c>
      <c r="AG113" s="33">
        <v>0</v>
      </c>
      <c r="AH113" t="s">
        <v>313</v>
      </c>
      <c r="AI113" s="34">
        <v>1</v>
      </c>
    </row>
    <row r="114" spans="1:35" x14ac:dyDescent="0.25">
      <c r="A114" t="s">
        <v>929</v>
      </c>
      <c r="B114" t="s">
        <v>593</v>
      </c>
      <c r="C114" t="s">
        <v>856</v>
      </c>
      <c r="D114" t="s">
        <v>895</v>
      </c>
      <c r="E114" s="33">
        <v>69.477777777777774</v>
      </c>
      <c r="F114" s="33">
        <v>5.8666666666666663</v>
      </c>
      <c r="G114" s="33">
        <v>1.1111111111111112</v>
      </c>
      <c r="H114" s="33">
        <v>0.25555555555555554</v>
      </c>
      <c r="I114" s="33">
        <v>2.1777777777777776</v>
      </c>
      <c r="J114" s="33">
        <v>0</v>
      </c>
      <c r="K114" s="33">
        <v>0</v>
      </c>
      <c r="L114" s="33">
        <v>2.4555555555555557</v>
      </c>
      <c r="M114" s="33">
        <v>5.6888888888888891</v>
      </c>
      <c r="N114" s="33">
        <v>0</v>
      </c>
      <c r="O114" s="33">
        <v>8.1880697265312663E-2</v>
      </c>
      <c r="P114" s="33">
        <v>5.4222222222222225</v>
      </c>
      <c r="Q114" s="33">
        <v>2.3777777777777778</v>
      </c>
      <c r="R114" s="33">
        <v>0.11226611226611229</v>
      </c>
      <c r="S114" s="33">
        <v>0.7944444444444444</v>
      </c>
      <c r="T114" s="33">
        <v>3.6305555555555555</v>
      </c>
      <c r="U114" s="33">
        <v>0</v>
      </c>
      <c r="V114" s="33">
        <v>6.3689429074044457E-2</v>
      </c>
      <c r="W114" s="33">
        <v>4.2944444444444443</v>
      </c>
      <c r="X114" s="33">
        <v>2.9</v>
      </c>
      <c r="Y114" s="33">
        <v>0</v>
      </c>
      <c r="Z114" s="33">
        <v>0.10355029585798817</v>
      </c>
      <c r="AA114" s="33">
        <v>0</v>
      </c>
      <c r="AB114" s="33">
        <v>0</v>
      </c>
      <c r="AC114" s="33">
        <v>0</v>
      </c>
      <c r="AD114" s="33">
        <v>0</v>
      </c>
      <c r="AE114" s="33">
        <v>0</v>
      </c>
      <c r="AF114" s="33">
        <v>0</v>
      </c>
      <c r="AG114" s="33">
        <v>0</v>
      </c>
      <c r="AH114" t="s">
        <v>234</v>
      </c>
      <c r="AI114" s="34">
        <v>1</v>
      </c>
    </row>
    <row r="115" spans="1:35" x14ac:dyDescent="0.25">
      <c r="A115" t="s">
        <v>929</v>
      </c>
      <c r="B115" t="s">
        <v>426</v>
      </c>
      <c r="C115" t="s">
        <v>796</v>
      </c>
      <c r="D115" t="s">
        <v>901</v>
      </c>
      <c r="E115" s="33">
        <v>67.066666666666663</v>
      </c>
      <c r="F115" s="33">
        <v>5.5888888888888886</v>
      </c>
      <c r="G115" s="33">
        <v>0.28888888888888886</v>
      </c>
      <c r="H115" s="33">
        <v>0.53333333333333333</v>
      </c>
      <c r="I115" s="33">
        <v>3.8666666666666667</v>
      </c>
      <c r="J115" s="33">
        <v>0</v>
      </c>
      <c r="K115" s="33">
        <v>0</v>
      </c>
      <c r="L115" s="33">
        <v>2.5672222222222225</v>
      </c>
      <c r="M115" s="33">
        <v>7.8973333333333322</v>
      </c>
      <c r="N115" s="33">
        <v>0</v>
      </c>
      <c r="O115" s="33">
        <v>0.1177534791252485</v>
      </c>
      <c r="P115" s="33">
        <v>4.5388888888888888</v>
      </c>
      <c r="Q115" s="33">
        <v>22.768555555555558</v>
      </c>
      <c r="R115" s="33">
        <v>0.40716865473823727</v>
      </c>
      <c r="S115" s="33">
        <v>5.576666666666668</v>
      </c>
      <c r="T115" s="33">
        <v>11.823000000000002</v>
      </c>
      <c r="U115" s="33">
        <v>0</v>
      </c>
      <c r="V115" s="33">
        <v>0.25943836978131218</v>
      </c>
      <c r="W115" s="33">
        <v>4.5589999999999993</v>
      </c>
      <c r="X115" s="33">
        <v>5.379666666666667</v>
      </c>
      <c r="Y115" s="33">
        <v>0</v>
      </c>
      <c r="Z115" s="33">
        <v>0.14819085487077535</v>
      </c>
      <c r="AA115" s="33">
        <v>0</v>
      </c>
      <c r="AB115" s="33">
        <v>0</v>
      </c>
      <c r="AC115" s="33">
        <v>0</v>
      </c>
      <c r="AD115" s="33">
        <v>0</v>
      </c>
      <c r="AE115" s="33">
        <v>0</v>
      </c>
      <c r="AF115" s="33">
        <v>0</v>
      </c>
      <c r="AG115" s="33">
        <v>0</v>
      </c>
      <c r="AH115" t="s">
        <v>64</v>
      </c>
      <c r="AI115" s="34">
        <v>1</v>
      </c>
    </row>
    <row r="116" spans="1:35" x14ac:dyDescent="0.25">
      <c r="A116" t="s">
        <v>929</v>
      </c>
      <c r="B116" t="s">
        <v>396</v>
      </c>
      <c r="C116" t="s">
        <v>778</v>
      </c>
      <c r="D116" t="s">
        <v>901</v>
      </c>
      <c r="E116" s="33">
        <v>127.86666666666666</v>
      </c>
      <c r="F116" s="33">
        <v>3.0222222222222221</v>
      </c>
      <c r="G116" s="33">
        <v>0</v>
      </c>
      <c r="H116" s="33">
        <v>0.52333333333333354</v>
      </c>
      <c r="I116" s="33">
        <v>3.0555555555555554</v>
      </c>
      <c r="J116" s="33">
        <v>0</v>
      </c>
      <c r="K116" s="33">
        <v>0</v>
      </c>
      <c r="L116" s="33">
        <v>3.6861111111111109</v>
      </c>
      <c r="M116" s="33">
        <v>13.46111111111111</v>
      </c>
      <c r="N116" s="33">
        <v>0</v>
      </c>
      <c r="O116" s="33">
        <v>0.1052745915884602</v>
      </c>
      <c r="P116" s="33">
        <v>0</v>
      </c>
      <c r="Q116" s="33">
        <v>14.177777777777777</v>
      </c>
      <c r="R116" s="33">
        <v>0.11087938825165103</v>
      </c>
      <c r="S116" s="33">
        <v>16.644444444444446</v>
      </c>
      <c r="T116" s="33">
        <v>0</v>
      </c>
      <c r="U116" s="33">
        <v>0</v>
      </c>
      <c r="V116" s="33">
        <v>0.13017031630170317</v>
      </c>
      <c r="W116" s="33">
        <v>15.383333333333333</v>
      </c>
      <c r="X116" s="33">
        <v>0</v>
      </c>
      <c r="Y116" s="33">
        <v>0</v>
      </c>
      <c r="Z116" s="33">
        <v>0.12030761209593327</v>
      </c>
      <c r="AA116" s="33">
        <v>0</v>
      </c>
      <c r="AB116" s="33">
        <v>0</v>
      </c>
      <c r="AC116" s="33">
        <v>0</v>
      </c>
      <c r="AD116" s="33">
        <v>0</v>
      </c>
      <c r="AE116" s="33">
        <v>0</v>
      </c>
      <c r="AF116" s="33">
        <v>0</v>
      </c>
      <c r="AG116" s="33">
        <v>0</v>
      </c>
      <c r="AH116" t="s">
        <v>34</v>
      </c>
      <c r="AI116" s="34">
        <v>1</v>
      </c>
    </row>
    <row r="117" spans="1:35" x14ac:dyDescent="0.25">
      <c r="A117" t="s">
        <v>929</v>
      </c>
      <c r="B117" t="s">
        <v>654</v>
      </c>
      <c r="C117" t="s">
        <v>813</v>
      </c>
      <c r="D117" t="s">
        <v>895</v>
      </c>
      <c r="E117" s="33">
        <v>26.422222222222221</v>
      </c>
      <c r="F117" s="33">
        <v>5.1555555555555559</v>
      </c>
      <c r="G117" s="33">
        <v>0.28888888888888886</v>
      </c>
      <c r="H117" s="33">
        <v>0</v>
      </c>
      <c r="I117" s="33">
        <v>1.1555555555555554</v>
      </c>
      <c r="J117" s="33">
        <v>0</v>
      </c>
      <c r="K117" s="33">
        <v>0</v>
      </c>
      <c r="L117" s="33">
        <v>2.589777777777778</v>
      </c>
      <c r="M117" s="33">
        <v>4.9055555555555559</v>
      </c>
      <c r="N117" s="33">
        <v>0</v>
      </c>
      <c r="O117" s="33">
        <v>0.18566021867115226</v>
      </c>
      <c r="P117" s="33">
        <v>5.2522222222222226</v>
      </c>
      <c r="Q117" s="33">
        <v>0</v>
      </c>
      <c r="R117" s="33">
        <v>0.19878048780487809</v>
      </c>
      <c r="S117" s="33">
        <v>4.5295555555555547</v>
      </c>
      <c r="T117" s="33">
        <v>5.6165555555555553</v>
      </c>
      <c r="U117" s="33">
        <v>0</v>
      </c>
      <c r="V117" s="33">
        <v>0.38399915895710685</v>
      </c>
      <c r="W117" s="33">
        <v>3.6037777777777764</v>
      </c>
      <c r="X117" s="33">
        <v>4.5781111111111121</v>
      </c>
      <c r="Y117" s="33">
        <v>0</v>
      </c>
      <c r="Z117" s="33">
        <v>0.30965937762825907</v>
      </c>
      <c r="AA117" s="33">
        <v>0</v>
      </c>
      <c r="AB117" s="33">
        <v>0</v>
      </c>
      <c r="AC117" s="33">
        <v>0</v>
      </c>
      <c r="AD117" s="33">
        <v>0</v>
      </c>
      <c r="AE117" s="33">
        <v>0</v>
      </c>
      <c r="AF117" s="33">
        <v>0</v>
      </c>
      <c r="AG117" s="33">
        <v>0</v>
      </c>
      <c r="AH117" t="s">
        <v>296</v>
      </c>
      <c r="AI117" s="34">
        <v>1</v>
      </c>
    </row>
    <row r="118" spans="1:35" x14ac:dyDescent="0.25">
      <c r="A118" t="s">
        <v>929</v>
      </c>
      <c r="B118" t="s">
        <v>554</v>
      </c>
      <c r="C118" t="s">
        <v>746</v>
      </c>
      <c r="D118" t="s">
        <v>895</v>
      </c>
      <c r="E118" s="33">
        <v>104.43333333333334</v>
      </c>
      <c r="F118" s="33">
        <v>5.7777777777777777</v>
      </c>
      <c r="G118" s="33">
        <v>0</v>
      </c>
      <c r="H118" s="33">
        <v>0</v>
      </c>
      <c r="I118" s="33">
        <v>0</v>
      </c>
      <c r="J118" s="33">
        <v>0</v>
      </c>
      <c r="K118" s="33">
        <v>0</v>
      </c>
      <c r="L118" s="33">
        <v>0</v>
      </c>
      <c r="M118" s="33">
        <v>7.1944444444444446</v>
      </c>
      <c r="N118" s="33">
        <v>0</v>
      </c>
      <c r="O118" s="33">
        <v>6.8890307479519103E-2</v>
      </c>
      <c r="P118" s="33">
        <v>0</v>
      </c>
      <c r="Q118" s="33">
        <v>15.752222222222221</v>
      </c>
      <c r="R118" s="33">
        <v>0.15083519523353547</v>
      </c>
      <c r="S118" s="33">
        <v>0</v>
      </c>
      <c r="T118" s="33">
        <v>0</v>
      </c>
      <c r="U118" s="33">
        <v>0</v>
      </c>
      <c r="V118" s="33">
        <v>0</v>
      </c>
      <c r="W118" s="33">
        <v>52.466111111111111</v>
      </c>
      <c r="X118" s="33">
        <v>0</v>
      </c>
      <c r="Y118" s="33">
        <v>0</v>
      </c>
      <c r="Z118" s="33">
        <v>0.50238855197361421</v>
      </c>
      <c r="AA118" s="33">
        <v>0</v>
      </c>
      <c r="AB118" s="33">
        <v>0</v>
      </c>
      <c r="AC118" s="33">
        <v>0</v>
      </c>
      <c r="AD118" s="33">
        <v>0</v>
      </c>
      <c r="AE118" s="33">
        <v>0</v>
      </c>
      <c r="AF118" s="33">
        <v>0</v>
      </c>
      <c r="AG118" s="33">
        <v>0</v>
      </c>
      <c r="AH118" t="s">
        <v>193</v>
      </c>
      <c r="AI118" s="34">
        <v>1</v>
      </c>
    </row>
    <row r="119" spans="1:35" x14ac:dyDescent="0.25">
      <c r="A119" t="s">
        <v>929</v>
      </c>
      <c r="B119" t="s">
        <v>415</v>
      </c>
      <c r="C119" t="s">
        <v>790</v>
      </c>
      <c r="D119" t="s">
        <v>903</v>
      </c>
      <c r="E119" s="33">
        <v>113.47777777777777</v>
      </c>
      <c r="F119" s="33">
        <v>5.5111111111111111</v>
      </c>
      <c r="G119" s="33">
        <v>1.7333333333333334</v>
      </c>
      <c r="H119" s="33">
        <v>0</v>
      </c>
      <c r="I119" s="33">
        <v>1.5</v>
      </c>
      <c r="J119" s="33">
        <v>0</v>
      </c>
      <c r="K119" s="33">
        <v>4.5333333333333332</v>
      </c>
      <c r="L119" s="33">
        <v>1.5176666666666667</v>
      </c>
      <c r="M119" s="33">
        <v>5.0666666666666664</v>
      </c>
      <c r="N119" s="33">
        <v>0</v>
      </c>
      <c r="O119" s="33">
        <v>4.46489767942818E-2</v>
      </c>
      <c r="P119" s="33">
        <v>4.8</v>
      </c>
      <c r="Q119" s="33">
        <v>9.5222222222222221</v>
      </c>
      <c r="R119" s="33">
        <v>0.12621169098208168</v>
      </c>
      <c r="S119" s="33">
        <v>10.762111111111109</v>
      </c>
      <c r="T119" s="33">
        <v>9.3125555555555586</v>
      </c>
      <c r="U119" s="33">
        <v>0</v>
      </c>
      <c r="V119" s="33">
        <v>0.17690394595123862</v>
      </c>
      <c r="W119" s="33">
        <v>0.16522222222222221</v>
      </c>
      <c r="X119" s="33">
        <v>11.146888888888887</v>
      </c>
      <c r="Y119" s="33">
        <v>0</v>
      </c>
      <c r="Z119" s="33">
        <v>9.9685694702829716E-2</v>
      </c>
      <c r="AA119" s="33">
        <v>0</v>
      </c>
      <c r="AB119" s="33">
        <v>0</v>
      </c>
      <c r="AC119" s="33">
        <v>0</v>
      </c>
      <c r="AD119" s="33">
        <v>0</v>
      </c>
      <c r="AE119" s="33">
        <v>0.41111111111111109</v>
      </c>
      <c r="AF119" s="33">
        <v>0</v>
      </c>
      <c r="AG119" s="33">
        <v>0</v>
      </c>
      <c r="AH119" t="s">
        <v>53</v>
      </c>
      <c r="AI119" s="34">
        <v>1</v>
      </c>
    </row>
    <row r="120" spans="1:35" x14ac:dyDescent="0.25">
      <c r="A120" t="s">
        <v>929</v>
      </c>
      <c r="B120" t="s">
        <v>678</v>
      </c>
      <c r="C120" t="s">
        <v>776</v>
      </c>
      <c r="D120" t="s">
        <v>902</v>
      </c>
      <c r="E120" s="33">
        <v>128.23333333333332</v>
      </c>
      <c r="F120" s="33">
        <v>5.6888888888888891</v>
      </c>
      <c r="G120" s="33">
        <v>0.28888888888888886</v>
      </c>
      <c r="H120" s="33">
        <v>0</v>
      </c>
      <c r="I120" s="33">
        <v>3.5222222222222221</v>
      </c>
      <c r="J120" s="33">
        <v>0</v>
      </c>
      <c r="K120" s="33">
        <v>0</v>
      </c>
      <c r="L120" s="33">
        <v>5.5549999999999997</v>
      </c>
      <c r="M120" s="33">
        <v>5.4988888888888914</v>
      </c>
      <c r="N120" s="33">
        <v>0</v>
      </c>
      <c r="O120" s="33">
        <v>4.2881899315483953E-2</v>
      </c>
      <c r="P120" s="33">
        <v>5.6355555555555563</v>
      </c>
      <c r="Q120" s="33">
        <v>7.7855555555555576</v>
      </c>
      <c r="R120" s="33">
        <v>0.10466164110562345</v>
      </c>
      <c r="S120" s="33">
        <v>2.4526666666666661</v>
      </c>
      <c r="T120" s="33">
        <v>8.4901111111111103</v>
      </c>
      <c r="U120" s="33">
        <v>0</v>
      </c>
      <c r="V120" s="33">
        <v>8.5334892990208813E-2</v>
      </c>
      <c r="W120" s="33">
        <v>3.039333333333333</v>
      </c>
      <c r="X120" s="33">
        <v>8.9472222222222193</v>
      </c>
      <c r="Y120" s="33">
        <v>4.8666666666666663</v>
      </c>
      <c r="Z120" s="33">
        <v>0.13142621956502901</v>
      </c>
      <c r="AA120" s="33">
        <v>0</v>
      </c>
      <c r="AB120" s="33">
        <v>0</v>
      </c>
      <c r="AC120" s="33">
        <v>0</v>
      </c>
      <c r="AD120" s="33">
        <v>0</v>
      </c>
      <c r="AE120" s="33">
        <v>0</v>
      </c>
      <c r="AF120" s="33">
        <v>0</v>
      </c>
      <c r="AG120" s="33">
        <v>0</v>
      </c>
      <c r="AH120" t="s">
        <v>320</v>
      </c>
      <c r="AI120" s="34">
        <v>1</v>
      </c>
    </row>
    <row r="121" spans="1:35" x14ac:dyDescent="0.25">
      <c r="A121" t="s">
        <v>929</v>
      </c>
      <c r="B121" t="s">
        <v>460</v>
      </c>
      <c r="C121" t="s">
        <v>776</v>
      </c>
      <c r="D121" t="s">
        <v>902</v>
      </c>
      <c r="E121" s="33">
        <v>42.544444444444444</v>
      </c>
      <c r="F121" s="33">
        <v>4.9777777777777779</v>
      </c>
      <c r="G121" s="33">
        <v>0.66666666666666663</v>
      </c>
      <c r="H121" s="33">
        <v>0</v>
      </c>
      <c r="I121" s="33">
        <v>0</v>
      </c>
      <c r="J121" s="33">
        <v>0</v>
      </c>
      <c r="K121" s="33">
        <v>0.35555555555555557</v>
      </c>
      <c r="L121" s="33">
        <v>2.1102222222222222</v>
      </c>
      <c r="M121" s="33">
        <v>2.1555555555555554</v>
      </c>
      <c r="N121" s="33">
        <v>0</v>
      </c>
      <c r="O121" s="33">
        <v>5.0665970227213371E-2</v>
      </c>
      <c r="P121" s="33">
        <v>4.5333333333333332</v>
      </c>
      <c r="Q121" s="33">
        <v>4.4476666666666684</v>
      </c>
      <c r="R121" s="33">
        <v>0.2110968921389397</v>
      </c>
      <c r="S121" s="33">
        <v>1.2106666666666668</v>
      </c>
      <c r="T121" s="33">
        <v>2.0778888888888885</v>
      </c>
      <c r="U121" s="33">
        <v>0</v>
      </c>
      <c r="V121" s="33">
        <v>7.7296944371898657E-2</v>
      </c>
      <c r="W121" s="33">
        <v>1.0395555555555553</v>
      </c>
      <c r="X121" s="33">
        <v>2.633</v>
      </c>
      <c r="Y121" s="33">
        <v>0.12222222222222222</v>
      </c>
      <c r="Z121" s="33">
        <v>8.9195612431444235E-2</v>
      </c>
      <c r="AA121" s="33">
        <v>0</v>
      </c>
      <c r="AB121" s="33">
        <v>0</v>
      </c>
      <c r="AC121" s="33">
        <v>0</v>
      </c>
      <c r="AD121" s="33">
        <v>0</v>
      </c>
      <c r="AE121" s="33">
        <v>0</v>
      </c>
      <c r="AF121" s="33">
        <v>0</v>
      </c>
      <c r="AG121" s="33">
        <v>0</v>
      </c>
      <c r="AH121" t="s">
        <v>98</v>
      </c>
      <c r="AI121" s="34">
        <v>1</v>
      </c>
    </row>
    <row r="122" spans="1:35" x14ac:dyDescent="0.25">
      <c r="A122" t="s">
        <v>929</v>
      </c>
      <c r="B122" t="s">
        <v>398</v>
      </c>
      <c r="C122" t="s">
        <v>779</v>
      </c>
      <c r="D122" t="s">
        <v>897</v>
      </c>
      <c r="E122" s="33">
        <v>123.05555555555556</v>
      </c>
      <c r="F122" s="33">
        <v>5.6888888888888891</v>
      </c>
      <c r="G122" s="33">
        <v>0.28888888888888886</v>
      </c>
      <c r="H122" s="33">
        <v>0</v>
      </c>
      <c r="I122" s="33">
        <v>2.7777777777777777</v>
      </c>
      <c r="J122" s="33">
        <v>0</v>
      </c>
      <c r="K122" s="33">
        <v>0</v>
      </c>
      <c r="L122" s="33">
        <v>1.3654444444444445</v>
      </c>
      <c r="M122" s="33">
        <v>4.6500000000000004</v>
      </c>
      <c r="N122" s="33">
        <v>0</v>
      </c>
      <c r="O122" s="33">
        <v>3.7787810383747178E-2</v>
      </c>
      <c r="P122" s="33">
        <v>5.6255555555555574</v>
      </c>
      <c r="Q122" s="33">
        <v>7.3911111111111127</v>
      </c>
      <c r="R122" s="33">
        <v>0.10577878103837474</v>
      </c>
      <c r="S122" s="33">
        <v>5.2121111111111098</v>
      </c>
      <c r="T122" s="33">
        <v>4.6899999999999986</v>
      </c>
      <c r="U122" s="33">
        <v>0</v>
      </c>
      <c r="V122" s="33">
        <v>8.0468623024830668E-2</v>
      </c>
      <c r="W122" s="33">
        <v>4.1261111111111104</v>
      </c>
      <c r="X122" s="33">
        <v>0.85766666666666669</v>
      </c>
      <c r="Y122" s="33">
        <v>0</v>
      </c>
      <c r="Z122" s="33">
        <v>4.0500225733634307E-2</v>
      </c>
      <c r="AA122" s="33">
        <v>0</v>
      </c>
      <c r="AB122" s="33">
        <v>0</v>
      </c>
      <c r="AC122" s="33">
        <v>0</v>
      </c>
      <c r="AD122" s="33">
        <v>0</v>
      </c>
      <c r="AE122" s="33">
        <v>0</v>
      </c>
      <c r="AF122" s="33">
        <v>0</v>
      </c>
      <c r="AG122" s="33">
        <v>0</v>
      </c>
      <c r="AH122" t="s">
        <v>36</v>
      </c>
      <c r="AI122" s="34">
        <v>1</v>
      </c>
    </row>
    <row r="123" spans="1:35" x14ac:dyDescent="0.25">
      <c r="A123" t="s">
        <v>929</v>
      </c>
      <c r="B123" t="s">
        <v>406</v>
      </c>
      <c r="C123" t="s">
        <v>779</v>
      </c>
      <c r="D123" t="s">
        <v>897</v>
      </c>
      <c r="E123" s="33">
        <v>46.711111111111109</v>
      </c>
      <c r="F123" s="33">
        <v>4.5333333333333332</v>
      </c>
      <c r="G123" s="33">
        <v>1.4222222222222223</v>
      </c>
      <c r="H123" s="33">
        <v>0.25555555555555554</v>
      </c>
      <c r="I123" s="33">
        <v>0.98888888888888893</v>
      </c>
      <c r="J123" s="33">
        <v>0</v>
      </c>
      <c r="K123" s="33">
        <v>0</v>
      </c>
      <c r="L123" s="33">
        <v>0</v>
      </c>
      <c r="M123" s="33">
        <v>3.4666666666666668</v>
      </c>
      <c r="N123" s="33">
        <v>0</v>
      </c>
      <c r="O123" s="33">
        <v>7.4215033301617508E-2</v>
      </c>
      <c r="P123" s="33">
        <v>3.7944444444444443</v>
      </c>
      <c r="Q123" s="33">
        <v>5.3388888888888886</v>
      </c>
      <c r="R123" s="33">
        <v>0.19552806850618459</v>
      </c>
      <c r="S123" s="33">
        <v>4.8388888888888886</v>
      </c>
      <c r="T123" s="33">
        <v>0</v>
      </c>
      <c r="U123" s="33">
        <v>0</v>
      </c>
      <c r="V123" s="33">
        <v>0.1035918173168411</v>
      </c>
      <c r="W123" s="33">
        <v>2.0194444444444444</v>
      </c>
      <c r="X123" s="33">
        <v>5.0444444444444443</v>
      </c>
      <c r="Y123" s="33">
        <v>0</v>
      </c>
      <c r="Z123" s="33">
        <v>0.15122502378686964</v>
      </c>
      <c r="AA123" s="33">
        <v>0</v>
      </c>
      <c r="AB123" s="33">
        <v>0</v>
      </c>
      <c r="AC123" s="33">
        <v>0</v>
      </c>
      <c r="AD123" s="33">
        <v>0</v>
      </c>
      <c r="AE123" s="33">
        <v>0</v>
      </c>
      <c r="AF123" s="33">
        <v>0</v>
      </c>
      <c r="AG123" s="33">
        <v>0</v>
      </c>
      <c r="AH123" t="s">
        <v>44</v>
      </c>
      <c r="AI123" s="34">
        <v>1</v>
      </c>
    </row>
    <row r="124" spans="1:35" x14ac:dyDescent="0.25">
      <c r="A124" t="s">
        <v>929</v>
      </c>
      <c r="B124" t="s">
        <v>377</v>
      </c>
      <c r="C124" t="s">
        <v>728</v>
      </c>
      <c r="D124" t="s">
        <v>901</v>
      </c>
      <c r="E124" s="33">
        <v>55.81111111111111</v>
      </c>
      <c r="F124" s="33">
        <v>5.6888888888888891</v>
      </c>
      <c r="G124" s="33">
        <v>0.22222222222222221</v>
      </c>
      <c r="H124" s="33">
        <v>0</v>
      </c>
      <c r="I124" s="33">
        <v>0</v>
      </c>
      <c r="J124" s="33">
        <v>0</v>
      </c>
      <c r="K124" s="33">
        <v>0</v>
      </c>
      <c r="L124" s="33">
        <v>0.97000000000000008</v>
      </c>
      <c r="M124" s="33">
        <v>4.3499999999999996</v>
      </c>
      <c r="N124" s="33">
        <v>0</v>
      </c>
      <c r="O124" s="33">
        <v>7.7941469241489147E-2</v>
      </c>
      <c r="P124" s="33">
        <v>0</v>
      </c>
      <c r="Q124" s="33">
        <v>6.0638888888888891</v>
      </c>
      <c r="R124" s="33">
        <v>0.10865020903842326</v>
      </c>
      <c r="S124" s="33">
        <v>0</v>
      </c>
      <c r="T124" s="33">
        <v>5.0254444444444442</v>
      </c>
      <c r="U124" s="33">
        <v>0</v>
      </c>
      <c r="V124" s="33">
        <v>9.0043798526776825E-2</v>
      </c>
      <c r="W124" s="33">
        <v>0.30233333333333334</v>
      </c>
      <c r="X124" s="33">
        <v>11.096777777777783</v>
      </c>
      <c r="Y124" s="33">
        <v>0</v>
      </c>
      <c r="Z124" s="33">
        <v>0.20424447541309984</v>
      </c>
      <c r="AA124" s="33">
        <v>0</v>
      </c>
      <c r="AB124" s="33">
        <v>4.8888888888888893</v>
      </c>
      <c r="AC124" s="33">
        <v>0</v>
      </c>
      <c r="AD124" s="33">
        <v>0</v>
      </c>
      <c r="AE124" s="33">
        <v>0</v>
      </c>
      <c r="AF124" s="33">
        <v>0</v>
      </c>
      <c r="AG124" s="33">
        <v>0</v>
      </c>
      <c r="AH124" t="s">
        <v>15</v>
      </c>
      <c r="AI124" s="34">
        <v>1</v>
      </c>
    </row>
    <row r="125" spans="1:35" x14ac:dyDescent="0.25">
      <c r="A125" t="s">
        <v>929</v>
      </c>
      <c r="B125" t="s">
        <v>427</v>
      </c>
      <c r="C125" t="s">
        <v>786</v>
      </c>
      <c r="D125" t="s">
        <v>902</v>
      </c>
      <c r="E125" s="33">
        <v>96.855555555555554</v>
      </c>
      <c r="F125" s="33">
        <v>5.6888888888888891</v>
      </c>
      <c r="G125" s="33">
        <v>0.26666666666666666</v>
      </c>
      <c r="H125" s="33">
        <v>0</v>
      </c>
      <c r="I125" s="33">
        <v>2.2666666666666666</v>
      </c>
      <c r="J125" s="33">
        <v>0</v>
      </c>
      <c r="K125" s="33">
        <v>0</v>
      </c>
      <c r="L125" s="33">
        <v>1.2775555555555553</v>
      </c>
      <c r="M125" s="33">
        <v>5.1655555555555575</v>
      </c>
      <c r="N125" s="33">
        <v>0</v>
      </c>
      <c r="O125" s="33">
        <v>5.3332568544223947E-2</v>
      </c>
      <c r="P125" s="33">
        <v>4.9433333333333334</v>
      </c>
      <c r="Q125" s="33">
        <v>11.537777777777777</v>
      </c>
      <c r="R125" s="33">
        <v>0.17016175289663876</v>
      </c>
      <c r="S125" s="33">
        <v>2.4284444444444446</v>
      </c>
      <c r="T125" s="33">
        <v>9.7879999999999985</v>
      </c>
      <c r="U125" s="33">
        <v>0</v>
      </c>
      <c r="V125" s="33">
        <v>0.1261305495009751</v>
      </c>
      <c r="W125" s="33">
        <v>3.251444444444445</v>
      </c>
      <c r="X125" s="33">
        <v>8.0974444444444451</v>
      </c>
      <c r="Y125" s="33">
        <v>0</v>
      </c>
      <c r="Z125" s="33">
        <v>0.11717333945164622</v>
      </c>
      <c r="AA125" s="33">
        <v>0</v>
      </c>
      <c r="AB125" s="33">
        <v>0</v>
      </c>
      <c r="AC125" s="33">
        <v>0</v>
      </c>
      <c r="AD125" s="33">
        <v>0</v>
      </c>
      <c r="AE125" s="33">
        <v>0</v>
      </c>
      <c r="AF125" s="33">
        <v>0</v>
      </c>
      <c r="AG125" s="33">
        <v>0</v>
      </c>
      <c r="AH125" t="s">
        <v>65</v>
      </c>
      <c r="AI125" s="34">
        <v>1</v>
      </c>
    </row>
    <row r="126" spans="1:35" x14ac:dyDescent="0.25">
      <c r="A126" t="s">
        <v>929</v>
      </c>
      <c r="B126" t="s">
        <v>389</v>
      </c>
      <c r="C126" t="s">
        <v>750</v>
      </c>
      <c r="D126" t="s">
        <v>897</v>
      </c>
      <c r="E126" s="33">
        <v>96.666666666666671</v>
      </c>
      <c r="F126" s="33">
        <v>6.9333333333333336</v>
      </c>
      <c r="G126" s="33">
        <v>2.6333333333333333</v>
      </c>
      <c r="H126" s="33">
        <v>0.42777777777777776</v>
      </c>
      <c r="I126" s="33">
        <v>2.9333333333333331</v>
      </c>
      <c r="J126" s="33">
        <v>0</v>
      </c>
      <c r="K126" s="33">
        <v>2.8444444444444446</v>
      </c>
      <c r="L126" s="33">
        <v>3.7888888888888888</v>
      </c>
      <c r="M126" s="33">
        <v>4.8</v>
      </c>
      <c r="N126" s="33">
        <v>0</v>
      </c>
      <c r="O126" s="33">
        <v>4.9655172413793101E-2</v>
      </c>
      <c r="P126" s="33">
        <v>5.333333333333333</v>
      </c>
      <c r="Q126" s="33">
        <v>25.015888888888892</v>
      </c>
      <c r="R126" s="33">
        <v>0.31395747126436779</v>
      </c>
      <c r="S126" s="33">
        <v>8.1138888888888889</v>
      </c>
      <c r="T126" s="33">
        <v>0</v>
      </c>
      <c r="U126" s="33">
        <v>2.2000000000000002</v>
      </c>
      <c r="V126" s="33">
        <v>0.10669540229885058</v>
      </c>
      <c r="W126" s="33">
        <v>12.16388888888889</v>
      </c>
      <c r="X126" s="33">
        <v>0</v>
      </c>
      <c r="Y126" s="33">
        <v>5.6555555555555559</v>
      </c>
      <c r="Z126" s="33">
        <v>0.18433908045977013</v>
      </c>
      <c r="AA126" s="33">
        <v>0</v>
      </c>
      <c r="AB126" s="33">
        <v>0</v>
      </c>
      <c r="AC126" s="33">
        <v>0</v>
      </c>
      <c r="AD126" s="33">
        <v>0</v>
      </c>
      <c r="AE126" s="33">
        <v>0</v>
      </c>
      <c r="AF126" s="33">
        <v>0</v>
      </c>
      <c r="AG126" s="33">
        <v>0</v>
      </c>
      <c r="AH126" t="s">
        <v>27</v>
      </c>
      <c r="AI126" s="34">
        <v>1</v>
      </c>
    </row>
    <row r="127" spans="1:35" x14ac:dyDescent="0.25">
      <c r="A127" t="s">
        <v>929</v>
      </c>
      <c r="B127" t="s">
        <v>608</v>
      </c>
      <c r="C127" t="s">
        <v>763</v>
      </c>
      <c r="D127" t="s">
        <v>898</v>
      </c>
      <c r="E127" s="33">
        <v>108.96666666666667</v>
      </c>
      <c r="F127" s="33">
        <v>13.5</v>
      </c>
      <c r="G127" s="33">
        <v>0.64444444444444449</v>
      </c>
      <c r="H127" s="33">
        <v>0</v>
      </c>
      <c r="I127" s="33">
        <v>3.3444444444444446</v>
      </c>
      <c r="J127" s="33">
        <v>0</v>
      </c>
      <c r="K127" s="33">
        <v>0</v>
      </c>
      <c r="L127" s="33">
        <v>4.4527777777777775</v>
      </c>
      <c r="M127" s="33">
        <v>0</v>
      </c>
      <c r="N127" s="33">
        <v>11.2</v>
      </c>
      <c r="O127" s="33">
        <v>0.10278372591006422</v>
      </c>
      <c r="P127" s="33">
        <v>0</v>
      </c>
      <c r="Q127" s="33">
        <v>32.908333333333331</v>
      </c>
      <c r="R127" s="33">
        <v>0.30200367084735391</v>
      </c>
      <c r="S127" s="33">
        <v>6.5083333333333337</v>
      </c>
      <c r="T127" s="33">
        <v>6.2972222222222225</v>
      </c>
      <c r="U127" s="33">
        <v>0</v>
      </c>
      <c r="V127" s="33">
        <v>0.11751809931681453</v>
      </c>
      <c r="W127" s="33">
        <v>9.1777777777777771</v>
      </c>
      <c r="X127" s="33">
        <v>5.791666666666667</v>
      </c>
      <c r="Y127" s="33">
        <v>0</v>
      </c>
      <c r="Z127" s="33">
        <v>0.13737636382175997</v>
      </c>
      <c r="AA127" s="33">
        <v>0</v>
      </c>
      <c r="AB127" s="33">
        <v>0</v>
      </c>
      <c r="AC127" s="33">
        <v>0</v>
      </c>
      <c r="AD127" s="33">
        <v>0</v>
      </c>
      <c r="AE127" s="33">
        <v>0</v>
      </c>
      <c r="AF127" s="33">
        <v>0</v>
      </c>
      <c r="AG127" s="33">
        <v>0</v>
      </c>
      <c r="AH127" t="s">
        <v>249</v>
      </c>
      <c r="AI127" s="34">
        <v>1</v>
      </c>
    </row>
    <row r="128" spans="1:35" x14ac:dyDescent="0.25">
      <c r="A128" t="s">
        <v>929</v>
      </c>
      <c r="B128" t="s">
        <v>597</v>
      </c>
      <c r="C128" t="s">
        <v>817</v>
      </c>
      <c r="D128" t="s">
        <v>895</v>
      </c>
      <c r="E128" s="33">
        <v>137.61111111111111</v>
      </c>
      <c r="F128" s="33">
        <v>5.4222222222222225</v>
      </c>
      <c r="G128" s="33">
        <v>0.55555555555555558</v>
      </c>
      <c r="H128" s="33">
        <v>0.59255555555555561</v>
      </c>
      <c r="I128" s="33">
        <v>5.2222222222222223</v>
      </c>
      <c r="J128" s="33">
        <v>0</v>
      </c>
      <c r="K128" s="33">
        <v>0</v>
      </c>
      <c r="L128" s="33">
        <v>5.1778888888888872</v>
      </c>
      <c r="M128" s="33">
        <v>5.6888888888888891</v>
      </c>
      <c r="N128" s="33">
        <v>0</v>
      </c>
      <c r="O128" s="33">
        <v>4.1340331045619703E-2</v>
      </c>
      <c r="P128" s="33">
        <v>4.4444444444444446E-2</v>
      </c>
      <c r="Q128" s="33">
        <v>22.681888888888881</v>
      </c>
      <c r="R128" s="33">
        <v>0.16514897052886551</v>
      </c>
      <c r="S128" s="33">
        <v>6.9485555555555543</v>
      </c>
      <c r="T128" s="33">
        <v>3.5775555555555569</v>
      </c>
      <c r="U128" s="33">
        <v>0</v>
      </c>
      <c r="V128" s="33">
        <v>7.6491723859507477E-2</v>
      </c>
      <c r="W128" s="33">
        <v>6.06111111111111</v>
      </c>
      <c r="X128" s="33">
        <v>5.2194444444444441</v>
      </c>
      <c r="Y128" s="33">
        <v>0</v>
      </c>
      <c r="Z128" s="33">
        <v>8.1974162293096481E-2</v>
      </c>
      <c r="AA128" s="33">
        <v>0</v>
      </c>
      <c r="AB128" s="33">
        <v>4.7111111111111112</v>
      </c>
      <c r="AC128" s="33">
        <v>0</v>
      </c>
      <c r="AD128" s="33">
        <v>0</v>
      </c>
      <c r="AE128" s="33">
        <v>0</v>
      </c>
      <c r="AF128" s="33">
        <v>0</v>
      </c>
      <c r="AG128" s="33">
        <v>0</v>
      </c>
      <c r="AH128" t="s">
        <v>238</v>
      </c>
      <c r="AI128" s="34">
        <v>1</v>
      </c>
    </row>
    <row r="129" spans="1:35" x14ac:dyDescent="0.25">
      <c r="A129" t="s">
        <v>929</v>
      </c>
      <c r="B129" t="s">
        <v>558</v>
      </c>
      <c r="C129" t="s">
        <v>843</v>
      </c>
      <c r="D129" t="s">
        <v>900</v>
      </c>
      <c r="E129" s="33">
        <v>44.111111111111114</v>
      </c>
      <c r="F129" s="33">
        <v>5.7777777777777777</v>
      </c>
      <c r="G129" s="33">
        <v>0.28888888888888886</v>
      </c>
      <c r="H129" s="33">
        <v>0</v>
      </c>
      <c r="I129" s="33">
        <v>1.1555555555555554</v>
      </c>
      <c r="J129" s="33">
        <v>0</v>
      </c>
      <c r="K129" s="33">
        <v>0</v>
      </c>
      <c r="L129" s="33">
        <v>0.64355555555555566</v>
      </c>
      <c r="M129" s="33">
        <v>4.6166666666666671</v>
      </c>
      <c r="N129" s="33">
        <v>0</v>
      </c>
      <c r="O129" s="33">
        <v>0.10465994962216625</v>
      </c>
      <c r="P129" s="33">
        <v>5.6988888888888871</v>
      </c>
      <c r="Q129" s="33">
        <v>0</v>
      </c>
      <c r="R129" s="33">
        <v>0.12919395465994957</v>
      </c>
      <c r="S129" s="33">
        <v>1.9710000000000001</v>
      </c>
      <c r="T129" s="33">
        <v>0.30655555555555553</v>
      </c>
      <c r="U129" s="33">
        <v>0</v>
      </c>
      <c r="V129" s="33">
        <v>5.1632241813602014E-2</v>
      </c>
      <c r="W129" s="33">
        <v>2.5733333333333328</v>
      </c>
      <c r="X129" s="33">
        <v>1.6444444444444446E-2</v>
      </c>
      <c r="Y129" s="33">
        <v>0</v>
      </c>
      <c r="Z129" s="33">
        <v>5.8710327455919378E-2</v>
      </c>
      <c r="AA129" s="33">
        <v>0</v>
      </c>
      <c r="AB129" s="33">
        <v>0</v>
      </c>
      <c r="AC129" s="33">
        <v>0</v>
      </c>
      <c r="AD129" s="33">
        <v>0</v>
      </c>
      <c r="AE129" s="33">
        <v>0</v>
      </c>
      <c r="AF129" s="33">
        <v>0</v>
      </c>
      <c r="AG129" s="33">
        <v>0</v>
      </c>
      <c r="AH129" t="s">
        <v>197</v>
      </c>
      <c r="AI129" s="34">
        <v>1</v>
      </c>
    </row>
    <row r="130" spans="1:35" x14ac:dyDescent="0.25">
      <c r="A130" t="s">
        <v>929</v>
      </c>
      <c r="B130" t="s">
        <v>458</v>
      </c>
      <c r="C130" t="s">
        <v>744</v>
      </c>
      <c r="D130" t="s">
        <v>899</v>
      </c>
      <c r="E130" s="33">
        <v>75.277777777777771</v>
      </c>
      <c r="F130" s="33">
        <v>4.9777777777777779</v>
      </c>
      <c r="G130" s="33">
        <v>0</v>
      </c>
      <c r="H130" s="33">
        <v>0.43888888888888888</v>
      </c>
      <c r="I130" s="33">
        <v>2</v>
      </c>
      <c r="J130" s="33">
        <v>0</v>
      </c>
      <c r="K130" s="33">
        <v>0</v>
      </c>
      <c r="L130" s="33">
        <v>2.4847777777777775</v>
      </c>
      <c r="M130" s="33">
        <v>4.5333333333333332</v>
      </c>
      <c r="N130" s="33">
        <v>0</v>
      </c>
      <c r="O130" s="33">
        <v>6.0221402214022141E-2</v>
      </c>
      <c r="P130" s="33">
        <v>2.0333333333333332</v>
      </c>
      <c r="Q130" s="33">
        <v>3.1111111111111112</v>
      </c>
      <c r="R130" s="33">
        <v>6.833948339483395E-2</v>
      </c>
      <c r="S130" s="33">
        <v>10.741444444444442</v>
      </c>
      <c r="T130" s="33">
        <v>5.7265555555555538</v>
      </c>
      <c r="U130" s="33">
        <v>0</v>
      </c>
      <c r="V130" s="33">
        <v>0.21876309963099627</v>
      </c>
      <c r="W130" s="33">
        <v>6.0033333333333356</v>
      </c>
      <c r="X130" s="33">
        <v>5.9326666666666661</v>
      </c>
      <c r="Y130" s="33">
        <v>0.45555555555555555</v>
      </c>
      <c r="Z130" s="33">
        <v>0.16461107011070114</v>
      </c>
      <c r="AA130" s="33">
        <v>0</v>
      </c>
      <c r="AB130" s="33">
        <v>0</v>
      </c>
      <c r="AC130" s="33">
        <v>0</v>
      </c>
      <c r="AD130" s="33">
        <v>0</v>
      </c>
      <c r="AE130" s="33">
        <v>0</v>
      </c>
      <c r="AF130" s="33">
        <v>0</v>
      </c>
      <c r="AG130" s="33">
        <v>0</v>
      </c>
      <c r="AH130" t="s">
        <v>96</v>
      </c>
      <c r="AI130" s="34">
        <v>1</v>
      </c>
    </row>
    <row r="131" spans="1:35" x14ac:dyDescent="0.25">
      <c r="A131" t="s">
        <v>929</v>
      </c>
      <c r="B131" t="s">
        <v>360</v>
      </c>
      <c r="C131" t="s">
        <v>753</v>
      </c>
      <c r="D131" t="s">
        <v>895</v>
      </c>
      <c r="E131" s="33">
        <v>29.411111111111111</v>
      </c>
      <c r="F131" s="33">
        <v>5.6</v>
      </c>
      <c r="G131" s="33">
        <v>0.3888888888888889</v>
      </c>
      <c r="H131" s="33">
        <v>0.2388888888888889</v>
      </c>
      <c r="I131" s="33">
        <v>5.5777777777777775</v>
      </c>
      <c r="J131" s="33">
        <v>0</v>
      </c>
      <c r="K131" s="33">
        <v>0.76666666666666672</v>
      </c>
      <c r="L131" s="33">
        <v>0</v>
      </c>
      <c r="M131" s="33">
        <v>0.53333333333333333</v>
      </c>
      <c r="N131" s="33">
        <v>0.6</v>
      </c>
      <c r="O131" s="33">
        <v>3.8534189648658859E-2</v>
      </c>
      <c r="P131" s="33">
        <v>1.211111111111111</v>
      </c>
      <c r="Q131" s="33">
        <v>6.2833333333333332</v>
      </c>
      <c r="R131" s="33">
        <v>0.25481677370608236</v>
      </c>
      <c r="S131" s="33">
        <v>0</v>
      </c>
      <c r="T131" s="33">
        <v>0</v>
      </c>
      <c r="U131" s="33">
        <v>0</v>
      </c>
      <c r="V131" s="33">
        <v>0</v>
      </c>
      <c r="W131" s="33">
        <v>0</v>
      </c>
      <c r="X131" s="33">
        <v>0</v>
      </c>
      <c r="Y131" s="33">
        <v>0</v>
      </c>
      <c r="Z131" s="33">
        <v>0</v>
      </c>
      <c r="AA131" s="33">
        <v>0.17777777777777778</v>
      </c>
      <c r="AB131" s="33">
        <v>0</v>
      </c>
      <c r="AC131" s="33">
        <v>0</v>
      </c>
      <c r="AD131" s="33">
        <v>0</v>
      </c>
      <c r="AE131" s="33">
        <v>0</v>
      </c>
      <c r="AF131" s="33">
        <v>0</v>
      </c>
      <c r="AG131" s="33">
        <v>0</v>
      </c>
      <c r="AH131" t="s">
        <v>324</v>
      </c>
      <c r="AI131" s="34">
        <v>1</v>
      </c>
    </row>
    <row r="132" spans="1:35" x14ac:dyDescent="0.25">
      <c r="A132" t="s">
        <v>929</v>
      </c>
      <c r="B132" t="s">
        <v>675</v>
      </c>
      <c r="C132" t="s">
        <v>732</v>
      </c>
      <c r="D132" t="s">
        <v>901</v>
      </c>
      <c r="E132" s="33">
        <v>113.15555555555555</v>
      </c>
      <c r="F132" s="33">
        <v>4</v>
      </c>
      <c r="G132" s="33">
        <v>6.6666666666666666E-2</v>
      </c>
      <c r="H132" s="33">
        <v>0.46666666666666667</v>
      </c>
      <c r="I132" s="33">
        <v>5.1444444444444448</v>
      </c>
      <c r="J132" s="33">
        <v>0</v>
      </c>
      <c r="K132" s="33">
        <v>0</v>
      </c>
      <c r="L132" s="33">
        <v>3.5819999999999999</v>
      </c>
      <c r="M132" s="33">
        <v>9.7611111111111111</v>
      </c>
      <c r="N132" s="33">
        <v>0</v>
      </c>
      <c r="O132" s="33">
        <v>8.6262765121759621E-2</v>
      </c>
      <c r="P132" s="33">
        <v>4.7111111111111112</v>
      </c>
      <c r="Q132" s="33">
        <v>19.616666666666667</v>
      </c>
      <c r="R132" s="33">
        <v>0.21499410840534172</v>
      </c>
      <c r="S132" s="33">
        <v>11.572111111111109</v>
      </c>
      <c r="T132" s="33">
        <v>7.2445555555555581</v>
      </c>
      <c r="U132" s="33">
        <v>0</v>
      </c>
      <c r="V132" s="33">
        <v>0.16629025923016497</v>
      </c>
      <c r="W132" s="33">
        <v>5.3705555555555549</v>
      </c>
      <c r="X132" s="33">
        <v>10.948000000000002</v>
      </c>
      <c r="Y132" s="33">
        <v>0.77777777777777779</v>
      </c>
      <c r="Z132" s="33">
        <v>0.15108699921445407</v>
      </c>
      <c r="AA132" s="33">
        <v>0</v>
      </c>
      <c r="AB132" s="33">
        <v>0</v>
      </c>
      <c r="AC132" s="33">
        <v>0</v>
      </c>
      <c r="AD132" s="33">
        <v>0</v>
      </c>
      <c r="AE132" s="33">
        <v>0</v>
      </c>
      <c r="AF132" s="33">
        <v>0</v>
      </c>
      <c r="AG132" s="33">
        <v>0</v>
      </c>
      <c r="AH132" t="s">
        <v>317</v>
      </c>
      <c r="AI132" s="34">
        <v>1</v>
      </c>
    </row>
    <row r="133" spans="1:35" x14ac:dyDescent="0.25">
      <c r="A133" t="s">
        <v>929</v>
      </c>
      <c r="B133" t="s">
        <v>614</v>
      </c>
      <c r="C133" t="s">
        <v>771</v>
      </c>
      <c r="D133" t="s">
        <v>896</v>
      </c>
      <c r="E133" s="33">
        <v>58.133333333333333</v>
      </c>
      <c r="F133" s="33">
        <v>4.0666666666666664</v>
      </c>
      <c r="G133" s="33">
        <v>5.5555555555555552E-2</v>
      </c>
      <c r="H133" s="33">
        <v>0.36666666666666664</v>
      </c>
      <c r="I133" s="33">
        <v>1.3444444444444446</v>
      </c>
      <c r="J133" s="33">
        <v>0</v>
      </c>
      <c r="K133" s="33">
        <v>0</v>
      </c>
      <c r="L133" s="33">
        <v>4.4888888888888889</v>
      </c>
      <c r="M133" s="33">
        <v>5.2277777777777779</v>
      </c>
      <c r="N133" s="33">
        <v>0</v>
      </c>
      <c r="O133" s="33">
        <v>8.9927370030581044E-2</v>
      </c>
      <c r="P133" s="33">
        <v>12.41711111111111</v>
      </c>
      <c r="Q133" s="33">
        <v>33.027555555555573</v>
      </c>
      <c r="R133" s="33">
        <v>0.78173165137614709</v>
      </c>
      <c r="S133" s="33">
        <v>2.4</v>
      </c>
      <c r="T133" s="33">
        <v>3.6361111111111111</v>
      </c>
      <c r="U133" s="33">
        <v>0</v>
      </c>
      <c r="V133" s="33">
        <v>0.10383218654434251</v>
      </c>
      <c r="W133" s="33">
        <v>4.541666666666667</v>
      </c>
      <c r="X133" s="33">
        <v>2.3888888888888888</v>
      </c>
      <c r="Y133" s="33">
        <v>0</v>
      </c>
      <c r="Z133" s="33">
        <v>0.11921827217125382</v>
      </c>
      <c r="AA133" s="33">
        <v>0</v>
      </c>
      <c r="AB133" s="33">
        <v>0</v>
      </c>
      <c r="AC133" s="33">
        <v>0</v>
      </c>
      <c r="AD133" s="33">
        <v>0</v>
      </c>
      <c r="AE133" s="33">
        <v>0</v>
      </c>
      <c r="AF133" s="33">
        <v>0</v>
      </c>
      <c r="AG133" s="33">
        <v>0</v>
      </c>
      <c r="AH133" t="s">
        <v>255</v>
      </c>
      <c r="AI133" s="34">
        <v>1</v>
      </c>
    </row>
    <row r="134" spans="1:35" x14ac:dyDescent="0.25">
      <c r="A134" t="s">
        <v>929</v>
      </c>
      <c r="B134" t="s">
        <v>443</v>
      </c>
      <c r="C134" t="s">
        <v>780</v>
      </c>
      <c r="D134" t="s">
        <v>900</v>
      </c>
      <c r="E134" s="33">
        <v>94.722222222222229</v>
      </c>
      <c r="F134" s="33">
        <v>4.8888888888888893</v>
      </c>
      <c r="G134" s="33">
        <v>1.5444444444444445</v>
      </c>
      <c r="H134" s="33">
        <v>0.26666666666666666</v>
      </c>
      <c r="I134" s="33">
        <v>0.44444444444444442</v>
      </c>
      <c r="J134" s="33">
        <v>0</v>
      </c>
      <c r="K134" s="33">
        <v>0</v>
      </c>
      <c r="L134" s="33">
        <v>2.654666666666667</v>
      </c>
      <c r="M134" s="33">
        <v>12.613888888888889</v>
      </c>
      <c r="N134" s="33">
        <v>0</v>
      </c>
      <c r="O134" s="33">
        <v>0.13316715542521992</v>
      </c>
      <c r="P134" s="33">
        <v>5.2166666666666668</v>
      </c>
      <c r="Q134" s="33">
        <v>8.35</v>
      </c>
      <c r="R134" s="33">
        <v>0.1432258064516129</v>
      </c>
      <c r="S134" s="33">
        <v>3.5365555555555557</v>
      </c>
      <c r="T134" s="33">
        <v>2.7966666666666669</v>
      </c>
      <c r="U134" s="33">
        <v>0</v>
      </c>
      <c r="V134" s="33">
        <v>6.6860997067448677E-2</v>
      </c>
      <c r="W134" s="33">
        <v>3.3105555555555561</v>
      </c>
      <c r="X134" s="33">
        <v>6.954555555555558</v>
      </c>
      <c r="Y134" s="33">
        <v>0</v>
      </c>
      <c r="Z134" s="33">
        <v>0.10837067448680354</v>
      </c>
      <c r="AA134" s="33">
        <v>0</v>
      </c>
      <c r="AB134" s="33">
        <v>0</v>
      </c>
      <c r="AC134" s="33">
        <v>0</v>
      </c>
      <c r="AD134" s="33">
        <v>0</v>
      </c>
      <c r="AE134" s="33">
        <v>0</v>
      </c>
      <c r="AF134" s="33">
        <v>0</v>
      </c>
      <c r="AG134" s="33">
        <v>0</v>
      </c>
      <c r="AH134" t="s">
        <v>81</v>
      </c>
      <c r="AI134" s="34">
        <v>1</v>
      </c>
    </row>
    <row r="135" spans="1:35" x14ac:dyDescent="0.25">
      <c r="A135" t="s">
        <v>929</v>
      </c>
      <c r="B135" t="s">
        <v>656</v>
      </c>
      <c r="C135" t="s">
        <v>791</v>
      </c>
      <c r="D135" t="s">
        <v>896</v>
      </c>
      <c r="E135" s="33">
        <v>127.13333333333334</v>
      </c>
      <c r="F135" s="33">
        <v>4.8888888888888893</v>
      </c>
      <c r="G135" s="33">
        <v>0.57777777777777772</v>
      </c>
      <c r="H135" s="33">
        <v>0.42222222222222222</v>
      </c>
      <c r="I135" s="33">
        <v>3.6888888888888891</v>
      </c>
      <c r="J135" s="33">
        <v>0</v>
      </c>
      <c r="K135" s="33">
        <v>0</v>
      </c>
      <c r="L135" s="33">
        <v>0</v>
      </c>
      <c r="M135" s="33">
        <v>10.361111111111111</v>
      </c>
      <c r="N135" s="33">
        <v>0.13333333333333333</v>
      </c>
      <c r="O135" s="33">
        <v>8.2546757559867151E-2</v>
      </c>
      <c r="P135" s="33">
        <v>5.2277777777777779</v>
      </c>
      <c r="Q135" s="33">
        <v>21.294444444444444</v>
      </c>
      <c r="R135" s="33">
        <v>0.20861737458486276</v>
      </c>
      <c r="S135" s="33">
        <v>0</v>
      </c>
      <c r="T135" s="33">
        <v>0</v>
      </c>
      <c r="U135" s="33">
        <v>0</v>
      </c>
      <c r="V135" s="33">
        <v>0</v>
      </c>
      <c r="W135" s="33">
        <v>0</v>
      </c>
      <c r="X135" s="33">
        <v>0</v>
      </c>
      <c r="Y135" s="33">
        <v>0</v>
      </c>
      <c r="Z135" s="33">
        <v>0</v>
      </c>
      <c r="AA135" s="33">
        <v>0</v>
      </c>
      <c r="AB135" s="33">
        <v>0</v>
      </c>
      <c r="AC135" s="33">
        <v>1.6888888888888889</v>
      </c>
      <c r="AD135" s="33">
        <v>0</v>
      </c>
      <c r="AE135" s="33">
        <v>0</v>
      </c>
      <c r="AF135" s="33">
        <v>0</v>
      </c>
      <c r="AG135" s="33">
        <v>0</v>
      </c>
      <c r="AH135" t="s">
        <v>298</v>
      </c>
      <c r="AI135" s="34">
        <v>1</v>
      </c>
    </row>
    <row r="136" spans="1:35" x14ac:dyDescent="0.25">
      <c r="A136" t="s">
        <v>929</v>
      </c>
      <c r="B136" t="s">
        <v>493</v>
      </c>
      <c r="C136" t="s">
        <v>794</v>
      </c>
      <c r="D136" t="s">
        <v>902</v>
      </c>
      <c r="E136" s="33">
        <v>123.83333333333333</v>
      </c>
      <c r="F136" s="33">
        <v>5.6</v>
      </c>
      <c r="G136" s="33">
        <v>0</v>
      </c>
      <c r="H136" s="33">
        <v>0</v>
      </c>
      <c r="I136" s="33">
        <v>4.4222222222222225</v>
      </c>
      <c r="J136" s="33">
        <v>0</v>
      </c>
      <c r="K136" s="33">
        <v>0</v>
      </c>
      <c r="L136" s="33">
        <v>4.4541111111111116</v>
      </c>
      <c r="M136" s="33">
        <v>8.3666666666666671</v>
      </c>
      <c r="N136" s="33">
        <v>0</v>
      </c>
      <c r="O136" s="33">
        <v>6.756393001345895E-2</v>
      </c>
      <c r="P136" s="33">
        <v>5.1555555555555559</v>
      </c>
      <c r="Q136" s="33">
        <v>13.202777777777778</v>
      </c>
      <c r="R136" s="33">
        <v>0.14825033647375507</v>
      </c>
      <c r="S136" s="33">
        <v>15.554555555555559</v>
      </c>
      <c r="T136" s="33">
        <v>20.635000000000005</v>
      </c>
      <c r="U136" s="33">
        <v>0</v>
      </c>
      <c r="V136" s="33">
        <v>0.29224405563032757</v>
      </c>
      <c r="W136" s="33">
        <v>9.6438888888888847</v>
      </c>
      <c r="X136" s="33">
        <v>19.129111111111111</v>
      </c>
      <c r="Y136" s="33">
        <v>0</v>
      </c>
      <c r="Z136" s="33">
        <v>0.23235262449528934</v>
      </c>
      <c r="AA136" s="33">
        <v>0</v>
      </c>
      <c r="AB136" s="33">
        <v>0</v>
      </c>
      <c r="AC136" s="33">
        <v>0</v>
      </c>
      <c r="AD136" s="33">
        <v>0</v>
      </c>
      <c r="AE136" s="33">
        <v>0</v>
      </c>
      <c r="AF136" s="33">
        <v>0</v>
      </c>
      <c r="AG136" s="33">
        <v>1.0333333333333334</v>
      </c>
      <c r="AH136" t="s">
        <v>131</v>
      </c>
      <c r="AI136" s="34">
        <v>1</v>
      </c>
    </row>
    <row r="137" spans="1:35" x14ac:dyDescent="0.25">
      <c r="A137" t="s">
        <v>929</v>
      </c>
      <c r="B137" t="s">
        <v>549</v>
      </c>
      <c r="C137" t="s">
        <v>777</v>
      </c>
      <c r="D137" t="s">
        <v>900</v>
      </c>
      <c r="E137" s="33">
        <v>112.21111111111111</v>
      </c>
      <c r="F137" s="33">
        <v>4.6222222222222218</v>
      </c>
      <c r="G137" s="33">
        <v>0.35555555555555557</v>
      </c>
      <c r="H137" s="33">
        <v>0.69711111111111124</v>
      </c>
      <c r="I137" s="33">
        <v>4.3444444444444441</v>
      </c>
      <c r="J137" s="33">
        <v>0</v>
      </c>
      <c r="K137" s="33">
        <v>0</v>
      </c>
      <c r="L137" s="33">
        <v>10.274333333333335</v>
      </c>
      <c r="M137" s="33">
        <v>18.613111111111106</v>
      </c>
      <c r="N137" s="33">
        <v>0</v>
      </c>
      <c r="O137" s="33">
        <v>0.16587582929002867</v>
      </c>
      <c r="P137" s="33">
        <v>0.17777777777777778</v>
      </c>
      <c r="Q137" s="33">
        <v>23.100222222222229</v>
      </c>
      <c r="R137" s="33">
        <v>0.2074482622041787</v>
      </c>
      <c r="S137" s="33">
        <v>16.814777777777785</v>
      </c>
      <c r="T137" s="33">
        <v>11.981111111111108</v>
      </c>
      <c r="U137" s="33">
        <v>0</v>
      </c>
      <c r="V137" s="33">
        <v>0.25662243786513522</v>
      </c>
      <c r="W137" s="33">
        <v>13.38766666666667</v>
      </c>
      <c r="X137" s="33">
        <v>6.9608888888888893</v>
      </c>
      <c r="Y137" s="33">
        <v>0</v>
      </c>
      <c r="Z137" s="33">
        <v>0.18134171700168339</v>
      </c>
      <c r="AA137" s="33">
        <v>0</v>
      </c>
      <c r="AB137" s="33">
        <v>0</v>
      </c>
      <c r="AC137" s="33">
        <v>0</v>
      </c>
      <c r="AD137" s="33">
        <v>0</v>
      </c>
      <c r="AE137" s="33">
        <v>0</v>
      </c>
      <c r="AF137" s="33">
        <v>0</v>
      </c>
      <c r="AG137" s="33">
        <v>0</v>
      </c>
      <c r="AH137" t="s">
        <v>187</v>
      </c>
      <c r="AI137" s="34">
        <v>1</v>
      </c>
    </row>
    <row r="138" spans="1:35" x14ac:dyDescent="0.25">
      <c r="A138" t="s">
        <v>929</v>
      </c>
      <c r="B138" t="s">
        <v>528</v>
      </c>
      <c r="C138" t="s">
        <v>734</v>
      </c>
      <c r="D138" t="s">
        <v>901</v>
      </c>
      <c r="E138" s="33">
        <v>109.48888888888889</v>
      </c>
      <c r="F138" s="33">
        <v>5.6888888888888891</v>
      </c>
      <c r="G138" s="33">
        <v>0.66666666666666663</v>
      </c>
      <c r="H138" s="33">
        <v>0</v>
      </c>
      <c r="I138" s="33">
        <v>5.0666666666666664</v>
      </c>
      <c r="J138" s="33">
        <v>0</v>
      </c>
      <c r="K138" s="33">
        <v>0</v>
      </c>
      <c r="L138" s="33">
        <v>4.7388888888888889</v>
      </c>
      <c r="M138" s="33">
        <v>10.666666666666666</v>
      </c>
      <c r="N138" s="33">
        <v>0</v>
      </c>
      <c r="O138" s="33">
        <v>9.7422366551654135E-2</v>
      </c>
      <c r="P138" s="33">
        <v>10.3</v>
      </c>
      <c r="Q138" s="33">
        <v>10.536111111111111</v>
      </c>
      <c r="R138" s="33">
        <v>0.19030343007915568</v>
      </c>
      <c r="S138" s="33">
        <v>10.277777777777779</v>
      </c>
      <c r="T138" s="33">
        <v>1.9444444444444444</v>
      </c>
      <c r="U138" s="33">
        <v>0</v>
      </c>
      <c r="V138" s="33">
        <v>0.11162979500710372</v>
      </c>
      <c r="W138" s="33">
        <v>5.375</v>
      </c>
      <c r="X138" s="33">
        <v>4.2750000000000004</v>
      </c>
      <c r="Y138" s="33">
        <v>0</v>
      </c>
      <c r="Z138" s="33">
        <v>8.813679723969961E-2</v>
      </c>
      <c r="AA138" s="33">
        <v>0</v>
      </c>
      <c r="AB138" s="33">
        <v>0</v>
      </c>
      <c r="AC138" s="33">
        <v>0</v>
      </c>
      <c r="AD138" s="33">
        <v>0</v>
      </c>
      <c r="AE138" s="33">
        <v>0</v>
      </c>
      <c r="AF138" s="33">
        <v>0</v>
      </c>
      <c r="AG138" s="33">
        <v>0</v>
      </c>
      <c r="AH138" t="s">
        <v>166</v>
      </c>
      <c r="AI138" s="34">
        <v>1</v>
      </c>
    </row>
    <row r="139" spans="1:35" x14ac:dyDescent="0.25">
      <c r="A139" t="s">
        <v>929</v>
      </c>
      <c r="B139" t="s">
        <v>698</v>
      </c>
      <c r="C139" t="s">
        <v>773</v>
      </c>
      <c r="D139" t="s">
        <v>899</v>
      </c>
      <c r="E139" s="33">
        <v>88.333333333333329</v>
      </c>
      <c r="F139" s="33">
        <v>5.333333333333333</v>
      </c>
      <c r="G139" s="33">
        <v>0.33333333333333331</v>
      </c>
      <c r="H139" s="33">
        <v>0.7493333333333333</v>
      </c>
      <c r="I139" s="33">
        <v>2.5333333333333332</v>
      </c>
      <c r="J139" s="33">
        <v>0</v>
      </c>
      <c r="K139" s="33">
        <v>0</v>
      </c>
      <c r="L139" s="33">
        <v>1.8173333333333339</v>
      </c>
      <c r="M139" s="33">
        <v>7.6437777777777756</v>
      </c>
      <c r="N139" s="33">
        <v>0</v>
      </c>
      <c r="O139" s="33">
        <v>8.6533333333333309E-2</v>
      </c>
      <c r="P139" s="33">
        <v>0</v>
      </c>
      <c r="Q139" s="33">
        <v>14.677333333333332</v>
      </c>
      <c r="R139" s="33">
        <v>0.16615849056603774</v>
      </c>
      <c r="S139" s="33">
        <v>6.0615555555555556</v>
      </c>
      <c r="T139" s="33">
        <v>4.9577777777777774</v>
      </c>
      <c r="U139" s="33">
        <v>0</v>
      </c>
      <c r="V139" s="33">
        <v>0.12474716981132075</v>
      </c>
      <c r="W139" s="33">
        <v>5.2181111111111127</v>
      </c>
      <c r="X139" s="33">
        <v>4.503222222222222</v>
      </c>
      <c r="Y139" s="33">
        <v>0</v>
      </c>
      <c r="Z139" s="33">
        <v>0.11005283018867926</v>
      </c>
      <c r="AA139" s="33">
        <v>0</v>
      </c>
      <c r="AB139" s="33">
        <v>5.822222222222222</v>
      </c>
      <c r="AC139" s="33">
        <v>0</v>
      </c>
      <c r="AD139" s="33">
        <v>0</v>
      </c>
      <c r="AE139" s="33">
        <v>5.4</v>
      </c>
      <c r="AF139" s="33">
        <v>0</v>
      </c>
      <c r="AG139" s="33">
        <v>0</v>
      </c>
      <c r="AH139" t="s">
        <v>341</v>
      </c>
      <c r="AI139" s="34">
        <v>1</v>
      </c>
    </row>
    <row r="140" spans="1:35" x14ac:dyDescent="0.25">
      <c r="A140" t="s">
        <v>929</v>
      </c>
      <c r="B140" t="s">
        <v>383</v>
      </c>
      <c r="C140" t="s">
        <v>773</v>
      </c>
      <c r="D140" t="s">
        <v>899</v>
      </c>
      <c r="E140" s="33">
        <v>66.766666666666666</v>
      </c>
      <c r="F140" s="33">
        <v>4.9777777777777779</v>
      </c>
      <c r="G140" s="33">
        <v>0.4</v>
      </c>
      <c r="H140" s="33">
        <v>0.39877777777777779</v>
      </c>
      <c r="I140" s="33">
        <v>1.4</v>
      </c>
      <c r="J140" s="33">
        <v>0</v>
      </c>
      <c r="K140" s="33">
        <v>0</v>
      </c>
      <c r="L140" s="33">
        <v>3.2544444444444443</v>
      </c>
      <c r="M140" s="33">
        <v>5.6</v>
      </c>
      <c r="N140" s="33">
        <v>0</v>
      </c>
      <c r="O140" s="33">
        <v>8.3874188716924605E-2</v>
      </c>
      <c r="P140" s="33">
        <v>0</v>
      </c>
      <c r="Q140" s="33">
        <v>6.1215555555555561</v>
      </c>
      <c r="R140" s="33">
        <v>9.1685804626393752E-2</v>
      </c>
      <c r="S140" s="33">
        <v>7.1765555555555558</v>
      </c>
      <c r="T140" s="33">
        <v>11.132555555555557</v>
      </c>
      <c r="U140" s="33">
        <v>0</v>
      </c>
      <c r="V140" s="33">
        <v>0.27422532867365623</v>
      </c>
      <c r="W140" s="33">
        <v>3.661111111111111</v>
      </c>
      <c r="X140" s="33">
        <v>10.05988888888889</v>
      </c>
      <c r="Y140" s="33">
        <v>0</v>
      </c>
      <c r="Z140" s="33">
        <v>0.2055067398901648</v>
      </c>
      <c r="AA140" s="33">
        <v>0</v>
      </c>
      <c r="AB140" s="33">
        <v>5.166666666666667</v>
      </c>
      <c r="AC140" s="33">
        <v>0</v>
      </c>
      <c r="AD140" s="33">
        <v>0</v>
      </c>
      <c r="AE140" s="33">
        <v>1.3111111111111111</v>
      </c>
      <c r="AF140" s="33">
        <v>0</v>
      </c>
      <c r="AG140" s="33">
        <v>0</v>
      </c>
      <c r="AH140" t="s">
        <v>21</v>
      </c>
      <c r="AI140" s="34">
        <v>1</v>
      </c>
    </row>
    <row r="141" spans="1:35" x14ac:dyDescent="0.25">
      <c r="A141" t="s">
        <v>929</v>
      </c>
      <c r="B141" t="s">
        <v>416</v>
      </c>
      <c r="C141" t="s">
        <v>773</v>
      </c>
      <c r="D141" t="s">
        <v>899</v>
      </c>
      <c r="E141" s="33">
        <v>123.48888888888889</v>
      </c>
      <c r="F141" s="33">
        <v>5.333333333333333</v>
      </c>
      <c r="G141" s="33">
        <v>0.4</v>
      </c>
      <c r="H141" s="33">
        <v>0.72133333333333338</v>
      </c>
      <c r="I141" s="33">
        <v>3.1222222222222222</v>
      </c>
      <c r="J141" s="33">
        <v>0</v>
      </c>
      <c r="K141" s="33">
        <v>0</v>
      </c>
      <c r="L141" s="33">
        <v>2.1080000000000005</v>
      </c>
      <c r="M141" s="33">
        <v>3.2888888888888888</v>
      </c>
      <c r="N141" s="33">
        <v>0</v>
      </c>
      <c r="O141" s="33">
        <v>2.6633075400395896E-2</v>
      </c>
      <c r="P141" s="33">
        <v>5.0666666666666664</v>
      </c>
      <c r="Q141" s="33">
        <v>22.978888888888882</v>
      </c>
      <c r="R141" s="33">
        <v>0.22710995141263265</v>
      </c>
      <c r="S141" s="33">
        <v>10.906555555555556</v>
      </c>
      <c r="T141" s="33">
        <v>7.2653333333333343</v>
      </c>
      <c r="U141" s="33">
        <v>0</v>
      </c>
      <c r="V141" s="33">
        <v>0.1471540399496131</v>
      </c>
      <c r="W141" s="33">
        <v>5.1927777777777777</v>
      </c>
      <c r="X141" s="33">
        <v>8.5976666666666688</v>
      </c>
      <c r="Y141" s="33">
        <v>0</v>
      </c>
      <c r="Z141" s="33">
        <v>0.111673564873133</v>
      </c>
      <c r="AA141" s="33">
        <v>0</v>
      </c>
      <c r="AB141" s="33">
        <v>0</v>
      </c>
      <c r="AC141" s="33">
        <v>0</v>
      </c>
      <c r="AD141" s="33">
        <v>0</v>
      </c>
      <c r="AE141" s="33">
        <v>3.0222222222222221</v>
      </c>
      <c r="AF141" s="33">
        <v>0</v>
      </c>
      <c r="AG141" s="33">
        <v>0</v>
      </c>
      <c r="AH141" t="s">
        <v>54</v>
      </c>
      <c r="AI141" s="34">
        <v>1</v>
      </c>
    </row>
    <row r="142" spans="1:35" x14ac:dyDescent="0.25">
      <c r="A142" t="s">
        <v>929</v>
      </c>
      <c r="B142" t="s">
        <v>363</v>
      </c>
      <c r="C142" t="s">
        <v>762</v>
      </c>
      <c r="D142" t="s">
        <v>897</v>
      </c>
      <c r="E142" s="33">
        <v>78.044444444444451</v>
      </c>
      <c r="F142" s="33">
        <v>5.8666666666666663</v>
      </c>
      <c r="G142" s="33">
        <v>0.28888888888888886</v>
      </c>
      <c r="H142" s="33">
        <v>0</v>
      </c>
      <c r="I142" s="33">
        <v>1.8</v>
      </c>
      <c r="J142" s="33">
        <v>0</v>
      </c>
      <c r="K142" s="33">
        <v>0</v>
      </c>
      <c r="L142" s="33">
        <v>1.5638888888888891</v>
      </c>
      <c r="M142" s="33">
        <v>5.6133333333333333</v>
      </c>
      <c r="N142" s="33">
        <v>0</v>
      </c>
      <c r="O142" s="33">
        <v>7.1924829157175393E-2</v>
      </c>
      <c r="P142" s="33">
        <v>5.0633333333333335</v>
      </c>
      <c r="Q142" s="33">
        <v>3.75</v>
      </c>
      <c r="R142" s="33">
        <v>0.1129271070615034</v>
      </c>
      <c r="S142" s="33">
        <v>5.6677777777777774</v>
      </c>
      <c r="T142" s="33">
        <v>3.5483333333333342</v>
      </c>
      <c r="U142" s="33">
        <v>0</v>
      </c>
      <c r="V142" s="33">
        <v>0.11808798405466969</v>
      </c>
      <c r="W142" s="33">
        <v>2.5180000000000002</v>
      </c>
      <c r="X142" s="33">
        <v>6.3072222222222205</v>
      </c>
      <c r="Y142" s="33">
        <v>0</v>
      </c>
      <c r="Z142" s="33">
        <v>0.11307944191343962</v>
      </c>
      <c r="AA142" s="33">
        <v>0</v>
      </c>
      <c r="AB142" s="33">
        <v>0</v>
      </c>
      <c r="AC142" s="33">
        <v>0</v>
      </c>
      <c r="AD142" s="33">
        <v>0</v>
      </c>
      <c r="AE142" s="33">
        <v>0</v>
      </c>
      <c r="AF142" s="33">
        <v>0</v>
      </c>
      <c r="AG142" s="33">
        <v>0</v>
      </c>
      <c r="AH142" t="s">
        <v>1</v>
      </c>
      <c r="AI142" s="34">
        <v>1</v>
      </c>
    </row>
    <row r="143" spans="1:35" x14ac:dyDescent="0.25">
      <c r="A143" t="s">
        <v>929</v>
      </c>
      <c r="B143" t="s">
        <v>459</v>
      </c>
      <c r="C143" t="s">
        <v>779</v>
      </c>
      <c r="D143" t="s">
        <v>897</v>
      </c>
      <c r="E143" s="33">
        <v>135.11111111111111</v>
      </c>
      <c r="F143" s="33">
        <v>0</v>
      </c>
      <c r="G143" s="33">
        <v>0.46666666666666667</v>
      </c>
      <c r="H143" s="33">
        <v>0.66288888888888886</v>
      </c>
      <c r="I143" s="33">
        <v>4.8888888888888893</v>
      </c>
      <c r="J143" s="33">
        <v>0</v>
      </c>
      <c r="K143" s="33">
        <v>0</v>
      </c>
      <c r="L143" s="33">
        <v>4.0479999999999992</v>
      </c>
      <c r="M143" s="33">
        <v>5.5055555555555555</v>
      </c>
      <c r="N143" s="33">
        <v>4.0427777777777774</v>
      </c>
      <c r="O143" s="33">
        <v>7.0670230263157885E-2</v>
      </c>
      <c r="P143" s="33">
        <v>10.511111111111111</v>
      </c>
      <c r="Q143" s="33">
        <v>45.21044444444447</v>
      </c>
      <c r="R143" s="33">
        <v>0.41241282894736864</v>
      </c>
      <c r="S143" s="33">
        <v>11.511444444444441</v>
      </c>
      <c r="T143" s="33">
        <v>10.622222222222218</v>
      </c>
      <c r="U143" s="33">
        <v>5.3666666666666663</v>
      </c>
      <c r="V143" s="33">
        <v>0.20353865131578941</v>
      </c>
      <c r="W143" s="33">
        <v>9.048</v>
      </c>
      <c r="X143" s="33">
        <v>19.73522222222222</v>
      </c>
      <c r="Y143" s="33">
        <v>0</v>
      </c>
      <c r="Z143" s="33">
        <v>0.21303371710526314</v>
      </c>
      <c r="AA143" s="33">
        <v>0</v>
      </c>
      <c r="AB143" s="33">
        <v>0</v>
      </c>
      <c r="AC143" s="33">
        <v>0</v>
      </c>
      <c r="AD143" s="33">
        <v>0</v>
      </c>
      <c r="AE143" s="33">
        <v>2.1222222222222222</v>
      </c>
      <c r="AF143" s="33">
        <v>0</v>
      </c>
      <c r="AG143" s="33">
        <v>0</v>
      </c>
      <c r="AH143" t="s">
        <v>97</v>
      </c>
      <c r="AI143" s="34">
        <v>1</v>
      </c>
    </row>
    <row r="144" spans="1:35" x14ac:dyDescent="0.25">
      <c r="A144" t="s">
        <v>929</v>
      </c>
      <c r="B144" t="s">
        <v>559</v>
      </c>
      <c r="C144" t="s">
        <v>824</v>
      </c>
      <c r="D144" t="s">
        <v>904</v>
      </c>
      <c r="E144" s="33">
        <v>106.31111111111112</v>
      </c>
      <c r="F144" s="33">
        <v>2.1444444444444444</v>
      </c>
      <c r="G144" s="33">
        <v>4.4444444444444446E-2</v>
      </c>
      <c r="H144" s="33">
        <v>0</v>
      </c>
      <c r="I144" s="33">
        <v>2.1</v>
      </c>
      <c r="J144" s="33">
        <v>0.8</v>
      </c>
      <c r="K144" s="33">
        <v>5.3777777777777782</v>
      </c>
      <c r="L144" s="33">
        <v>1.8861111111111111</v>
      </c>
      <c r="M144" s="33">
        <v>19.402777777777779</v>
      </c>
      <c r="N144" s="33">
        <v>0</v>
      </c>
      <c r="O144" s="33">
        <v>0.18250940635451504</v>
      </c>
      <c r="P144" s="33">
        <v>2.8333333333333335</v>
      </c>
      <c r="Q144" s="33">
        <v>31.85</v>
      </c>
      <c r="R144" s="33">
        <v>0.32624372909699001</v>
      </c>
      <c r="S144" s="33">
        <v>5.2222222222222223</v>
      </c>
      <c r="T144" s="33">
        <v>6.1749999999999998</v>
      </c>
      <c r="U144" s="33">
        <v>0</v>
      </c>
      <c r="V144" s="33">
        <v>0.1072063127090301</v>
      </c>
      <c r="W144" s="33">
        <v>4.8916666666666666</v>
      </c>
      <c r="X144" s="33">
        <v>2.5416666666666665</v>
      </c>
      <c r="Y144" s="33">
        <v>0</v>
      </c>
      <c r="Z144" s="33">
        <v>6.9920568561872912E-2</v>
      </c>
      <c r="AA144" s="33">
        <v>0</v>
      </c>
      <c r="AB144" s="33">
        <v>0</v>
      </c>
      <c r="AC144" s="33">
        <v>0</v>
      </c>
      <c r="AD144" s="33">
        <v>0</v>
      </c>
      <c r="AE144" s="33">
        <v>0</v>
      </c>
      <c r="AF144" s="33">
        <v>0</v>
      </c>
      <c r="AG144" s="33">
        <v>0.35555555555555557</v>
      </c>
      <c r="AH144" t="s">
        <v>198</v>
      </c>
      <c r="AI144" s="34">
        <v>1</v>
      </c>
    </row>
    <row r="145" spans="1:35" x14ac:dyDescent="0.25">
      <c r="A145" t="s">
        <v>929</v>
      </c>
      <c r="B145" t="s">
        <v>666</v>
      </c>
      <c r="C145" t="s">
        <v>740</v>
      </c>
      <c r="D145" t="s">
        <v>903</v>
      </c>
      <c r="E145" s="33">
        <v>179.9</v>
      </c>
      <c r="F145" s="33">
        <v>12.322222222222223</v>
      </c>
      <c r="G145" s="33">
        <v>1.6888888888888889</v>
      </c>
      <c r="H145" s="33">
        <v>0</v>
      </c>
      <c r="I145" s="33">
        <v>4.7444444444444445</v>
      </c>
      <c r="J145" s="33">
        <v>0</v>
      </c>
      <c r="K145" s="33">
        <v>1.211111111111111</v>
      </c>
      <c r="L145" s="33">
        <v>3.2353333333333336</v>
      </c>
      <c r="M145" s="33">
        <v>10.544444444444444</v>
      </c>
      <c r="N145" s="33">
        <v>0</v>
      </c>
      <c r="O145" s="33">
        <v>5.8612809585572231E-2</v>
      </c>
      <c r="P145" s="33">
        <v>10.986111111111111</v>
      </c>
      <c r="Q145" s="33">
        <v>4.0305555555555559</v>
      </c>
      <c r="R145" s="33">
        <v>8.3472299425606813E-2</v>
      </c>
      <c r="S145" s="33">
        <v>13.30411111111111</v>
      </c>
      <c r="T145" s="33">
        <v>13.03788888888889</v>
      </c>
      <c r="U145" s="33">
        <v>0</v>
      </c>
      <c r="V145" s="33">
        <v>0.14642579210672596</v>
      </c>
      <c r="W145" s="33">
        <v>4.1414444444444438</v>
      </c>
      <c r="X145" s="33">
        <v>20.26455555555555</v>
      </c>
      <c r="Y145" s="33">
        <v>0</v>
      </c>
      <c r="Z145" s="33">
        <v>0.13566425792106721</v>
      </c>
      <c r="AA145" s="33">
        <v>4.2666666666666666</v>
      </c>
      <c r="AB145" s="33">
        <v>0</v>
      </c>
      <c r="AC145" s="33">
        <v>0</v>
      </c>
      <c r="AD145" s="33">
        <v>0</v>
      </c>
      <c r="AE145" s="33">
        <v>25.622222222222224</v>
      </c>
      <c r="AF145" s="33">
        <v>0</v>
      </c>
      <c r="AG145" s="33">
        <v>0.48888888888888887</v>
      </c>
      <c r="AH145" t="s">
        <v>308</v>
      </c>
      <c r="AI145" s="34">
        <v>1</v>
      </c>
    </row>
    <row r="146" spans="1:35" x14ac:dyDescent="0.25">
      <c r="A146" t="s">
        <v>929</v>
      </c>
      <c r="B146" t="s">
        <v>362</v>
      </c>
      <c r="C146" t="s">
        <v>761</v>
      </c>
      <c r="D146" t="s">
        <v>897</v>
      </c>
      <c r="E146" s="33">
        <v>107</v>
      </c>
      <c r="F146" s="33">
        <v>7.822222222222222</v>
      </c>
      <c r="G146" s="33">
        <v>0.33333333333333331</v>
      </c>
      <c r="H146" s="33">
        <v>0.80555555555555558</v>
      </c>
      <c r="I146" s="33">
        <v>5.7666666666666666</v>
      </c>
      <c r="J146" s="33">
        <v>0</v>
      </c>
      <c r="K146" s="33">
        <v>0</v>
      </c>
      <c r="L146" s="33">
        <v>4.2919999999999998</v>
      </c>
      <c r="M146" s="33">
        <v>5.6</v>
      </c>
      <c r="N146" s="33">
        <v>0</v>
      </c>
      <c r="O146" s="33">
        <v>5.2336448598130837E-2</v>
      </c>
      <c r="P146" s="33">
        <v>5.5111111111111111</v>
      </c>
      <c r="Q146" s="33">
        <v>16.451000000000001</v>
      </c>
      <c r="R146" s="33">
        <v>0.20525337487019732</v>
      </c>
      <c r="S146" s="33">
        <v>9.0209999999999972</v>
      </c>
      <c r="T146" s="33">
        <v>11.599777777777781</v>
      </c>
      <c r="U146" s="33">
        <v>0</v>
      </c>
      <c r="V146" s="33">
        <v>0.19271754932502597</v>
      </c>
      <c r="W146" s="33">
        <v>6.4171111111111081</v>
      </c>
      <c r="X146" s="33">
        <v>10.951222222222222</v>
      </c>
      <c r="Y146" s="33">
        <v>0</v>
      </c>
      <c r="Z146" s="33">
        <v>0.1623208722741433</v>
      </c>
      <c r="AA146" s="33">
        <v>0</v>
      </c>
      <c r="AB146" s="33">
        <v>0</v>
      </c>
      <c r="AC146" s="33">
        <v>0</v>
      </c>
      <c r="AD146" s="33">
        <v>0</v>
      </c>
      <c r="AE146" s="33">
        <v>0</v>
      </c>
      <c r="AF146" s="33">
        <v>0</v>
      </c>
      <c r="AG146" s="33">
        <v>0.26666666666666666</v>
      </c>
      <c r="AH146" t="s">
        <v>0</v>
      </c>
      <c r="AI146" s="34">
        <v>1</v>
      </c>
    </row>
    <row r="147" spans="1:35" x14ac:dyDescent="0.25">
      <c r="A147" t="s">
        <v>929</v>
      </c>
      <c r="B147" t="s">
        <v>647</v>
      </c>
      <c r="C147" t="s">
        <v>762</v>
      </c>
      <c r="D147" t="s">
        <v>897</v>
      </c>
      <c r="E147" s="33">
        <v>97.311111111111117</v>
      </c>
      <c r="F147" s="33">
        <v>5.6888888888888891</v>
      </c>
      <c r="G147" s="33">
        <v>0.68888888888888888</v>
      </c>
      <c r="H147" s="33">
        <v>0.42555555555555552</v>
      </c>
      <c r="I147" s="33">
        <v>4.0666666666666664</v>
      </c>
      <c r="J147" s="33">
        <v>0</v>
      </c>
      <c r="K147" s="33">
        <v>2.0222222222222221</v>
      </c>
      <c r="L147" s="33">
        <v>6.1944444444444446</v>
      </c>
      <c r="M147" s="33">
        <v>9.2444444444444436</v>
      </c>
      <c r="N147" s="33">
        <v>0</v>
      </c>
      <c r="O147" s="33">
        <v>9.4998858186800622E-2</v>
      </c>
      <c r="P147" s="33">
        <v>0</v>
      </c>
      <c r="Q147" s="33">
        <v>17.083333333333332</v>
      </c>
      <c r="R147" s="33">
        <v>0.17555377940168987</v>
      </c>
      <c r="S147" s="33">
        <v>9.2703333333333333</v>
      </c>
      <c r="T147" s="33">
        <v>11.901666666666667</v>
      </c>
      <c r="U147" s="33">
        <v>0</v>
      </c>
      <c r="V147" s="33">
        <v>0.21757022151176067</v>
      </c>
      <c r="W147" s="33">
        <v>7.0796666666666663</v>
      </c>
      <c r="X147" s="33">
        <v>8.0552222222222216</v>
      </c>
      <c r="Y147" s="33">
        <v>0</v>
      </c>
      <c r="Z147" s="33">
        <v>0.15553094313770266</v>
      </c>
      <c r="AA147" s="33">
        <v>0</v>
      </c>
      <c r="AB147" s="33">
        <v>0</v>
      </c>
      <c r="AC147" s="33">
        <v>0</v>
      </c>
      <c r="AD147" s="33">
        <v>0</v>
      </c>
      <c r="AE147" s="33">
        <v>0</v>
      </c>
      <c r="AF147" s="33">
        <v>0</v>
      </c>
      <c r="AG147" s="33">
        <v>0</v>
      </c>
      <c r="AH147" t="s">
        <v>289</v>
      </c>
      <c r="AI147" s="34">
        <v>1</v>
      </c>
    </row>
    <row r="148" spans="1:35" x14ac:dyDescent="0.25">
      <c r="A148" t="s">
        <v>929</v>
      </c>
      <c r="B148" t="s">
        <v>408</v>
      </c>
      <c r="C148" t="s">
        <v>722</v>
      </c>
      <c r="D148" t="s">
        <v>899</v>
      </c>
      <c r="E148" s="33">
        <v>60.011111111111113</v>
      </c>
      <c r="F148" s="33">
        <v>5.1555555555555559</v>
      </c>
      <c r="G148" s="33">
        <v>0</v>
      </c>
      <c r="H148" s="33">
        <v>0.3</v>
      </c>
      <c r="I148" s="33">
        <v>4.322222222222222</v>
      </c>
      <c r="J148" s="33">
        <v>0</v>
      </c>
      <c r="K148" s="33">
        <v>0</v>
      </c>
      <c r="L148" s="33">
        <v>2.1694444444444443</v>
      </c>
      <c r="M148" s="33">
        <v>11.091666666666667</v>
      </c>
      <c r="N148" s="33">
        <v>0</v>
      </c>
      <c r="O148" s="33">
        <v>0.18482688391038696</v>
      </c>
      <c r="P148" s="33">
        <v>4.8</v>
      </c>
      <c r="Q148" s="33">
        <v>5.5</v>
      </c>
      <c r="R148" s="33">
        <v>0.17163488242917979</v>
      </c>
      <c r="S148" s="33">
        <v>4.9805555555555552</v>
      </c>
      <c r="T148" s="33">
        <v>1.4194444444444445</v>
      </c>
      <c r="U148" s="33">
        <v>0</v>
      </c>
      <c r="V148" s="33">
        <v>0.10664691723754859</v>
      </c>
      <c r="W148" s="33">
        <v>6.0916666666666668</v>
      </c>
      <c r="X148" s="33">
        <v>0.85555555555555551</v>
      </c>
      <c r="Y148" s="33">
        <v>0</v>
      </c>
      <c r="Z148" s="33">
        <v>0.11576559896315497</v>
      </c>
      <c r="AA148" s="33">
        <v>0</v>
      </c>
      <c r="AB148" s="33">
        <v>0</v>
      </c>
      <c r="AC148" s="33">
        <v>0</v>
      </c>
      <c r="AD148" s="33">
        <v>0</v>
      </c>
      <c r="AE148" s="33">
        <v>0</v>
      </c>
      <c r="AF148" s="33">
        <v>0</v>
      </c>
      <c r="AG148" s="33">
        <v>0.36666666666666664</v>
      </c>
      <c r="AH148" t="s">
        <v>46</v>
      </c>
      <c r="AI148" s="34">
        <v>1</v>
      </c>
    </row>
    <row r="149" spans="1:35" x14ac:dyDescent="0.25">
      <c r="A149" t="s">
        <v>929</v>
      </c>
      <c r="B149" t="s">
        <v>684</v>
      </c>
      <c r="C149" t="s">
        <v>777</v>
      </c>
      <c r="D149" t="s">
        <v>900</v>
      </c>
      <c r="E149" s="33">
        <v>83.833333333333329</v>
      </c>
      <c r="F149" s="33">
        <v>5.5111111111111111</v>
      </c>
      <c r="G149" s="33">
        <v>0.35555555555555557</v>
      </c>
      <c r="H149" s="33">
        <v>0</v>
      </c>
      <c r="I149" s="33">
        <v>3.6111111111111112</v>
      </c>
      <c r="J149" s="33">
        <v>0</v>
      </c>
      <c r="K149" s="33">
        <v>0.26666666666666666</v>
      </c>
      <c r="L149" s="33">
        <v>4.3192222222222219</v>
      </c>
      <c r="M149" s="33">
        <v>4.7111111111111112</v>
      </c>
      <c r="N149" s="33">
        <v>0</v>
      </c>
      <c r="O149" s="33">
        <v>5.6196156394963559E-2</v>
      </c>
      <c r="P149" s="33">
        <v>5.5277777777777777</v>
      </c>
      <c r="Q149" s="33">
        <v>6.6611111111111114</v>
      </c>
      <c r="R149" s="33">
        <v>0.14539430086149771</v>
      </c>
      <c r="S149" s="33">
        <v>4.4617777777777787</v>
      </c>
      <c r="T149" s="33">
        <v>4.6373333333333342</v>
      </c>
      <c r="U149" s="33">
        <v>0</v>
      </c>
      <c r="V149" s="33">
        <v>0.10853810470510275</v>
      </c>
      <c r="W149" s="33">
        <v>5.6784444444444437</v>
      </c>
      <c r="X149" s="33">
        <v>4.9777777777777779</v>
      </c>
      <c r="Y149" s="33">
        <v>0</v>
      </c>
      <c r="Z149" s="33">
        <v>0.12711199469847581</v>
      </c>
      <c r="AA149" s="33">
        <v>0.96666666666666667</v>
      </c>
      <c r="AB149" s="33">
        <v>0</v>
      </c>
      <c r="AC149" s="33">
        <v>0</v>
      </c>
      <c r="AD149" s="33">
        <v>0</v>
      </c>
      <c r="AE149" s="33">
        <v>0</v>
      </c>
      <c r="AF149" s="33">
        <v>0</v>
      </c>
      <c r="AG149" s="33">
        <v>4.4444444444444446E-2</v>
      </c>
      <c r="AH149" t="s">
        <v>327</v>
      </c>
      <c r="AI149" s="34">
        <v>1</v>
      </c>
    </row>
    <row r="150" spans="1:35" x14ac:dyDescent="0.25">
      <c r="A150" t="s">
        <v>929</v>
      </c>
      <c r="B150" t="s">
        <v>563</v>
      </c>
      <c r="C150" t="s">
        <v>754</v>
      </c>
      <c r="D150" t="s">
        <v>900</v>
      </c>
      <c r="E150" s="33">
        <v>134.38888888888889</v>
      </c>
      <c r="F150" s="33">
        <v>9.3333333333333339</v>
      </c>
      <c r="G150" s="33">
        <v>1.2444444444444445</v>
      </c>
      <c r="H150" s="33">
        <v>0.42222222222222222</v>
      </c>
      <c r="I150" s="33">
        <v>5.9444444444444446</v>
      </c>
      <c r="J150" s="33">
        <v>0</v>
      </c>
      <c r="K150" s="33">
        <v>0</v>
      </c>
      <c r="L150" s="33">
        <v>3.213888888888889</v>
      </c>
      <c r="M150" s="33">
        <v>5.0333333333333332</v>
      </c>
      <c r="N150" s="33">
        <v>11.230555555555556</v>
      </c>
      <c r="O150" s="33">
        <v>0.12102108309218686</v>
      </c>
      <c r="P150" s="33">
        <v>2.5777777777777779</v>
      </c>
      <c r="Q150" s="33">
        <v>18.744444444444444</v>
      </c>
      <c r="R150" s="33">
        <v>0.1586606035551881</v>
      </c>
      <c r="S150" s="33">
        <v>21.338888888888889</v>
      </c>
      <c r="T150" s="33">
        <v>3.55</v>
      </c>
      <c r="U150" s="33">
        <v>0</v>
      </c>
      <c r="V150" s="33">
        <v>0.18520049607275735</v>
      </c>
      <c r="W150" s="33">
        <v>13.738888888888889</v>
      </c>
      <c r="X150" s="33">
        <v>8.9861111111111107</v>
      </c>
      <c r="Y150" s="33">
        <v>4.4333333333333336</v>
      </c>
      <c r="Z150" s="33">
        <v>0.20208763952046302</v>
      </c>
      <c r="AA150" s="33">
        <v>0</v>
      </c>
      <c r="AB150" s="33">
        <v>0</v>
      </c>
      <c r="AC150" s="33">
        <v>0</v>
      </c>
      <c r="AD150" s="33">
        <v>0</v>
      </c>
      <c r="AE150" s="33">
        <v>0</v>
      </c>
      <c r="AF150" s="33">
        <v>0</v>
      </c>
      <c r="AG150" s="33">
        <v>0</v>
      </c>
      <c r="AH150" t="s">
        <v>202</v>
      </c>
      <c r="AI150" s="34">
        <v>1</v>
      </c>
    </row>
    <row r="151" spans="1:35" x14ac:dyDescent="0.25">
      <c r="A151" t="s">
        <v>929</v>
      </c>
      <c r="B151" t="s">
        <v>562</v>
      </c>
      <c r="C151" t="s">
        <v>844</v>
      </c>
      <c r="D151" t="s">
        <v>900</v>
      </c>
      <c r="E151" s="33">
        <v>41.533333333333331</v>
      </c>
      <c r="F151" s="33">
        <v>5.1555555555555559</v>
      </c>
      <c r="G151" s="33">
        <v>0</v>
      </c>
      <c r="H151" s="33">
        <v>0</v>
      </c>
      <c r="I151" s="33">
        <v>0</v>
      </c>
      <c r="J151" s="33">
        <v>0</v>
      </c>
      <c r="K151" s="33">
        <v>0</v>
      </c>
      <c r="L151" s="33">
        <v>0.31111111111111112</v>
      </c>
      <c r="M151" s="33">
        <v>5.333333333333333</v>
      </c>
      <c r="N151" s="33">
        <v>0</v>
      </c>
      <c r="O151" s="33">
        <v>0.12841091492776885</v>
      </c>
      <c r="P151" s="33">
        <v>0</v>
      </c>
      <c r="Q151" s="33">
        <v>5.2388888888888889</v>
      </c>
      <c r="R151" s="33">
        <v>0.12613697164258963</v>
      </c>
      <c r="S151" s="33">
        <v>4.1555555555555559</v>
      </c>
      <c r="T151" s="33">
        <v>0.61944444444444446</v>
      </c>
      <c r="U151" s="33">
        <v>0</v>
      </c>
      <c r="V151" s="33">
        <v>0.11496789727126808</v>
      </c>
      <c r="W151" s="33">
        <v>0.76944444444444449</v>
      </c>
      <c r="X151" s="33">
        <v>4</v>
      </c>
      <c r="Y151" s="33">
        <v>0</v>
      </c>
      <c r="Z151" s="33">
        <v>0.11483413590155164</v>
      </c>
      <c r="AA151" s="33">
        <v>0</v>
      </c>
      <c r="AB151" s="33">
        <v>0</v>
      </c>
      <c r="AC151" s="33">
        <v>0</v>
      </c>
      <c r="AD151" s="33">
        <v>20.719444444444445</v>
      </c>
      <c r="AE151" s="33">
        <v>0</v>
      </c>
      <c r="AF151" s="33">
        <v>0</v>
      </c>
      <c r="AG151" s="33">
        <v>0</v>
      </c>
      <c r="AH151" t="s">
        <v>201</v>
      </c>
      <c r="AI151" s="34">
        <v>1</v>
      </c>
    </row>
    <row r="152" spans="1:35" x14ac:dyDescent="0.25">
      <c r="A152" t="s">
        <v>929</v>
      </c>
      <c r="B152" t="s">
        <v>382</v>
      </c>
      <c r="C152" t="s">
        <v>762</v>
      </c>
      <c r="D152" t="s">
        <v>897</v>
      </c>
      <c r="E152" s="33">
        <v>128.01111111111112</v>
      </c>
      <c r="F152" s="33">
        <v>10.777777777777779</v>
      </c>
      <c r="G152" s="33">
        <v>0.35555555555555557</v>
      </c>
      <c r="H152" s="33">
        <v>0.56388888888888888</v>
      </c>
      <c r="I152" s="33">
        <v>7.8888888888888893</v>
      </c>
      <c r="J152" s="33">
        <v>0</v>
      </c>
      <c r="K152" s="33">
        <v>0</v>
      </c>
      <c r="L152" s="33">
        <v>4.5666666666666664</v>
      </c>
      <c r="M152" s="33">
        <v>21.125</v>
      </c>
      <c r="N152" s="33">
        <v>0</v>
      </c>
      <c r="O152" s="33">
        <v>0.16502473743598645</v>
      </c>
      <c r="P152" s="33">
        <v>16.356666666666666</v>
      </c>
      <c r="Q152" s="33">
        <v>36.710666666666668</v>
      </c>
      <c r="R152" s="33">
        <v>0.4145525562017186</v>
      </c>
      <c r="S152" s="33">
        <v>8.1</v>
      </c>
      <c r="T152" s="33">
        <v>15.3</v>
      </c>
      <c r="U152" s="33">
        <v>0</v>
      </c>
      <c r="V152" s="33">
        <v>0.18279663223678497</v>
      </c>
      <c r="W152" s="33">
        <v>13.977777777777778</v>
      </c>
      <c r="X152" s="33">
        <v>17.416666666666668</v>
      </c>
      <c r="Y152" s="33">
        <v>0</v>
      </c>
      <c r="Z152" s="33">
        <v>0.24524780834996962</v>
      </c>
      <c r="AA152" s="33">
        <v>0</v>
      </c>
      <c r="AB152" s="33">
        <v>0</v>
      </c>
      <c r="AC152" s="33">
        <v>0</v>
      </c>
      <c r="AD152" s="33">
        <v>0</v>
      </c>
      <c r="AE152" s="33">
        <v>0</v>
      </c>
      <c r="AF152" s="33">
        <v>0</v>
      </c>
      <c r="AG152" s="33">
        <v>0</v>
      </c>
      <c r="AH152" t="s">
        <v>20</v>
      </c>
      <c r="AI152" s="34">
        <v>1</v>
      </c>
    </row>
    <row r="153" spans="1:35" x14ac:dyDescent="0.25">
      <c r="A153" t="s">
        <v>929</v>
      </c>
      <c r="B153" t="s">
        <v>495</v>
      </c>
      <c r="C153" t="s">
        <v>758</v>
      </c>
      <c r="D153" t="s">
        <v>905</v>
      </c>
      <c r="E153" s="33">
        <v>68.37777777777778</v>
      </c>
      <c r="F153" s="33">
        <v>10.166666666666666</v>
      </c>
      <c r="G153" s="33">
        <v>1.4222222222222223</v>
      </c>
      <c r="H153" s="33">
        <v>0.26477777777777778</v>
      </c>
      <c r="I153" s="33">
        <v>4.8444444444444441</v>
      </c>
      <c r="J153" s="33">
        <v>0</v>
      </c>
      <c r="K153" s="33">
        <v>0</v>
      </c>
      <c r="L153" s="33">
        <v>4.8138888888888891</v>
      </c>
      <c r="M153" s="33">
        <v>7.083333333333333</v>
      </c>
      <c r="N153" s="33">
        <v>0</v>
      </c>
      <c r="O153" s="33">
        <v>0.10359116022099447</v>
      </c>
      <c r="P153" s="33">
        <v>2.4666666666666668</v>
      </c>
      <c r="Q153" s="33">
        <v>11.613888888888889</v>
      </c>
      <c r="R153" s="33">
        <v>0.20592297692557684</v>
      </c>
      <c r="S153" s="33">
        <v>10.980555555555556</v>
      </c>
      <c r="T153" s="33">
        <v>9.8305555555555557</v>
      </c>
      <c r="U153" s="33">
        <v>0</v>
      </c>
      <c r="V153" s="33">
        <v>0.30435489112772179</v>
      </c>
      <c r="W153" s="33">
        <v>13</v>
      </c>
      <c r="X153" s="33">
        <v>14.272222222222222</v>
      </c>
      <c r="Y153" s="33">
        <v>3.3444444444444446</v>
      </c>
      <c r="Z153" s="33">
        <v>0.44775755606109846</v>
      </c>
      <c r="AA153" s="33">
        <v>0</v>
      </c>
      <c r="AB153" s="33">
        <v>0</v>
      </c>
      <c r="AC153" s="33">
        <v>0</v>
      </c>
      <c r="AD153" s="33">
        <v>0</v>
      </c>
      <c r="AE153" s="33">
        <v>3.2444444444444445</v>
      </c>
      <c r="AF153" s="33">
        <v>0</v>
      </c>
      <c r="AG153" s="33">
        <v>0</v>
      </c>
      <c r="AH153" t="s">
        <v>133</v>
      </c>
      <c r="AI153" s="34">
        <v>1</v>
      </c>
    </row>
    <row r="154" spans="1:35" x14ac:dyDescent="0.25">
      <c r="A154" t="s">
        <v>929</v>
      </c>
      <c r="B154" t="s">
        <v>596</v>
      </c>
      <c r="C154" t="s">
        <v>732</v>
      </c>
      <c r="D154" t="s">
        <v>901</v>
      </c>
      <c r="E154" s="33">
        <v>59.5</v>
      </c>
      <c r="F154" s="33">
        <v>5.2888888888888888</v>
      </c>
      <c r="G154" s="33">
        <v>0.33333333333333331</v>
      </c>
      <c r="H154" s="33">
        <v>0.21833333333333332</v>
      </c>
      <c r="I154" s="33">
        <v>1.8666666666666667</v>
      </c>
      <c r="J154" s="33">
        <v>0</v>
      </c>
      <c r="K154" s="33">
        <v>0</v>
      </c>
      <c r="L154" s="33">
        <v>1.1111111111111112</v>
      </c>
      <c r="M154" s="33">
        <v>5.0666666666666664</v>
      </c>
      <c r="N154" s="33">
        <v>6.7555555555555555</v>
      </c>
      <c r="O154" s="33">
        <v>0.19869281045751636</v>
      </c>
      <c r="P154" s="33">
        <v>5.0666666666666664</v>
      </c>
      <c r="Q154" s="33">
        <v>7.9083333333333332</v>
      </c>
      <c r="R154" s="33">
        <v>0.2180672268907563</v>
      </c>
      <c r="S154" s="33">
        <v>3.9805555555555556</v>
      </c>
      <c r="T154" s="33">
        <v>4.1277777777777782</v>
      </c>
      <c r="U154" s="33">
        <v>0</v>
      </c>
      <c r="V154" s="33">
        <v>0.13627450980392158</v>
      </c>
      <c r="W154" s="33">
        <v>7.0777777777777775</v>
      </c>
      <c r="X154" s="33">
        <v>2.3666666666666667</v>
      </c>
      <c r="Y154" s="33">
        <v>0</v>
      </c>
      <c r="Z154" s="33">
        <v>0.15873015873015872</v>
      </c>
      <c r="AA154" s="33">
        <v>0</v>
      </c>
      <c r="AB154" s="33">
        <v>0</v>
      </c>
      <c r="AC154" s="33">
        <v>0</v>
      </c>
      <c r="AD154" s="33">
        <v>0</v>
      </c>
      <c r="AE154" s="33">
        <v>0</v>
      </c>
      <c r="AF154" s="33">
        <v>0</v>
      </c>
      <c r="AG154" s="33">
        <v>0</v>
      </c>
      <c r="AH154" t="s">
        <v>237</v>
      </c>
      <c r="AI154" s="34">
        <v>1</v>
      </c>
    </row>
    <row r="155" spans="1:35" x14ac:dyDescent="0.25">
      <c r="A155" t="s">
        <v>929</v>
      </c>
      <c r="B155" t="s">
        <v>370</v>
      </c>
      <c r="C155" t="s">
        <v>766</v>
      </c>
      <c r="D155" t="s">
        <v>901</v>
      </c>
      <c r="E155" s="33">
        <v>105.43333333333334</v>
      </c>
      <c r="F155" s="33">
        <v>1.9555555555555555</v>
      </c>
      <c r="G155" s="33">
        <v>0.28888888888888886</v>
      </c>
      <c r="H155" s="33">
        <v>0.4</v>
      </c>
      <c r="I155" s="33">
        <v>4.677777777777778</v>
      </c>
      <c r="J155" s="33">
        <v>0</v>
      </c>
      <c r="K155" s="33">
        <v>0</v>
      </c>
      <c r="L155" s="33">
        <v>3.9009999999999998</v>
      </c>
      <c r="M155" s="33">
        <v>10.475</v>
      </c>
      <c r="N155" s="33">
        <v>0</v>
      </c>
      <c r="O155" s="33">
        <v>9.9351881125513741E-2</v>
      </c>
      <c r="P155" s="33">
        <v>4.7555555555555555</v>
      </c>
      <c r="Q155" s="33">
        <v>10.213888888888889</v>
      </c>
      <c r="R155" s="33">
        <v>0.14198018758562547</v>
      </c>
      <c r="S155" s="33">
        <v>6.7690000000000001</v>
      </c>
      <c r="T155" s="33">
        <v>5.8996666666666684</v>
      </c>
      <c r="U155" s="33">
        <v>0</v>
      </c>
      <c r="V155" s="33">
        <v>0.12015807777426495</v>
      </c>
      <c r="W155" s="33">
        <v>5.4487777777777779</v>
      </c>
      <c r="X155" s="33">
        <v>9.51588888888889</v>
      </c>
      <c r="Y155" s="33">
        <v>0</v>
      </c>
      <c r="Z155" s="33">
        <v>0.14193487195700286</v>
      </c>
      <c r="AA155" s="33">
        <v>0</v>
      </c>
      <c r="AB155" s="33">
        <v>0</v>
      </c>
      <c r="AC155" s="33">
        <v>1.2</v>
      </c>
      <c r="AD155" s="33">
        <v>0</v>
      </c>
      <c r="AE155" s="33">
        <v>0</v>
      </c>
      <c r="AF155" s="33">
        <v>0</v>
      </c>
      <c r="AG155" s="33">
        <v>0</v>
      </c>
      <c r="AH155" t="s">
        <v>8</v>
      </c>
      <c r="AI155" s="34">
        <v>1</v>
      </c>
    </row>
    <row r="156" spans="1:35" x14ac:dyDescent="0.25">
      <c r="A156" t="s">
        <v>929</v>
      </c>
      <c r="B156" t="s">
        <v>367</v>
      </c>
      <c r="C156" t="s">
        <v>765</v>
      </c>
      <c r="D156" t="s">
        <v>899</v>
      </c>
      <c r="E156" s="33">
        <v>154.28888888888889</v>
      </c>
      <c r="F156" s="33">
        <v>5.6888888888888891</v>
      </c>
      <c r="G156" s="33">
        <v>3.7444444444444445</v>
      </c>
      <c r="H156" s="33">
        <v>0.46666666666666667</v>
      </c>
      <c r="I156" s="33">
        <v>5.2222222222222223</v>
      </c>
      <c r="J156" s="33">
        <v>0</v>
      </c>
      <c r="K156" s="33">
        <v>0</v>
      </c>
      <c r="L156" s="33">
        <v>5.2027777777777775</v>
      </c>
      <c r="M156" s="33">
        <v>6.9972222222222218</v>
      </c>
      <c r="N156" s="33">
        <v>3.8222222222222224</v>
      </c>
      <c r="O156" s="33">
        <v>7.012458591387008E-2</v>
      </c>
      <c r="P156" s="33">
        <v>5.6</v>
      </c>
      <c r="Q156" s="33">
        <v>14.652777777777779</v>
      </c>
      <c r="R156" s="33">
        <v>0.13126530318306209</v>
      </c>
      <c r="S156" s="33">
        <v>21.847222222222221</v>
      </c>
      <c r="T156" s="33">
        <v>5.9944444444444445</v>
      </c>
      <c r="U156" s="33">
        <v>0</v>
      </c>
      <c r="V156" s="33">
        <v>0.18045153391905516</v>
      </c>
      <c r="W156" s="33">
        <v>6.8277777777777775</v>
      </c>
      <c r="X156" s="33">
        <v>7.0666666666666664</v>
      </c>
      <c r="Y156" s="33">
        <v>0</v>
      </c>
      <c r="Z156" s="33">
        <v>9.0054731384127895E-2</v>
      </c>
      <c r="AA156" s="33">
        <v>0</v>
      </c>
      <c r="AB156" s="33">
        <v>0</v>
      </c>
      <c r="AC156" s="33">
        <v>0</v>
      </c>
      <c r="AD156" s="33">
        <v>0</v>
      </c>
      <c r="AE156" s="33">
        <v>0</v>
      </c>
      <c r="AF156" s="33">
        <v>0</v>
      </c>
      <c r="AG156" s="33">
        <v>0</v>
      </c>
      <c r="AH156" t="s">
        <v>5</v>
      </c>
      <c r="AI156" s="34">
        <v>1</v>
      </c>
    </row>
    <row r="157" spans="1:35" x14ac:dyDescent="0.25">
      <c r="A157" t="s">
        <v>929</v>
      </c>
      <c r="B157" t="s">
        <v>550</v>
      </c>
      <c r="C157" t="s">
        <v>842</v>
      </c>
      <c r="D157" t="s">
        <v>898</v>
      </c>
      <c r="E157" s="33">
        <v>113.17777777777778</v>
      </c>
      <c r="F157" s="33">
        <v>5.0666666666666664</v>
      </c>
      <c r="G157" s="33">
        <v>1.2444444444444445</v>
      </c>
      <c r="H157" s="33">
        <v>0.42222222222222222</v>
      </c>
      <c r="I157" s="33">
        <v>3.0555555555555554</v>
      </c>
      <c r="J157" s="33">
        <v>0</v>
      </c>
      <c r="K157" s="33">
        <v>0</v>
      </c>
      <c r="L157" s="33">
        <v>3.95</v>
      </c>
      <c r="M157" s="33">
        <v>7.2638888888888893</v>
      </c>
      <c r="N157" s="33">
        <v>0</v>
      </c>
      <c r="O157" s="33">
        <v>6.4181229138032592E-2</v>
      </c>
      <c r="P157" s="33">
        <v>0</v>
      </c>
      <c r="Q157" s="33">
        <v>24.572222222222223</v>
      </c>
      <c r="R157" s="33">
        <v>0.21711172197133322</v>
      </c>
      <c r="S157" s="33">
        <v>10.261111111111111</v>
      </c>
      <c r="T157" s="33">
        <v>1.7</v>
      </c>
      <c r="U157" s="33">
        <v>0</v>
      </c>
      <c r="V157" s="33">
        <v>0.10568427253092479</v>
      </c>
      <c r="W157" s="33">
        <v>9.9638888888888886</v>
      </c>
      <c r="X157" s="33">
        <v>1.0972222222222223</v>
      </c>
      <c r="Y157" s="33">
        <v>0</v>
      </c>
      <c r="Z157" s="33">
        <v>9.7732181425485953E-2</v>
      </c>
      <c r="AA157" s="33">
        <v>0</v>
      </c>
      <c r="AB157" s="33">
        <v>0</v>
      </c>
      <c r="AC157" s="33">
        <v>0</v>
      </c>
      <c r="AD157" s="33">
        <v>0</v>
      </c>
      <c r="AE157" s="33">
        <v>0</v>
      </c>
      <c r="AF157" s="33">
        <v>0</v>
      </c>
      <c r="AG157" s="33">
        <v>0</v>
      </c>
      <c r="AH157" t="s">
        <v>188</v>
      </c>
      <c r="AI157" s="34">
        <v>1</v>
      </c>
    </row>
    <row r="158" spans="1:35" x14ac:dyDescent="0.25">
      <c r="A158" t="s">
        <v>929</v>
      </c>
      <c r="B158" t="s">
        <v>487</v>
      </c>
      <c r="C158" t="s">
        <v>764</v>
      </c>
      <c r="D158" t="s">
        <v>897</v>
      </c>
      <c r="E158" s="33">
        <v>46.211111111111109</v>
      </c>
      <c r="F158" s="33">
        <v>5.1555555555555559</v>
      </c>
      <c r="G158" s="33">
        <v>0.18888888888888888</v>
      </c>
      <c r="H158" s="33">
        <v>0.22555555555555556</v>
      </c>
      <c r="I158" s="33">
        <v>1.0888888888888888</v>
      </c>
      <c r="J158" s="33">
        <v>0</v>
      </c>
      <c r="K158" s="33">
        <v>0</v>
      </c>
      <c r="L158" s="33">
        <v>0.27399999999999997</v>
      </c>
      <c r="M158" s="33">
        <v>2</v>
      </c>
      <c r="N158" s="33">
        <v>0</v>
      </c>
      <c r="O158" s="33">
        <v>4.3279634527530655E-2</v>
      </c>
      <c r="P158" s="33">
        <v>5.4222222222222225</v>
      </c>
      <c r="Q158" s="33">
        <v>5.4138888888888888</v>
      </c>
      <c r="R158" s="33">
        <v>0.23449146429430154</v>
      </c>
      <c r="S158" s="33">
        <v>4.3149999999999995</v>
      </c>
      <c r="T158" s="33">
        <v>0.8746666666666667</v>
      </c>
      <c r="U158" s="33">
        <v>0</v>
      </c>
      <c r="V158" s="33">
        <v>0.11230343832652079</v>
      </c>
      <c r="W158" s="33">
        <v>3.0358888888888886</v>
      </c>
      <c r="X158" s="33">
        <v>7.3684444444444432</v>
      </c>
      <c r="Y158" s="33">
        <v>0</v>
      </c>
      <c r="Z158" s="33">
        <v>0.22514787208463571</v>
      </c>
      <c r="AA158" s="33">
        <v>0</v>
      </c>
      <c r="AB158" s="33">
        <v>0</v>
      </c>
      <c r="AC158" s="33">
        <v>0</v>
      </c>
      <c r="AD158" s="33">
        <v>0</v>
      </c>
      <c r="AE158" s="33">
        <v>0</v>
      </c>
      <c r="AF158" s="33">
        <v>0</v>
      </c>
      <c r="AG158" s="33">
        <v>0</v>
      </c>
      <c r="AH158" t="s">
        <v>125</v>
      </c>
      <c r="AI158" s="34">
        <v>1</v>
      </c>
    </row>
    <row r="159" spans="1:35" x14ac:dyDescent="0.25">
      <c r="A159" t="s">
        <v>929</v>
      </c>
      <c r="B159" t="s">
        <v>697</v>
      </c>
      <c r="C159" t="s">
        <v>748</v>
      </c>
      <c r="D159" t="s">
        <v>903</v>
      </c>
      <c r="E159" s="33">
        <v>70.077777777777783</v>
      </c>
      <c r="F159" s="33">
        <v>5.5111111111111111</v>
      </c>
      <c r="G159" s="33">
        <v>0.75555555555555554</v>
      </c>
      <c r="H159" s="33">
        <v>0</v>
      </c>
      <c r="I159" s="33">
        <v>5.6888888888888891</v>
      </c>
      <c r="J159" s="33">
        <v>0</v>
      </c>
      <c r="K159" s="33">
        <v>0.51111111111111107</v>
      </c>
      <c r="L159" s="33">
        <v>0.68788888888888888</v>
      </c>
      <c r="M159" s="33">
        <v>10.763888888888889</v>
      </c>
      <c r="N159" s="33">
        <v>0</v>
      </c>
      <c r="O159" s="33">
        <v>0.1535991755192643</v>
      </c>
      <c r="P159" s="33">
        <v>13.977777777777778</v>
      </c>
      <c r="Q159" s="33">
        <v>18.505555555555556</v>
      </c>
      <c r="R159" s="33">
        <v>0.46353258284445853</v>
      </c>
      <c r="S159" s="33">
        <v>11.271444444444445</v>
      </c>
      <c r="T159" s="33">
        <v>4.3136666666666681</v>
      </c>
      <c r="U159" s="33">
        <v>0</v>
      </c>
      <c r="V159" s="33">
        <v>0.22239733629300779</v>
      </c>
      <c r="W159" s="33">
        <v>4.1998888888888883</v>
      </c>
      <c r="X159" s="33">
        <v>9.0942222222222213</v>
      </c>
      <c r="Y159" s="33">
        <v>0</v>
      </c>
      <c r="Z159" s="33">
        <v>0.189705089583003</v>
      </c>
      <c r="AA159" s="33">
        <v>5.0666666666666664</v>
      </c>
      <c r="AB159" s="33">
        <v>0</v>
      </c>
      <c r="AC159" s="33">
        <v>0</v>
      </c>
      <c r="AD159" s="33">
        <v>0</v>
      </c>
      <c r="AE159" s="33">
        <v>0</v>
      </c>
      <c r="AF159" s="33">
        <v>0</v>
      </c>
      <c r="AG159" s="33">
        <v>0</v>
      </c>
      <c r="AH159" t="s">
        <v>340</v>
      </c>
      <c r="AI159" s="34">
        <v>1</v>
      </c>
    </row>
    <row r="160" spans="1:35" x14ac:dyDescent="0.25">
      <c r="A160" t="s">
        <v>929</v>
      </c>
      <c r="B160" t="s">
        <v>365</v>
      </c>
      <c r="C160" t="s">
        <v>762</v>
      </c>
      <c r="D160" t="s">
        <v>897</v>
      </c>
      <c r="E160" s="33">
        <v>74.388888888888886</v>
      </c>
      <c r="F160" s="33">
        <v>5.333333333333333</v>
      </c>
      <c r="G160" s="33">
        <v>0</v>
      </c>
      <c r="H160" s="33">
        <v>0.37599999999999995</v>
      </c>
      <c r="I160" s="33">
        <v>2.4777777777777779</v>
      </c>
      <c r="J160" s="33">
        <v>0</v>
      </c>
      <c r="K160" s="33">
        <v>0</v>
      </c>
      <c r="L160" s="33">
        <v>1.2305555555555556</v>
      </c>
      <c r="M160" s="33">
        <v>7.5472222222222225</v>
      </c>
      <c r="N160" s="33">
        <v>0</v>
      </c>
      <c r="O160" s="33">
        <v>0.10145631067961165</v>
      </c>
      <c r="P160" s="33">
        <v>5.6</v>
      </c>
      <c r="Q160" s="33">
        <v>9.3833333333333329</v>
      </c>
      <c r="R160" s="33">
        <v>0.20141896938013443</v>
      </c>
      <c r="S160" s="33">
        <v>6.8638888888888889</v>
      </c>
      <c r="T160" s="33">
        <v>3.4277777777777776</v>
      </c>
      <c r="U160" s="33">
        <v>0</v>
      </c>
      <c r="V160" s="33">
        <v>0.13834951456310679</v>
      </c>
      <c r="W160" s="33">
        <v>1.1406666666666667</v>
      </c>
      <c r="X160" s="33">
        <v>4.2611111111111111</v>
      </c>
      <c r="Y160" s="33">
        <v>0</v>
      </c>
      <c r="Z160" s="33">
        <v>7.2615384615384609E-2</v>
      </c>
      <c r="AA160" s="33">
        <v>0</v>
      </c>
      <c r="AB160" s="33">
        <v>0</v>
      </c>
      <c r="AC160" s="33">
        <v>0</v>
      </c>
      <c r="AD160" s="33">
        <v>0</v>
      </c>
      <c r="AE160" s="33">
        <v>0</v>
      </c>
      <c r="AF160" s="33">
        <v>0</v>
      </c>
      <c r="AG160" s="33">
        <v>0</v>
      </c>
      <c r="AH160" t="s">
        <v>3</v>
      </c>
      <c r="AI160" s="34">
        <v>1</v>
      </c>
    </row>
    <row r="161" spans="1:35" x14ac:dyDescent="0.25">
      <c r="A161" t="s">
        <v>929</v>
      </c>
      <c r="B161" t="s">
        <v>522</v>
      </c>
      <c r="C161" t="s">
        <v>829</v>
      </c>
      <c r="D161" t="s">
        <v>900</v>
      </c>
      <c r="E161" s="33">
        <v>50.766666666666666</v>
      </c>
      <c r="F161" s="33">
        <v>5.6888888888888891</v>
      </c>
      <c r="G161" s="33">
        <v>0</v>
      </c>
      <c r="H161" s="33">
        <v>0</v>
      </c>
      <c r="I161" s="33">
        <v>0</v>
      </c>
      <c r="J161" s="33">
        <v>0</v>
      </c>
      <c r="K161" s="33">
        <v>0</v>
      </c>
      <c r="L161" s="33">
        <v>0</v>
      </c>
      <c r="M161" s="33">
        <v>5.9944444444444445</v>
      </c>
      <c r="N161" s="33">
        <v>0</v>
      </c>
      <c r="O161" s="33">
        <v>0.11807835412562924</v>
      </c>
      <c r="P161" s="33">
        <v>0</v>
      </c>
      <c r="Q161" s="33">
        <v>10.755555555555556</v>
      </c>
      <c r="R161" s="33">
        <v>0.21186255198073978</v>
      </c>
      <c r="S161" s="33">
        <v>0</v>
      </c>
      <c r="T161" s="33">
        <v>0</v>
      </c>
      <c r="U161" s="33">
        <v>0</v>
      </c>
      <c r="V161" s="33">
        <v>0</v>
      </c>
      <c r="W161" s="33">
        <v>11.458333333333334</v>
      </c>
      <c r="X161" s="33">
        <v>0</v>
      </c>
      <c r="Y161" s="33">
        <v>0</v>
      </c>
      <c r="Z161" s="33">
        <v>0.2257058437294813</v>
      </c>
      <c r="AA161" s="33">
        <v>0</v>
      </c>
      <c r="AB161" s="33">
        <v>0</v>
      </c>
      <c r="AC161" s="33">
        <v>0</v>
      </c>
      <c r="AD161" s="33">
        <v>0</v>
      </c>
      <c r="AE161" s="33">
        <v>0</v>
      </c>
      <c r="AF161" s="33">
        <v>0</v>
      </c>
      <c r="AG161" s="33">
        <v>0</v>
      </c>
      <c r="AH161" t="s">
        <v>160</v>
      </c>
      <c r="AI161" s="34">
        <v>1</v>
      </c>
    </row>
    <row r="162" spans="1:35" x14ac:dyDescent="0.25">
      <c r="A162" t="s">
        <v>929</v>
      </c>
      <c r="B162" t="s">
        <v>516</v>
      </c>
      <c r="C162" t="s">
        <v>780</v>
      </c>
      <c r="D162" t="s">
        <v>900</v>
      </c>
      <c r="E162" s="33">
        <v>21.177777777777777</v>
      </c>
      <c r="F162" s="33">
        <v>5.0666666666666664</v>
      </c>
      <c r="G162" s="33">
        <v>0</v>
      </c>
      <c r="H162" s="33">
        <v>0.1</v>
      </c>
      <c r="I162" s="33">
        <v>0.5</v>
      </c>
      <c r="J162" s="33">
        <v>0</v>
      </c>
      <c r="K162" s="33">
        <v>0</v>
      </c>
      <c r="L162" s="33">
        <v>1.0555555555555556E-2</v>
      </c>
      <c r="M162" s="33">
        <v>3.6888888888888891</v>
      </c>
      <c r="N162" s="33">
        <v>0</v>
      </c>
      <c r="O162" s="33">
        <v>0.17418677859391396</v>
      </c>
      <c r="P162" s="33">
        <v>5.1388888888888893</v>
      </c>
      <c r="Q162" s="33">
        <v>0</v>
      </c>
      <c r="R162" s="33">
        <v>0.24265477439664221</v>
      </c>
      <c r="S162" s="33">
        <v>0.35299999999999987</v>
      </c>
      <c r="T162" s="33">
        <v>9.2222222222222219E-3</v>
      </c>
      <c r="U162" s="33">
        <v>0</v>
      </c>
      <c r="V162" s="33">
        <v>1.7103882476390341E-2</v>
      </c>
      <c r="W162" s="33">
        <v>0.20088888888888887</v>
      </c>
      <c r="X162" s="33">
        <v>0.32611111111111113</v>
      </c>
      <c r="Y162" s="33">
        <v>0</v>
      </c>
      <c r="Z162" s="33">
        <v>2.4884575026232949E-2</v>
      </c>
      <c r="AA162" s="33">
        <v>0</v>
      </c>
      <c r="AB162" s="33">
        <v>0</v>
      </c>
      <c r="AC162" s="33">
        <v>0</v>
      </c>
      <c r="AD162" s="33">
        <v>0</v>
      </c>
      <c r="AE162" s="33">
        <v>0</v>
      </c>
      <c r="AF162" s="33">
        <v>0</v>
      </c>
      <c r="AG162" s="33">
        <v>0</v>
      </c>
      <c r="AH162" t="s">
        <v>154</v>
      </c>
      <c r="AI162" s="34">
        <v>1</v>
      </c>
    </row>
    <row r="163" spans="1:35" x14ac:dyDescent="0.25">
      <c r="A163" t="s">
        <v>929</v>
      </c>
      <c r="B163" t="s">
        <v>513</v>
      </c>
      <c r="C163" t="s">
        <v>802</v>
      </c>
      <c r="D163" t="s">
        <v>897</v>
      </c>
      <c r="E163" s="33">
        <v>80.266666666666666</v>
      </c>
      <c r="F163" s="33">
        <v>6.2</v>
      </c>
      <c r="G163" s="33">
        <v>0.4777777777777778</v>
      </c>
      <c r="H163" s="33">
        <v>0.4</v>
      </c>
      <c r="I163" s="33">
        <v>0</v>
      </c>
      <c r="J163" s="33">
        <v>0</v>
      </c>
      <c r="K163" s="33">
        <v>0.96666666666666667</v>
      </c>
      <c r="L163" s="33">
        <v>0.20833333333333334</v>
      </c>
      <c r="M163" s="33">
        <v>2.8611111111111112</v>
      </c>
      <c r="N163" s="33">
        <v>0</v>
      </c>
      <c r="O163" s="33">
        <v>3.5645071982281284E-2</v>
      </c>
      <c r="P163" s="33">
        <v>3.0750000000000002</v>
      </c>
      <c r="Q163" s="33">
        <v>13.805555555555555</v>
      </c>
      <c r="R163" s="33">
        <v>0.21030592469545958</v>
      </c>
      <c r="S163" s="33">
        <v>2.6</v>
      </c>
      <c r="T163" s="33">
        <v>3.8555555555555556</v>
      </c>
      <c r="U163" s="33">
        <v>0</v>
      </c>
      <c r="V163" s="33">
        <v>8.0426356589147291E-2</v>
      </c>
      <c r="W163" s="33">
        <v>7.3416666666666668</v>
      </c>
      <c r="X163" s="33">
        <v>4.197222222222222</v>
      </c>
      <c r="Y163" s="33">
        <v>0</v>
      </c>
      <c r="Z163" s="33">
        <v>0.14375692137320042</v>
      </c>
      <c r="AA163" s="33">
        <v>0</v>
      </c>
      <c r="AB163" s="33">
        <v>0</v>
      </c>
      <c r="AC163" s="33">
        <v>0</v>
      </c>
      <c r="AD163" s="33">
        <v>0</v>
      </c>
      <c r="AE163" s="33">
        <v>0</v>
      </c>
      <c r="AF163" s="33">
        <v>0</v>
      </c>
      <c r="AG163" s="33">
        <v>2.2222222222222223E-2</v>
      </c>
      <c r="AH163" t="s">
        <v>151</v>
      </c>
      <c r="AI163" s="34">
        <v>1</v>
      </c>
    </row>
    <row r="164" spans="1:35" x14ac:dyDescent="0.25">
      <c r="A164" t="s">
        <v>929</v>
      </c>
      <c r="B164" t="s">
        <v>691</v>
      </c>
      <c r="C164" t="s">
        <v>739</v>
      </c>
      <c r="D164" t="s">
        <v>895</v>
      </c>
      <c r="E164" s="33">
        <v>28.788888888888888</v>
      </c>
      <c r="F164" s="33">
        <v>3.3777777777777778</v>
      </c>
      <c r="G164" s="33">
        <v>2.7777777777777777</v>
      </c>
      <c r="H164" s="33">
        <v>0</v>
      </c>
      <c r="I164" s="33">
        <v>1.5555555555555556</v>
      </c>
      <c r="J164" s="33">
        <v>0</v>
      </c>
      <c r="K164" s="33">
        <v>0</v>
      </c>
      <c r="L164" s="33">
        <v>9.6565555555555527</v>
      </c>
      <c r="M164" s="33">
        <v>4.4666666666666668</v>
      </c>
      <c r="N164" s="33">
        <v>0</v>
      </c>
      <c r="O164" s="33">
        <v>0.15515245079120032</v>
      </c>
      <c r="P164" s="33">
        <v>7.772555555555555</v>
      </c>
      <c r="Q164" s="33">
        <v>0</v>
      </c>
      <c r="R164" s="33">
        <v>0.26998456194519488</v>
      </c>
      <c r="S164" s="33">
        <v>6.0626666666666669</v>
      </c>
      <c r="T164" s="33">
        <v>5.107111111111112</v>
      </c>
      <c r="U164" s="33">
        <v>0</v>
      </c>
      <c r="V164" s="33">
        <v>0.38798919336163645</v>
      </c>
      <c r="W164" s="33">
        <v>2.5131111111111113</v>
      </c>
      <c r="X164" s="33">
        <v>9.6585555555555498</v>
      </c>
      <c r="Y164" s="33">
        <v>0</v>
      </c>
      <c r="Z164" s="33">
        <v>0.42279042840602066</v>
      </c>
      <c r="AA164" s="33">
        <v>0</v>
      </c>
      <c r="AB164" s="33">
        <v>0</v>
      </c>
      <c r="AC164" s="33">
        <v>0</v>
      </c>
      <c r="AD164" s="33">
        <v>0</v>
      </c>
      <c r="AE164" s="33">
        <v>0</v>
      </c>
      <c r="AF164" s="33">
        <v>0</v>
      </c>
      <c r="AG164" s="33">
        <v>0</v>
      </c>
      <c r="AH164" t="s">
        <v>334</v>
      </c>
      <c r="AI164" s="34">
        <v>1</v>
      </c>
    </row>
    <row r="165" spans="1:35" x14ac:dyDescent="0.25">
      <c r="A165" t="s">
        <v>929</v>
      </c>
      <c r="B165" t="s">
        <v>561</v>
      </c>
      <c r="C165" t="s">
        <v>763</v>
      </c>
      <c r="D165" t="s">
        <v>898</v>
      </c>
      <c r="E165" s="33">
        <v>107.32222222222222</v>
      </c>
      <c r="F165" s="33">
        <v>0</v>
      </c>
      <c r="G165" s="33">
        <v>0</v>
      </c>
      <c r="H165" s="33">
        <v>0</v>
      </c>
      <c r="I165" s="33">
        <v>4.5333333333333332</v>
      </c>
      <c r="J165" s="33">
        <v>0</v>
      </c>
      <c r="K165" s="33">
        <v>0</v>
      </c>
      <c r="L165" s="33">
        <v>0</v>
      </c>
      <c r="M165" s="33">
        <v>5.5555555555555554</v>
      </c>
      <c r="N165" s="33">
        <v>0</v>
      </c>
      <c r="O165" s="33">
        <v>5.17651930841702E-2</v>
      </c>
      <c r="P165" s="33">
        <v>5.177777777777778</v>
      </c>
      <c r="Q165" s="33">
        <v>8.4585555555555558</v>
      </c>
      <c r="R165" s="33">
        <v>0.12705973703281911</v>
      </c>
      <c r="S165" s="33">
        <v>0</v>
      </c>
      <c r="T165" s="33">
        <v>0</v>
      </c>
      <c r="U165" s="33">
        <v>0</v>
      </c>
      <c r="V165" s="33">
        <v>0</v>
      </c>
      <c r="W165" s="33">
        <v>0</v>
      </c>
      <c r="X165" s="33">
        <v>0</v>
      </c>
      <c r="Y165" s="33">
        <v>0</v>
      </c>
      <c r="Z165" s="33">
        <v>0</v>
      </c>
      <c r="AA165" s="33">
        <v>0</v>
      </c>
      <c r="AB165" s="33">
        <v>0</v>
      </c>
      <c r="AC165" s="33">
        <v>0</v>
      </c>
      <c r="AD165" s="33">
        <v>0</v>
      </c>
      <c r="AE165" s="33">
        <v>0</v>
      </c>
      <c r="AF165" s="33">
        <v>0</v>
      </c>
      <c r="AG165" s="33">
        <v>0</v>
      </c>
      <c r="AH165" t="s">
        <v>200</v>
      </c>
      <c r="AI165" s="34">
        <v>1</v>
      </c>
    </row>
    <row r="166" spans="1:35" x14ac:dyDescent="0.25">
      <c r="A166" t="s">
        <v>929</v>
      </c>
      <c r="B166" t="s">
        <v>456</v>
      </c>
      <c r="C166" t="s">
        <v>769</v>
      </c>
      <c r="D166" t="s">
        <v>900</v>
      </c>
      <c r="E166" s="33">
        <v>106.93333333333334</v>
      </c>
      <c r="F166" s="33">
        <v>5.1555555555555559</v>
      </c>
      <c r="G166" s="33">
        <v>0.33333333333333331</v>
      </c>
      <c r="H166" s="33">
        <v>0</v>
      </c>
      <c r="I166" s="33">
        <v>4.666666666666667</v>
      </c>
      <c r="J166" s="33">
        <v>0</v>
      </c>
      <c r="K166" s="33">
        <v>0</v>
      </c>
      <c r="L166" s="33">
        <v>5.7561111111111121</v>
      </c>
      <c r="M166" s="33">
        <v>13.548555555555554</v>
      </c>
      <c r="N166" s="33">
        <v>9.5611111111111118</v>
      </c>
      <c r="O166" s="33">
        <v>0.21611284289276805</v>
      </c>
      <c r="P166" s="33">
        <v>2.0444444444444443</v>
      </c>
      <c r="Q166" s="33">
        <v>14.897444444444448</v>
      </c>
      <c r="R166" s="33">
        <v>0.15843412302576892</v>
      </c>
      <c r="S166" s="33">
        <v>14.439777777777779</v>
      </c>
      <c r="T166" s="33">
        <v>9.7798888888888857</v>
      </c>
      <c r="U166" s="33">
        <v>0</v>
      </c>
      <c r="V166" s="33">
        <v>0.22649314214463839</v>
      </c>
      <c r="W166" s="33">
        <v>14.190444444444438</v>
      </c>
      <c r="X166" s="33">
        <v>16.866999999999994</v>
      </c>
      <c r="Y166" s="33">
        <v>0</v>
      </c>
      <c r="Z166" s="33">
        <v>0.29043744804655014</v>
      </c>
      <c r="AA166" s="33">
        <v>0</v>
      </c>
      <c r="AB166" s="33">
        <v>0</v>
      </c>
      <c r="AC166" s="33">
        <v>0</v>
      </c>
      <c r="AD166" s="33">
        <v>0</v>
      </c>
      <c r="AE166" s="33">
        <v>2.3777777777777778</v>
      </c>
      <c r="AF166" s="33">
        <v>0</v>
      </c>
      <c r="AG166" s="33">
        <v>0</v>
      </c>
      <c r="AH166" t="s">
        <v>94</v>
      </c>
      <c r="AI166" s="34">
        <v>1</v>
      </c>
    </row>
    <row r="167" spans="1:35" x14ac:dyDescent="0.25">
      <c r="A167" t="s">
        <v>929</v>
      </c>
      <c r="B167" t="s">
        <v>688</v>
      </c>
      <c r="C167" t="s">
        <v>886</v>
      </c>
      <c r="D167" t="s">
        <v>903</v>
      </c>
      <c r="E167" s="33">
        <v>50.56666666666667</v>
      </c>
      <c r="F167" s="33">
        <v>5.6888888888888891</v>
      </c>
      <c r="G167" s="33">
        <v>0.28888888888888886</v>
      </c>
      <c r="H167" s="33">
        <v>0</v>
      </c>
      <c r="I167" s="33">
        <v>1.5666666666666667</v>
      </c>
      <c r="J167" s="33">
        <v>0</v>
      </c>
      <c r="K167" s="33">
        <v>0</v>
      </c>
      <c r="L167" s="33">
        <v>2.2348888888888889</v>
      </c>
      <c r="M167" s="33">
        <v>5.6</v>
      </c>
      <c r="N167" s="33">
        <v>0</v>
      </c>
      <c r="O167" s="33">
        <v>0.1107448912326961</v>
      </c>
      <c r="P167" s="33">
        <v>4.2011111111111124</v>
      </c>
      <c r="Q167" s="33">
        <v>10.802222222222223</v>
      </c>
      <c r="R167" s="33">
        <v>0.29670402109426502</v>
      </c>
      <c r="S167" s="33">
        <v>9.259222222222224</v>
      </c>
      <c r="T167" s="33">
        <v>5.41</v>
      </c>
      <c r="U167" s="33">
        <v>0</v>
      </c>
      <c r="V167" s="33">
        <v>0.29009668204790157</v>
      </c>
      <c r="W167" s="33">
        <v>4.5932222222222228</v>
      </c>
      <c r="X167" s="33">
        <v>6.1098888888888858</v>
      </c>
      <c r="Y167" s="33">
        <v>0</v>
      </c>
      <c r="Z167" s="33">
        <v>0.21166337068776089</v>
      </c>
      <c r="AA167" s="33">
        <v>0</v>
      </c>
      <c r="AB167" s="33">
        <v>0</v>
      </c>
      <c r="AC167" s="33">
        <v>0</v>
      </c>
      <c r="AD167" s="33">
        <v>0</v>
      </c>
      <c r="AE167" s="33">
        <v>0</v>
      </c>
      <c r="AF167" s="33">
        <v>0</v>
      </c>
      <c r="AG167" s="33">
        <v>0</v>
      </c>
      <c r="AH167" t="s">
        <v>331</v>
      </c>
      <c r="AI167" s="34">
        <v>1</v>
      </c>
    </row>
    <row r="168" spans="1:35" x14ac:dyDescent="0.25">
      <c r="A168" t="s">
        <v>929</v>
      </c>
      <c r="B168" t="s">
        <v>471</v>
      </c>
      <c r="C168" t="s">
        <v>814</v>
      </c>
      <c r="D168" t="s">
        <v>905</v>
      </c>
      <c r="E168" s="33">
        <v>112.06666666666666</v>
      </c>
      <c r="F168" s="33">
        <v>4.322222222222222</v>
      </c>
      <c r="G168" s="33">
        <v>0</v>
      </c>
      <c r="H168" s="33">
        <v>0.43999999999999995</v>
      </c>
      <c r="I168" s="33">
        <v>4.2888888888888888</v>
      </c>
      <c r="J168" s="33">
        <v>0</v>
      </c>
      <c r="K168" s="33">
        <v>0</v>
      </c>
      <c r="L168" s="33">
        <v>4.8165555555555564</v>
      </c>
      <c r="M168" s="33">
        <v>11.97111111111111</v>
      </c>
      <c r="N168" s="33">
        <v>13.025888888888886</v>
      </c>
      <c r="O168" s="33">
        <v>0.22305472932778106</v>
      </c>
      <c r="P168" s="33">
        <v>5.1422222222222214</v>
      </c>
      <c r="Q168" s="33">
        <v>34.448666666666661</v>
      </c>
      <c r="R168" s="33">
        <v>0.35327979377354746</v>
      </c>
      <c r="S168" s="33">
        <v>13.210222222222221</v>
      </c>
      <c r="T168" s="33">
        <v>11.901777777777779</v>
      </c>
      <c r="U168" s="33">
        <v>0</v>
      </c>
      <c r="V168" s="33">
        <v>0.22408090422367641</v>
      </c>
      <c r="W168" s="33">
        <v>8.336222222222224</v>
      </c>
      <c r="X168" s="33">
        <v>20.974111111111103</v>
      </c>
      <c r="Y168" s="33">
        <v>0</v>
      </c>
      <c r="Z168" s="33">
        <v>0.26154372397382503</v>
      </c>
      <c r="AA168" s="33">
        <v>0</v>
      </c>
      <c r="AB168" s="33">
        <v>0</v>
      </c>
      <c r="AC168" s="33">
        <v>0</v>
      </c>
      <c r="AD168" s="33">
        <v>0</v>
      </c>
      <c r="AE168" s="33">
        <v>0</v>
      </c>
      <c r="AF168" s="33">
        <v>0</v>
      </c>
      <c r="AG168" s="33">
        <v>0</v>
      </c>
      <c r="AH168" t="s">
        <v>109</v>
      </c>
      <c r="AI168" s="34">
        <v>1</v>
      </c>
    </row>
    <row r="169" spans="1:35" x14ac:dyDescent="0.25">
      <c r="A169" t="s">
        <v>929</v>
      </c>
      <c r="B169" t="s">
        <v>387</v>
      </c>
      <c r="C169" t="s">
        <v>775</v>
      </c>
      <c r="D169" t="s">
        <v>895</v>
      </c>
      <c r="E169" s="33">
        <v>98.3</v>
      </c>
      <c r="F169" s="33">
        <v>5.6888888888888891</v>
      </c>
      <c r="G169" s="33">
        <v>0.4</v>
      </c>
      <c r="H169" s="33">
        <v>0.42955555555555552</v>
      </c>
      <c r="I169" s="33">
        <v>4.2222222222222223</v>
      </c>
      <c r="J169" s="33">
        <v>0</v>
      </c>
      <c r="K169" s="33">
        <v>0</v>
      </c>
      <c r="L169" s="33">
        <v>4.3875555555555561</v>
      </c>
      <c r="M169" s="33">
        <v>3.6444444444444444</v>
      </c>
      <c r="N169" s="33">
        <v>5.6550000000000002</v>
      </c>
      <c r="O169" s="33">
        <v>9.4602690177461299E-2</v>
      </c>
      <c r="P169" s="33">
        <v>0</v>
      </c>
      <c r="Q169" s="33">
        <v>16.217222222222219</v>
      </c>
      <c r="R169" s="33">
        <v>0.16497682830337965</v>
      </c>
      <c r="S169" s="33">
        <v>8.0985555555555564</v>
      </c>
      <c r="T169" s="33">
        <v>2.1673333333333336</v>
      </c>
      <c r="U169" s="33">
        <v>0</v>
      </c>
      <c r="V169" s="33">
        <v>0.1044342715044648</v>
      </c>
      <c r="W169" s="33">
        <v>9.911888888888889</v>
      </c>
      <c r="X169" s="33">
        <v>7.2891111111111098</v>
      </c>
      <c r="Y169" s="33">
        <v>0</v>
      </c>
      <c r="Z169" s="33">
        <v>0.17498474059003052</v>
      </c>
      <c r="AA169" s="33">
        <v>0</v>
      </c>
      <c r="AB169" s="33">
        <v>3.3777777777777778</v>
      </c>
      <c r="AC169" s="33">
        <v>0</v>
      </c>
      <c r="AD169" s="33">
        <v>0</v>
      </c>
      <c r="AE169" s="33">
        <v>0</v>
      </c>
      <c r="AF169" s="33">
        <v>0</v>
      </c>
      <c r="AG169" s="33">
        <v>0</v>
      </c>
      <c r="AH169" t="s">
        <v>25</v>
      </c>
      <c r="AI169" s="34">
        <v>1</v>
      </c>
    </row>
    <row r="170" spans="1:35" x14ac:dyDescent="0.25">
      <c r="A170" t="s">
        <v>929</v>
      </c>
      <c r="B170" t="s">
        <v>621</v>
      </c>
      <c r="C170" t="s">
        <v>786</v>
      </c>
      <c r="D170" t="s">
        <v>902</v>
      </c>
      <c r="E170" s="33">
        <v>104.46666666666667</v>
      </c>
      <c r="F170" s="33">
        <v>0</v>
      </c>
      <c r="G170" s="33">
        <v>0.46666666666666667</v>
      </c>
      <c r="H170" s="33">
        <v>0.46211111111111114</v>
      </c>
      <c r="I170" s="33">
        <v>5.5222222222222221</v>
      </c>
      <c r="J170" s="33">
        <v>0</v>
      </c>
      <c r="K170" s="33">
        <v>0</v>
      </c>
      <c r="L170" s="33">
        <v>3.529666666666667</v>
      </c>
      <c r="M170" s="33">
        <v>5.1555555555555559</v>
      </c>
      <c r="N170" s="33">
        <v>4.7883333333333331</v>
      </c>
      <c r="O170" s="33">
        <v>9.5187194213997017E-2</v>
      </c>
      <c r="P170" s="33">
        <v>5.0666666666666664</v>
      </c>
      <c r="Q170" s="33">
        <v>28.051666666666662</v>
      </c>
      <c r="R170" s="33">
        <v>0.3170229738353541</v>
      </c>
      <c r="S170" s="33">
        <v>15.712111111111115</v>
      </c>
      <c r="T170" s="33">
        <v>6.6427777777777752</v>
      </c>
      <c r="U170" s="33">
        <v>5.2222222222222223</v>
      </c>
      <c r="V170" s="33">
        <v>0.26398000425441398</v>
      </c>
      <c r="W170" s="33">
        <v>5.5384444444444441</v>
      </c>
      <c r="X170" s="33">
        <v>12.778777777777773</v>
      </c>
      <c r="Y170" s="33">
        <v>0</v>
      </c>
      <c r="Z170" s="33">
        <v>0.17534035311635818</v>
      </c>
      <c r="AA170" s="33">
        <v>0</v>
      </c>
      <c r="AB170" s="33">
        <v>0</v>
      </c>
      <c r="AC170" s="33">
        <v>0</v>
      </c>
      <c r="AD170" s="33">
        <v>0</v>
      </c>
      <c r="AE170" s="33">
        <v>0</v>
      </c>
      <c r="AF170" s="33">
        <v>0</v>
      </c>
      <c r="AG170" s="33">
        <v>0</v>
      </c>
      <c r="AH170" t="s">
        <v>263</v>
      </c>
      <c r="AI170" s="34">
        <v>1</v>
      </c>
    </row>
    <row r="171" spans="1:35" x14ac:dyDescent="0.25">
      <c r="A171" t="s">
        <v>929</v>
      </c>
      <c r="B171" t="s">
        <v>655</v>
      </c>
      <c r="C171" t="s">
        <v>715</v>
      </c>
      <c r="D171" t="s">
        <v>897</v>
      </c>
      <c r="E171" s="33">
        <v>138.73333333333332</v>
      </c>
      <c r="F171" s="33">
        <v>5.6888888888888891</v>
      </c>
      <c r="G171" s="33">
        <v>0.4</v>
      </c>
      <c r="H171" s="33">
        <v>1.2707777777777778</v>
      </c>
      <c r="I171" s="33">
        <v>5.6888888888888891</v>
      </c>
      <c r="J171" s="33">
        <v>0</v>
      </c>
      <c r="K171" s="33">
        <v>0</v>
      </c>
      <c r="L171" s="33">
        <v>4.3405555555555555</v>
      </c>
      <c r="M171" s="33">
        <v>5.6888888888888891</v>
      </c>
      <c r="N171" s="33">
        <v>8.8152222222222214</v>
      </c>
      <c r="O171" s="33">
        <v>0.10454669229537082</v>
      </c>
      <c r="P171" s="33">
        <v>5.1111111111111107</v>
      </c>
      <c r="Q171" s="33">
        <v>18.580888888888882</v>
      </c>
      <c r="R171" s="33">
        <v>0.17077366650648723</v>
      </c>
      <c r="S171" s="33">
        <v>16.623444444444441</v>
      </c>
      <c r="T171" s="33">
        <v>12.680888888888886</v>
      </c>
      <c r="U171" s="33">
        <v>0</v>
      </c>
      <c r="V171" s="33">
        <v>0.21122777510812105</v>
      </c>
      <c r="W171" s="33">
        <v>9.4379999999999988</v>
      </c>
      <c r="X171" s="33">
        <v>10.970444444444446</v>
      </c>
      <c r="Y171" s="33">
        <v>0</v>
      </c>
      <c r="Z171" s="33">
        <v>0.14710555822521226</v>
      </c>
      <c r="AA171" s="33">
        <v>0</v>
      </c>
      <c r="AB171" s="33">
        <v>0</v>
      </c>
      <c r="AC171" s="33">
        <v>0</v>
      </c>
      <c r="AD171" s="33">
        <v>0</v>
      </c>
      <c r="AE171" s="33">
        <v>3.8888888888888888</v>
      </c>
      <c r="AF171" s="33">
        <v>0</v>
      </c>
      <c r="AG171" s="33">
        <v>0</v>
      </c>
      <c r="AH171" t="s">
        <v>297</v>
      </c>
      <c r="AI171" s="34">
        <v>1</v>
      </c>
    </row>
    <row r="172" spans="1:35" x14ac:dyDescent="0.25">
      <c r="A172" t="s">
        <v>929</v>
      </c>
      <c r="B172" t="s">
        <v>366</v>
      </c>
      <c r="C172" t="s">
        <v>764</v>
      </c>
      <c r="D172" t="s">
        <v>897</v>
      </c>
      <c r="E172" s="33">
        <v>102.85555555555555</v>
      </c>
      <c r="F172" s="33">
        <v>5.6888888888888891</v>
      </c>
      <c r="G172" s="33">
        <v>0.6333333333333333</v>
      </c>
      <c r="H172" s="33">
        <v>0.49633333333333335</v>
      </c>
      <c r="I172" s="33">
        <v>4.7444444444444445</v>
      </c>
      <c r="J172" s="33">
        <v>0</v>
      </c>
      <c r="K172" s="33">
        <v>0</v>
      </c>
      <c r="L172" s="33">
        <v>4.8873333333333351</v>
      </c>
      <c r="M172" s="33">
        <v>5.6</v>
      </c>
      <c r="N172" s="33">
        <v>8.3333333333333329E-2</v>
      </c>
      <c r="O172" s="33">
        <v>5.5255482337690391E-2</v>
      </c>
      <c r="P172" s="33">
        <v>5.5277777777777777</v>
      </c>
      <c r="Q172" s="33">
        <v>19.906777777777783</v>
      </c>
      <c r="R172" s="33">
        <v>0.24728421734903322</v>
      </c>
      <c r="S172" s="33">
        <v>21.728444444444449</v>
      </c>
      <c r="T172" s="33">
        <v>4.6092222222222219</v>
      </c>
      <c r="U172" s="33">
        <v>0</v>
      </c>
      <c r="V172" s="33">
        <v>0.25606459976234208</v>
      </c>
      <c r="W172" s="33">
        <v>9.5729999999999986</v>
      </c>
      <c r="X172" s="33">
        <v>12.341222222222223</v>
      </c>
      <c r="Y172" s="33">
        <v>1.7</v>
      </c>
      <c r="Z172" s="33">
        <v>0.2295862590472075</v>
      </c>
      <c r="AA172" s="33">
        <v>0</v>
      </c>
      <c r="AB172" s="33">
        <v>0</v>
      </c>
      <c r="AC172" s="33">
        <v>0</v>
      </c>
      <c r="AD172" s="33">
        <v>0</v>
      </c>
      <c r="AE172" s="33">
        <v>3.0222222222222221</v>
      </c>
      <c r="AF172" s="33">
        <v>0</v>
      </c>
      <c r="AG172" s="33">
        <v>0</v>
      </c>
      <c r="AH172" t="s">
        <v>4</v>
      </c>
      <c r="AI172" s="34">
        <v>1</v>
      </c>
    </row>
    <row r="173" spans="1:35" x14ac:dyDescent="0.25">
      <c r="A173" t="s">
        <v>929</v>
      </c>
      <c r="B173" t="s">
        <v>613</v>
      </c>
      <c r="C173" t="s">
        <v>863</v>
      </c>
      <c r="D173" t="s">
        <v>895</v>
      </c>
      <c r="E173" s="33">
        <v>94.666666666666671</v>
      </c>
      <c r="F173" s="33">
        <v>5.6888888888888891</v>
      </c>
      <c r="G173" s="33">
        <v>0.33333333333333331</v>
      </c>
      <c r="H173" s="33">
        <v>0.4</v>
      </c>
      <c r="I173" s="33">
        <v>3.411111111111111</v>
      </c>
      <c r="J173" s="33">
        <v>0</v>
      </c>
      <c r="K173" s="33">
        <v>0</v>
      </c>
      <c r="L173" s="33">
        <v>4.8613333333333344</v>
      </c>
      <c r="M173" s="33">
        <v>5.6888888888888891</v>
      </c>
      <c r="N173" s="33">
        <v>0</v>
      </c>
      <c r="O173" s="33">
        <v>6.0093896713615022E-2</v>
      </c>
      <c r="P173" s="33">
        <v>4.7732222222222216</v>
      </c>
      <c r="Q173" s="33">
        <v>19.611222222222231</v>
      </c>
      <c r="R173" s="33">
        <v>0.25758215962441322</v>
      </c>
      <c r="S173" s="33">
        <v>13.720777777777776</v>
      </c>
      <c r="T173" s="33">
        <v>0</v>
      </c>
      <c r="U173" s="33">
        <v>0</v>
      </c>
      <c r="V173" s="33">
        <v>0.14493779342723004</v>
      </c>
      <c r="W173" s="33">
        <v>4.8036666666666656</v>
      </c>
      <c r="X173" s="33">
        <v>4.7964444444444458</v>
      </c>
      <c r="Y173" s="33">
        <v>0</v>
      </c>
      <c r="Z173" s="33">
        <v>0.10140962441314554</v>
      </c>
      <c r="AA173" s="33">
        <v>0</v>
      </c>
      <c r="AB173" s="33">
        <v>0</v>
      </c>
      <c r="AC173" s="33">
        <v>0</v>
      </c>
      <c r="AD173" s="33">
        <v>0</v>
      </c>
      <c r="AE173" s="33">
        <v>0</v>
      </c>
      <c r="AF173" s="33">
        <v>0</v>
      </c>
      <c r="AG173" s="33">
        <v>0</v>
      </c>
      <c r="AH173" t="s">
        <v>254</v>
      </c>
      <c r="AI173" s="34">
        <v>1</v>
      </c>
    </row>
    <row r="174" spans="1:35" x14ac:dyDescent="0.25">
      <c r="A174" t="s">
        <v>929</v>
      </c>
      <c r="B174" t="s">
        <v>624</v>
      </c>
      <c r="C174" t="s">
        <v>720</v>
      </c>
      <c r="D174" t="s">
        <v>895</v>
      </c>
      <c r="E174" s="33">
        <v>76.900000000000006</v>
      </c>
      <c r="F174" s="33">
        <v>5.6888888888888891</v>
      </c>
      <c r="G174" s="33">
        <v>0.33333333333333331</v>
      </c>
      <c r="H174" s="33">
        <v>0.34255555555555556</v>
      </c>
      <c r="I174" s="33">
        <v>4.6333333333333337</v>
      </c>
      <c r="J174" s="33">
        <v>0</v>
      </c>
      <c r="K174" s="33">
        <v>0</v>
      </c>
      <c r="L174" s="33">
        <v>5.1011111111111109</v>
      </c>
      <c r="M174" s="33">
        <v>5.5111111111111111</v>
      </c>
      <c r="N174" s="33">
        <v>4.25</v>
      </c>
      <c r="O174" s="33">
        <v>0.12693252420170495</v>
      </c>
      <c r="P174" s="33">
        <v>8.6888888888888882</v>
      </c>
      <c r="Q174" s="33">
        <v>16.579111111111104</v>
      </c>
      <c r="R174" s="33">
        <v>0.32858257477243163</v>
      </c>
      <c r="S174" s="33">
        <v>11.990555555555552</v>
      </c>
      <c r="T174" s="33">
        <v>12.406444444444439</v>
      </c>
      <c r="U174" s="33">
        <v>0</v>
      </c>
      <c r="V174" s="33">
        <v>0.31725617685305579</v>
      </c>
      <c r="W174" s="33">
        <v>12.199555555555554</v>
      </c>
      <c r="X174" s="33">
        <v>5.6486666666666645</v>
      </c>
      <c r="Y174" s="33">
        <v>0</v>
      </c>
      <c r="Z174" s="33">
        <v>0.2320965178442421</v>
      </c>
      <c r="AA174" s="33">
        <v>0</v>
      </c>
      <c r="AB174" s="33">
        <v>0</v>
      </c>
      <c r="AC174" s="33">
        <v>0</v>
      </c>
      <c r="AD174" s="33">
        <v>0</v>
      </c>
      <c r="AE174" s="33">
        <v>0</v>
      </c>
      <c r="AF174" s="33">
        <v>0</v>
      </c>
      <c r="AG174" s="33">
        <v>0.13333333333333333</v>
      </c>
      <c r="AH174" t="s">
        <v>266</v>
      </c>
      <c r="AI174" s="34">
        <v>1</v>
      </c>
    </row>
    <row r="175" spans="1:35" x14ac:dyDescent="0.25">
      <c r="A175" t="s">
        <v>929</v>
      </c>
      <c r="B175" t="s">
        <v>658</v>
      </c>
      <c r="C175" t="s">
        <v>727</v>
      </c>
      <c r="D175" t="s">
        <v>896</v>
      </c>
      <c r="E175" s="33">
        <v>120.73333333333333</v>
      </c>
      <c r="F175" s="33">
        <v>5.6888888888888891</v>
      </c>
      <c r="G175" s="33">
        <v>0.5</v>
      </c>
      <c r="H175" s="33">
        <v>0.95277777777777772</v>
      </c>
      <c r="I175" s="33">
        <v>6.5555555555555554</v>
      </c>
      <c r="J175" s="33">
        <v>0</v>
      </c>
      <c r="K175" s="33">
        <v>0</v>
      </c>
      <c r="L175" s="33">
        <v>4.0061111111111121</v>
      </c>
      <c r="M175" s="33">
        <v>5.0666666666666664</v>
      </c>
      <c r="N175" s="33">
        <v>4.9015555555555572</v>
      </c>
      <c r="O175" s="33">
        <v>8.2563960979201184E-2</v>
      </c>
      <c r="P175" s="33">
        <v>5.5111111111111111</v>
      </c>
      <c r="Q175" s="33">
        <v>24.644111111111105</v>
      </c>
      <c r="R175" s="33">
        <v>0.24976716362967047</v>
      </c>
      <c r="S175" s="33">
        <v>16.163888888888891</v>
      </c>
      <c r="T175" s="33">
        <v>15.268555555555562</v>
      </c>
      <c r="U175" s="33">
        <v>0</v>
      </c>
      <c r="V175" s="33">
        <v>0.26034603349898772</v>
      </c>
      <c r="W175" s="33">
        <v>15.097666666666669</v>
      </c>
      <c r="X175" s="33">
        <v>14.154444444444445</v>
      </c>
      <c r="Y175" s="33">
        <v>5.4777777777777779</v>
      </c>
      <c r="Z175" s="33">
        <v>0.2876578317688202</v>
      </c>
      <c r="AA175" s="33">
        <v>0</v>
      </c>
      <c r="AB175" s="33">
        <v>0</v>
      </c>
      <c r="AC175" s="33">
        <v>0</v>
      </c>
      <c r="AD175" s="33">
        <v>0</v>
      </c>
      <c r="AE175" s="33">
        <v>4.4111111111111114</v>
      </c>
      <c r="AF175" s="33">
        <v>0</v>
      </c>
      <c r="AG175" s="33">
        <v>0</v>
      </c>
      <c r="AH175" t="s">
        <v>300</v>
      </c>
      <c r="AI175" s="34">
        <v>1</v>
      </c>
    </row>
    <row r="176" spans="1:35" x14ac:dyDescent="0.25">
      <c r="A176" t="s">
        <v>929</v>
      </c>
      <c r="B176" t="s">
        <v>652</v>
      </c>
      <c r="C176" t="s">
        <v>875</v>
      </c>
      <c r="D176" t="s">
        <v>902</v>
      </c>
      <c r="E176" s="33">
        <v>121.4</v>
      </c>
      <c r="F176" s="33">
        <v>11.377777777777778</v>
      </c>
      <c r="G176" s="33">
        <v>0.46666666666666667</v>
      </c>
      <c r="H176" s="33">
        <v>0.55188888888888887</v>
      </c>
      <c r="I176" s="33">
        <v>4.6222222222222218</v>
      </c>
      <c r="J176" s="33">
        <v>0</v>
      </c>
      <c r="K176" s="33">
        <v>0</v>
      </c>
      <c r="L176" s="33">
        <v>3.1919999999999997</v>
      </c>
      <c r="M176" s="33">
        <v>3.8888888888888888</v>
      </c>
      <c r="N176" s="33">
        <v>6.7946666666666653</v>
      </c>
      <c r="O176" s="33">
        <v>8.800292879370307E-2</v>
      </c>
      <c r="P176" s="33">
        <v>5.6</v>
      </c>
      <c r="Q176" s="33">
        <v>19.701222222222214</v>
      </c>
      <c r="R176" s="33">
        <v>0.2084120446641039</v>
      </c>
      <c r="S176" s="33">
        <v>13.471888888888891</v>
      </c>
      <c r="T176" s="33">
        <v>15.673999999999994</v>
      </c>
      <c r="U176" s="33">
        <v>0</v>
      </c>
      <c r="V176" s="33">
        <v>0.24008145707486722</v>
      </c>
      <c r="W176" s="33">
        <v>12.685555555555551</v>
      </c>
      <c r="X176" s="33">
        <v>16.274777777777778</v>
      </c>
      <c r="Y176" s="33">
        <v>0</v>
      </c>
      <c r="Z176" s="33">
        <v>0.23855299286106532</v>
      </c>
      <c r="AA176" s="33">
        <v>0</v>
      </c>
      <c r="AB176" s="33">
        <v>0</v>
      </c>
      <c r="AC176" s="33">
        <v>0</v>
      </c>
      <c r="AD176" s="33">
        <v>0</v>
      </c>
      <c r="AE176" s="33">
        <v>2.1222222222222222</v>
      </c>
      <c r="AF176" s="33">
        <v>0</v>
      </c>
      <c r="AG176" s="33">
        <v>0.13333333333333333</v>
      </c>
      <c r="AH176" t="s">
        <v>294</v>
      </c>
      <c r="AI176" s="34">
        <v>1</v>
      </c>
    </row>
    <row r="177" spans="1:35" x14ac:dyDescent="0.25">
      <c r="A177" t="s">
        <v>929</v>
      </c>
      <c r="B177" t="s">
        <v>681</v>
      </c>
      <c r="C177" t="s">
        <v>798</v>
      </c>
      <c r="D177" t="s">
        <v>895</v>
      </c>
      <c r="E177" s="33">
        <v>57.733333333333334</v>
      </c>
      <c r="F177" s="33">
        <v>11.377777777777778</v>
      </c>
      <c r="G177" s="33">
        <v>0.33333333333333331</v>
      </c>
      <c r="H177" s="33">
        <v>0.28699999999999998</v>
      </c>
      <c r="I177" s="33">
        <v>4.0111111111111111</v>
      </c>
      <c r="J177" s="33">
        <v>0</v>
      </c>
      <c r="K177" s="33">
        <v>0</v>
      </c>
      <c r="L177" s="33">
        <v>4.1322222222222216</v>
      </c>
      <c r="M177" s="33">
        <v>5.4222222222222225</v>
      </c>
      <c r="N177" s="33">
        <v>0</v>
      </c>
      <c r="O177" s="33">
        <v>9.3918398768283298E-2</v>
      </c>
      <c r="P177" s="33">
        <v>0</v>
      </c>
      <c r="Q177" s="33">
        <v>14.174444444444443</v>
      </c>
      <c r="R177" s="33">
        <v>0.24551578137028482</v>
      </c>
      <c r="S177" s="33">
        <v>9.765666666666668</v>
      </c>
      <c r="T177" s="33">
        <v>7.1942222222222201</v>
      </c>
      <c r="U177" s="33">
        <v>0</v>
      </c>
      <c r="V177" s="33">
        <v>0.29376250962278672</v>
      </c>
      <c r="W177" s="33">
        <v>9.279999999999994</v>
      </c>
      <c r="X177" s="33">
        <v>5.2604444444444463</v>
      </c>
      <c r="Y177" s="33">
        <v>0</v>
      </c>
      <c r="Z177" s="33">
        <v>0.25185527328714385</v>
      </c>
      <c r="AA177" s="33">
        <v>0</v>
      </c>
      <c r="AB177" s="33">
        <v>5.5111111111111111</v>
      </c>
      <c r="AC177" s="33">
        <v>0</v>
      </c>
      <c r="AD177" s="33">
        <v>0</v>
      </c>
      <c r="AE177" s="33">
        <v>2.1555555555555554</v>
      </c>
      <c r="AF177" s="33">
        <v>0</v>
      </c>
      <c r="AG177" s="33">
        <v>0</v>
      </c>
      <c r="AH177" t="s">
        <v>323</v>
      </c>
      <c r="AI177" s="34">
        <v>1</v>
      </c>
    </row>
    <row r="178" spans="1:35" x14ac:dyDescent="0.25">
      <c r="A178" t="s">
        <v>929</v>
      </c>
      <c r="B178" t="s">
        <v>599</v>
      </c>
      <c r="C178" t="s">
        <v>819</v>
      </c>
      <c r="D178" t="s">
        <v>900</v>
      </c>
      <c r="E178" s="33">
        <v>102.35555555555555</v>
      </c>
      <c r="F178" s="33">
        <v>5.6888888888888891</v>
      </c>
      <c r="G178" s="33">
        <v>0.4</v>
      </c>
      <c r="H178" s="33">
        <v>0.41666666666666669</v>
      </c>
      <c r="I178" s="33">
        <v>4.3555555555555552</v>
      </c>
      <c r="J178" s="33">
        <v>0</v>
      </c>
      <c r="K178" s="33">
        <v>0</v>
      </c>
      <c r="L178" s="33">
        <v>9.9462222222222199</v>
      </c>
      <c r="M178" s="33">
        <v>5.0666666666666664</v>
      </c>
      <c r="N178" s="33">
        <v>0</v>
      </c>
      <c r="O178" s="33">
        <v>4.9500651324359532E-2</v>
      </c>
      <c r="P178" s="33">
        <v>5.5111111111111111</v>
      </c>
      <c r="Q178" s="33">
        <v>18.37844444444444</v>
      </c>
      <c r="R178" s="33">
        <v>0.23339774207555361</v>
      </c>
      <c r="S178" s="33">
        <v>6.0708888888888888</v>
      </c>
      <c r="T178" s="33">
        <v>5.791000000000003</v>
      </c>
      <c r="U178" s="33">
        <v>0</v>
      </c>
      <c r="V178" s="33">
        <v>0.1158890577507599</v>
      </c>
      <c r="W178" s="33">
        <v>5.2476666666666665</v>
      </c>
      <c r="X178" s="33">
        <v>9.6155555555555541</v>
      </c>
      <c r="Y178" s="33">
        <v>0</v>
      </c>
      <c r="Z178" s="33">
        <v>0.14521168041684757</v>
      </c>
      <c r="AA178" s="33">
        <v>0</v>
      </c>
      <c r="AB178" s="33">
        <v>0</v>
      </c>
      <c r="AC178" s="33">
        <v>0</v>
      </c>
      <c r="AD178" s="33">
        <v>0</v>
      </c>
      <c r="AE178" s="33">
        <v>2.8888888888888888</v>
      </c>
      <c r="AF178" s="33">
        <v>0</v>
      </c>
      <c r="AG178" s="33">
        <v>0</v>
      </c>
      <c r="AH178" t="s">
        <v>240</v>
      </c>
      <c r="AI178" s="34">
        <v>1</v>
      </c>
    </row>
    <row r="179" spans="1:35" x14ac:dyDescent="0.25">
      <c r="A179" t="s">
        <v>929</v>
      </c>
      <c r="B179" t="s">
        <v>438</v>
      </c>
      <c r="C179" t="s">
        <v>801</v>
      </c>
      <c r="D179" t="s">
        <v>896</v>
      </c>
      <c r="E179" s="33">
        <v>82.322222222222223</v>
      </c>
      <c r="F179" s="33">
        <v>5.6888888888888891</v>
      </c>
      <c r="G179" s="33">
        <v>0.33333333333333331</v>
      </c>
      <c r="H179" s="33">
        <v>0.43477777777777771</v>
      </c>
      <c r="I179" s="33">
        <v>3.7333333333333334</v>
      </c>
      <c r="J179" s="33">
        <v>0</v>
      </c>
      <c r="K179" s="33">
        <v>0</v>
      </c>
      <c r="L179" s="33">
        <v>3.2657777777777772</v>
      </c>
      <c r="M179" s="33">
        <v>0</v>
      </c>
      <c r="N179" s="33">
        <v>0.28611111111111109</v>
      </c>
      <c r="O179" s="33">
        <v>3.475502766905115E-3</v>
      </c>
      <c r="P179" s="33">
        <v>4.9501111111111129</v>
      </c>
      <c r="Q179" s="33">
        <v>16.548222222222218</v>
      </c>
      <c r="R179" s="33">
        <v>0.26114860305034415</v>
      </c>
      <c r="S179" s="33">
        <v>9.4258888888888848</v>
      </c>
      <c r="T179" s="33">
        <v>5.2514444444444441</v>
      </c>
      <c r="U179" s="33">
        <v>0</v>
      </c>
      <c r="V179" s="33">
        <v>0.1782912673775138</v>
      </c>
      <c r="W179" s="33">
        <v>10.655000000000005</v>
      </c>
      <c r="X179" s="33">
        <v>7.5863333333333367</v>
      </c>
      <c r="Y179" s="33">
        <v>4.1111111111111107</v>
      </c>
      <c r="Z179" s="33">
        <v>0.27152382237818878</v>
      </c>
      <c r="AA179" s="33">
        <v>0</v>
      </c>
      <c r="AB179" s="33">
        <v>0</v>
      </c>
      <c r="AC179" s="33">
        <v>0</v>
      </c>
      <c r="AD179" s="33">
        <v>0</v>
      </c>
      <c r="AE179" s="33">
        <v>0</v>
      </c>
      <c r="AF179" s="33">
        <v>0</v>
      </c>
      <c r="AG179" s="33">
        <v>0</v>
      </c>
      <c r="AH179" t="s">
        <v>76</v>
      </c>
      <c r="AI179" s="34">
        <v>1</v>
      </c>
    </row>
    <row r="180" spans="1:35" x14ac:dyDescent="0.25">
      <c r="A180" t="s">
        <v>929</v>
      </c>
      <c r="B180" t="s">
        <v>672</v>
      </c>
      <c r="C180" t="s">
        <v>883</v>
      </c>
      <c r="D180" t="s">
        <v>896</v>
      </c>
      <c r="E180" s="33">
        <v>108.92222222222222</v>
      </c>
      <c r="F180" s="33">
        <v>0</v>
      </c>
      <c r="G180" s="33">
        <v>0.4</v>
      </c>
      <c r="H180" s="33">
        <v>0.53611111111111109</v>
      </c>
      <c r="I180" s="33">
        <v>3.5555555555555554</v>
      </c>
      <c r="J180" s="33">
        <v>0</v>
      </c>
      <c r="K180" s="33">
        <v>0</v>
      </c>
      <c r="L180" s="33">
        <v>5.0333333333333341</v>
      </c>
      <c r="M180" s="33">
        <v>5.3777777777777782</v>
      </c>
      <c r="N180" s="33">
        <v>4.2573333333333334</v>
      </c>
      <c r="O180" s="33">
        <v>8.8458635111700504E-2</v>
      </c>
      <c r="P180" s="33">
        <v>0</v>
      </c>
      <c r="Q180" s="33">
        <v>26.542444444444428</v>
      </c>
      <c r="R180" s="33">
        <v>0.24368254615933885</v>
      </c>
      <c r="S180" s="33">
        <v>15.594999999999997</v>
      </c>
      <c r="T180" s="33">
        <v>11.758000000000001</v>
      </c>
      <c r="U180" s="33">
        <v>0</v>
      </c>
      <c r="V180" s="33">
        <v>0.25112414566969293</v>
      </c>
      <c r="W180" s="33">
        <v>19.097666666666655</v>
      </c>
      <c r="X180" s="33">
        <v>14.363333333333332</v>
      </c>
      <c r="Y180" s="33">
        <v>0</v>
      </c>
      <c r="Z180" s="33">
        <v>0.30720085688054666</v>
      </c>
      <c r="AA180" s="33">
        <v>0</v>
      </c>
      <c r="AB180" s="33">
        <v>5.333333333333333</v>
      </c>
      <c r="AC180" s="33">
        <v>0</v>
      </c>
      <c r="AD180" s="33">
        <v>0</v>
      </c>
      <c r="AE180" s="33">
        <v>0</v>
      </c>
      <c r="AF180" s="33">
        <v>0</v>
      </c>
      <c r="AG180" s="33">
        <v>0</v>
      </c>
      <c r="AH180" t="s">
        <v>314</v>
      </c>
      <c r="AI180" s="34">
        <v>1</v>
      </c>
    </row>
    <row r="181" spans="1:35" x14ac:dyDescent="0.25">
      <c r="A181" t="s">
        <v>929</v>
      </c>
      <c r="B181" t="s">
        <v>610</v>
      </c>
      <c r="C181" t="s">
        <v>804</v>
      </c>
      <c r="D181" t="s">
        <v>899</v>
      </c>
      <c r="E181" s="33">
        <v>94.788888888888891</v>
      </c>
      <c r="F181" s="33">
        <v>5.6888888888888891</v>
      </c>
      <c r="G181" s="33">
        <v>0.4</v>
      </c>
      <c r="H181" s="33">
        <v>0.54688888888888887</v>
      </c>
      <c r="I181" s="33">
        <v>3.2</v>
      </c>
      <c r="J181" s="33">
        <v>0</v>
      </c>
      <c r="K181" s="33">
        <v>0</v>
      </c>
      <c r="L181" s="33">
        <v>2.7328888888888883</v>
      </c>
      <c r="M181" s="33">
        <v>9.8245555555555555</v>
      </c>
      <c r="N181" s="33">
        <v>0.87055555555555553</v>
      </c>
      <c r="O181" s="33">
        <v>0.11283085218614464</v>
      </c>
      <c r="P181" s="33">
        <v>5.0666666666666664</v>
      </c>
      <c r="Q181" s="33">
        <v>13.575888888888885</v>
      </c>
      <c r="R181" s="33">
        <v>0.19667448130348139</v>
      </c>
      <c r="S181" s="33">
        <v>7.7639999999999958</v>
      </c>
      <c r="T181" s="33">
        <v>10.296888888888889</v>
      </c>
      <c r="U181" s="33">
        <v>0</v>
      </c>
      <c r="V181" s="33">
        <v>0.19053803774469574</v>
      </c>
      <c r="W181" s="33">
        <v>12.383444444444446</v>
      </c>
      <c r="X181" s="33">
        <v>19.036222222222225</v>
      </c>
      <c r="Y181" s="33">
        <v>2.1888888888888891</v>
      </c>
      <c r="Z181" s="33">
        <v>0.35456218497245345</v>
      </c>
      <c r="AA181" s="33">
        <v>0</v>
      </c>
      <c r="AB181" s="33">
        <v>0</v>
      </c>
      <c r="AC181" s="33">
        <v>0</v>
      </c>
      <c r="AD181" s="33">
        <v>0</v>
      </c>
      <c r="AE181" s="33">
        <v>0</v>
      </c>
      <c r="AF181" s="33">
        <v>0</v>
      </c>
      <c r="AG181" s="33">
        <v>0</v>
      </c>
      <c r="AH181" t="s">
        <v>251</v>
      </c>
      <c r="AI181" s="34">
        <v>1</v>
      </c>
    </row>
    <row r="182" spans="1:35" x14ac:dyDescent="0.25">
      <c r="A182" t="s">
        <v>929</v>
      </c>
      <c r="B182" t="s">
        <v>492</v>
      </c>
      <c r="C182" t="s">
        <v>824</v>
      </c>
      <c r="D182" t="s">
        <v>904</v>
      </c>
      <c r="E182" s="33">
        <v>115.88888888888889</v>
      </c>
      <c r="F182" s="33">
        <v>5.6888888888888891</v>
      </c>
      <c r="G182" s="33">
        <v>0</v>
      </c>
      <c r="H182" s="33">
        <v>0</v>
      </c>
      <c r="I182" s="33">
        <v>0</v>
      </c>
      <c r="J182" s="33">
        <v>0</v>
      </c>
      <c r="K182" s="33">
        <v>0</v>
      </c>
      <c r="L182" s="33">
        <v>4.5998888888888896</v>
      </c>
      <c r="M182" s="33">
        <v>9.2444444444444436</v>
      </c>
      <c r="N182" s="33">
        <v>0</v>
      </c>
      <c r="O182" s="33">
        <v>7.9769894534995195E-2</v>
      </c>
      <c r="P182" s="33">
        <v>10.488888888888889</v>
      </c>
      <c r="Q182" s="33">
        <v>16.18611111111111</v>
      </c>
      <c r="R182" s="33">
        <v>0.23017737296260785</v>
      </c>
      <c r="S182" s="33">
        <v>13.944666666666668</v>
      </c>
      <c r="T182" s="33">
        <v>5.2877777777777775</v>
      </c>
      <c r="U182" s="33">
        <v>0</v>
      </c>
      <c r="V182" s="33">
        <v>0.16595589645254077</v>
      </c>
      <c r="W182" s="33">
        <v>8.3037777777777784</v>
      </c>
      <c r="X182" s="33">
        <v>11.079666666666668</v>
      </c>
      <c r="Y182" s="33">
        <v>0</v>
      </c>
      <c r="Z182" s="33">
        <v>0.16725886864813042</v>
      </c>
      <c r="AA182" s="33">
        <v>0</v>
      </c>
      <c r="AB182" s="33">
        <v>0</v>
      </c>
      <c r="AC182" s="33">
        <v>0</v>
      </c>
      <c r="AD182" s="33">
        <v>0</v>
      </c>
      <c r="AE182" s="33">
        <v>0</v>
      </c>
      <c r="AF182" s="33">
        <v>0</v>
      </c>
      <c r="AG182" s="33">
        <v>0</v>
      </c>
      <c r="AH182" t="s">
        <v>130</v>
      </c>
      <c r="AI182" s="34">
        <v>1</v>
      </c>
    </row>
    <row r="183" spans="1:35" x14ac:dyDescent="0.25">
      <c r="A183" t="s">
        <v>929</v>
      </c>
      <c r="B183" t="s">
        <v>705</v>
      </c>
      <c r="C183" t="s">
        <v>791</v>
      </c>
      <c r="D183" t="s">
        <v>896</v>
      </c>
      <c r="E183" s="33">
        <v>61.444444444444443</v>
      </c>
      <c r="F183" s="33">
        <v>10.222222222222221</v>
      </c>
      <c r="G183" s="33">
        <v>0.28888888888888886</v>
      </c>
      <c r="H183" s="33">
        <v>0.37422222222222223</v>
      </c>
      <c r="I183" s="33">
        <v>5.6888888888888891</v>
      </c>
      <c r="J183" s="33">
        <v>0</v>
      </c>
      <c r="K183" s="33">
        <v>0</v>
      </c>
      <c r="L183" s="33">
        <v>4.8861111111111111</v>
      </c>
      <c r="M183" s="33">
        <v>7.7333333333333334</v>
      </c>
      <c r="N183" s="33">
        <v>0</v>
      </c>
      <c r="O183" s="33">
        <v>0.12585895117540688</v>
      </c>
      <c r="P183" s="33">
        <v>5.333333333333333</v>
      </c>
      <c r="Q183" s="33">
        <v>19.444444444444443</v>
      </c>
      <c r="R183" s="33">
        <v>0.40325497287522599</v>
      </c>
      <c r="S183" s="33">
        <v>12.616666666666667</v>
      </c>
      <c r="T183" s="33">
        <v>1.3611111111111112</v>
      </c>
      <c r="U183" s="33">
        <v>0</v>
      </c>
      <c r="V183" s="33">
        <v>0.2274864376130199</v>
      </c>
      <c r="W183" s="33">
        <v>7.5222222222222221</v>
      </c>
      <c r="X183" s="33">
        <v>5.2249999999999996</v>
      </c>
      <c r="Y183" s="33">
        <v>0</v>
      </c>
      <c r="Z183" s="33">
        <v>0.20745931283905966</v>
      </c>
      <c r="AA183" s="33">
        <v>0</v>
      </c>
      <c r="AB183" s="33">
        <v>0</v>
      </c>
      <c r="AC183" s="33">
        <v>0</v>
      </c>
      <c r="AD183" s="33">
        <v>0</v>
      </c>
      <c r="AE183" s="33">
        <v>0</v>
      </c>
      <c r="AF183" s="33">
        <v>0</v>
      </c>
      <c r="AG183" s="33">
        <v>0</v>
      </c>
      <c r="AH183" t="s">
        <v>348</v>
      </c>
      <c r="AI183" s="34">
        <v>1</v>
      </c>
    </row>
    <row r="184" spans="1:35" x14ac:dyDescent="0.25">
      <c r="A184" t="s">
        <v>929</v>
      </c>
      <c r="B184" t="s">
        <v>564</v>
      </c>
      <c r="C184" t="s">
        <v>767</v>
      </c>
      <c r="D184" t="s">
        <v>902</v>
      </c>
      <c r="E184" s="33">
        <v>82.87777777777778</v>
      </c>
      <c r="F184" s="33">
        <v>5.0666666666666664</v>
      </c>
      <c r="G184" s="33">
        <v>0.27777777777777779</v>
      </c>
      <c r="H184" s="33">
        <v>0.53333333333333333</v>
      </c>
      <c r="I184" s="33">
        <v>3.1444444444444444</v>
      </c>
      <c r="J184" s="33">
        <v>0</v>
      </c>
      <c r="K184" s="33">
        <v>6.6666666666666666E-2</v>
      </c>
      <c r="L184" s="33">
        <v>5.4888888888888889</v>
      </c>
      <c r="M184" s="33">
        <v>10.611111111111111</v>
      </c>
      <c r="N184" s="33">
        <v>5.1055555555555552</v>
      </c>
      <c r="O184" s="33">
        <v>0.18963668052017693</v>
      </c>
      <c r="P184" s="33">
        <v>4.2666666666666666</v>
      </c>
      <c r="Q184" s="33">
        <v>11.072222222222223</v>
      </c>
      <c r="R184" s="33">
        <v>0.18507842874379943</v>
      </c>
      <c r="S184" s="33">
        <v>3.5444444444444443</v>
      </c>
      <c r="T184" s="33">
        <v>9.1083333333333325</v>
      </c>
      <c r="U184" s="33">
        <v>0</v>
      </c>
      <c r="V184" s="33">
        <v>0.152667917951468</v>
      </c>
      <c r="W184" s="33">
        <v>6.5611111111111109</v>
      </c>
      <c r="X184" s="33">
        <v>8.0722222222222229</v>
      </c>
      <c r="Y184" s="33">
        <v>0.77777777777777779</v>
      </c>
      <c r="Z184" s="33">
        <v>0.18594985923045984</v>
      </c>
      <c r="AA184" s="33">
        <v>0</v>
      </c>
      <c r="AB184" s="33">
        <v>0</v>
      </c>
      <c r="AC184" s="33">
        <v>0</v>
      </c>
      <c r="AD184" s="33">
        <v>0</v>
      </c>
      <c r="AE184" s="33">
        <v>0</v>
      </c>
      <c r="AF184" s="33">
        <v>0</v>
      </c>
      <c r="AG184" s="33">
        <v>0.15555555555555556</v>
      </c>
      <c r="AH184" t="s">
        <v>203</v>
      </c>
      <c r="AI184" s="34">
        <v>1</v>
      </c>
    </row>
    <row r="185" spans="1:35" x14ac:dyDescent="0.25">
      <c r="A185" t="s">
        <v>929</v>
      </c>
      <c r="B185" t="s">
        <v>669</v>
      </c>
      <c r="C185" t="s">
        <v>723</v>
      </c>
      <c r="D185" t="s">
        <v>899</v>
      </c>
      <c r="E185" s="33">
        <v>37.322222222222223</v>
      </c>
      <c r="F185" s="33">
        <v>5.2444444444444445</v>
      </c>
      <c r="G185" s="33">
        <v>0.33333333333333331</v>
      </c>
      <c r="H185" s="33">
        <v>0</v>
      </c>
      <c r="I185" s="33">
        <v>0</v>
      </c>
      <c r="J185" s="33">
        <v>0</v>
      </c>
      <c r="K185" s="33">
        <v>0</v>
      </c>
      <c r="L185" s="33">
        <v>0.60522222222222211</v>
      </c>
      <c r="M185" s="33">
        <v>0</v>
      </c>
      <c r="N185" s="33">
        <v>4.0888888888888886</v>
      </c>
      <c r="O185" s="33">
        <v>0.10955641559988091</v>
      </c>
      <c r="P185" s="33">
        <v>0</v>
      </c>
      <c r="Q185" s="33">
        <v>15.525888888888886</v>
      </c>
      <c r="R185" s="33">
        <v>0.41599583209288471</v>
      </c>
      <c r="S185" s="33">
        <v>7.6322222222222242</v>
      </c>
      <c r="T185" s="33">
        <v>0.14299999999999999</v>
      </c>
      <c r="U185" s="33">
        <v>0</v>
      </c>
      <c r="V185" s="33">
        <v>0.20832688300089316</v>
      </c>
      <c r="W185" s="33">
        <v>3.619222222222223</v>
      </c>
      <c r="X185" s="33">
        <v>2.579222222222223</v>
      </c>
      <c r="Y185" s="33">
        <v>0</v>
      </c>
      <c r="Z185" s="33">
        <v>0.16607919023518908</v>
      </c>
      <c r="AA185" s="33">
        <v>0</v>
      </c>
      <c r="AB185" s="33">
        <v>0</v>
      </c>
      <c r="AC185" s="33">
        <v>0</v>
      </c>
      <c r="AD185" s="33">
        <v>0</v>
      </c>
      <c r="AE185" s="33">
        <v>0</v>
      </c>
      <c r="AF185" s="33">
        <v>0</v>
      </c>
      <c r="AG185" s="33">
        <v>0</v>
      </c>
      <c r="AH185" t="s">
        <v>311</v>
      </c>
      <c r="AI185" s="34">
        <v>1</v>
      </c>
    </row>
    <row r="186" spans="1:35" x14ac:dyDescent="0.25">
      <c r="A186" t="s">
        <v>929</v>
      </c>
      <c r="B186" t="s">
        <v>501</v>
      </c>
      <c r="C186" t="s">
        <v>762</v>
      </c>
      <c r="D186" t="s">
        <v>897</v>
      </c>
      <c r="E186" s="33">
        <v>92.777777777777771</v>
      </c>
      <c r="F186" s="33">
        <v>0</v>
      </c>
      <c r="G186" s="33">
        <v>0</v>
      </c>
      <c r="H186" s="33">
        <v>0</v>
      </c>
      <c r="I186" s="33">
        <v>2.1444444444444444</v>
      </c>
      <c r="J186" s="33">
        <v>0</v>
      </c>
      <c r="K186" s="33">
        <v>0</v>
      </c>
      <c r="L186" s="33">
        <v>2.6494444444444447</v>
      </c>
      <c r="M186" s="33">
        <v>6.5165555555555557</v>
      </c>
      <c r="N186" s="33">
        <v>0</v>
      </c>
      <c r="O186" s="33">
        <v>7.0238323353293414E-2</v>
      </c>
      <c r="P186" s="33">
        <v>7.9555555555555557</v>
      </c>
      <c r="Q186" s="33">
        <v>13.185111111111118</v>
      </c>
      <c r="R186" s="33">
        <v>0.22786347305389232</v>
      </c>
      <c r="S186" s="33">
        <v>8.1574444444444438</v>
      </c>
      <c r="T186" s="33">
        <v>1.7192222222222224</v>
      </c>
      <c r="U186" s="33">
        <v>0</v>
      </c>
      <c r="V186" s="33">
        <v>0.1064550898203593</v>
      </c>
      <c r="W186" s="33">
        <v>9.6703333333333354</v>
      </c>
      <c r="X186" s="33">
        <v>1.733444444444445</v>
      </c>
      <c r="Y186" s="33">
        <v>0</v>
      </c>
      <c r="Z186" s="33">
        <v>0.12291497005988027</v>
      </c>
      <c r="AA186" s="33">
        <v>0</v>
      </c>
      <c r="AB186" s="33">
        <v>0</v>
      </c>
      <c r="AC186" s="33">
        <v>0</v>
      </c>
      <c r="AD186" s="33">
        <v>0</v>
      </c>
      <c r="AE186" s="33">
        <v>0</v>
      </c>
      <c r="AF186" s="33">
        <v>0</v>
      </c>
      <c r="AG186" s="33">
        <v>0</v>
      </c>
      <c r="AH186" t="s">
        <v>139</v>
      </c>
      <c r="AI186" s="34">
        <v>1</v>
      </c>
    </row>
    <row r="187" spans="1:35" x14ac:dyDescent="0.25">
      <c r="A187" t="s">
        <v>929</v>
      </c>
      <c r="B187" t="s">
        <v>694</v>
      </c>
      <c r="C187" t="s">
        <v>889</v>
      </c>
      <c r="D187" t="s">
        <v>897</v>
      </c>
      <c r="E187" s="33">
        <v>40.155555555555559</v>
      </c>
      <c r="F187" s="33">
        <v>4.8</v>
      </c>
      <c r="G187" s="33">
        <v>0</v>
      </c>
      <c r="H187" s="33">
        <v>0</v>
      </c>
      <c r="I187" s="33">
        <v>0</v>
      </c>
      <c r="J187" s="33">
        <v>0</v>
      </c>
      <c r="K187" s="33">
        <v>0</v>
      </c>
      <c r="L187" s="33">
        <v>0.6333333333333333</v>
      </c>
      <c r="M187" s="33">
        <v>3.3805555555555555</v>
      </c>
      <c r="N187" s="33">
        <v>0</v>
      </c>
      <c r="O187" s="33">
        <v>8.4186496956281123E-2</v>
      </c>
      <c r="P187" s="33">
        <v>0</v>
      </c>
      <c r="Q187" s="33">
        <v>10.030555555555555</v>
      </c>
      <c r="R187" s="33">
        <v>0.24979247371333699</v>
      </c>
      <c r="S187" s="33">
        <v>8.8916666666666675</v>
      </c>
      <c r="T187" s="33">
        <v>0</v>
      </c>
      <c r="U187" s="33">
        <v>4.7</v>
      </c>
      <c r="V187" s="33">
        <v>0.33847537354731599</v>
      </c>
      <c r="W187" s="33">
        <v>12.505555555555556</v>
      </c>
      <c r="X187" s="33">
        <v>0</v>
      </c>
      <c r="Y187" s="33">
        <v>2.2000000000000002</v>
      </c>
      <c r="Z187" s="33">
        <v>0.36621472053126725</v>
      </c>
      <c r="AA187" s="33">
        <v>0</v>
      </c>
      <c r="AB187" s="33">
        <v>0</v>
      </c>
      <c r="AC187" s="33">
        <v>0</v>
      </c>
      <c r="AD187" s="33">
        <v>0</v>
      </c>
      <c r="AE187" s="33">
        <v>0</v>
      </c>
      <c r="AF187" s="33">
        <v>0</v>
      </c>
      <c r="AG187" s="33">
        <v>0</v>
      </c>
      <c r="AH187" t="s">
        <v>337</v>
      </c>
      <c r="AI187" s="34">
        <v>1</v>
      </c>
    </row>
    <row r="188" spans="1:35" x14ac:dyDescent="0.25">
      <c r="A188" t="s">
        <v>929</v>
      </c>
      <c r="B188" t="s">
        <v>381</v>
      </c>
      <c r="C188" t="s">
        <v>751</v>
      </c>
      <c r="D188" t="s">
        <v>900</v>
      </c>
      <c r="E188" s="33">
        <v>145.83333333333334</v>
      </c>
      <c r="F188" s="33">
        <v>5.6888888888888891</v>
      </c>
      <c r="G188" s="33">
        <v>0</v>
      </c>
      <c r="H188" s="33">
        <v>0</v>
      </c>
      <c r="I188" s="33">
        <v>3.6111111111111112</v>
      </c>
      <c r="J188" s="33">
        <v>0</v>
      </c>
      <c r="K188" s="33">
        <v>0</v>
      </c>
      <c r="L188" s="33">
        <v>4.0313333333333343</v>
      </c>
      <c r="M188" s="33">
        <v>4.9777777777777779</v>
      </c>
      <c r="N188" s="33">
        <v>6.7611111111111111</v>
      </c>
      <c r="O188" s="33">
        <v>8.0495238095238092E-2</v>
      </c>
      <c r="P188" s="33">
        <v>27.402777777777779</v>
      </c>
      <c r="Q188" s="33">
        <v>0</v>
      </c>
      <c r="R188" s="33">
        <v>0.18790476190476191</v>
      </c>
      <c r="S188" s="33">
        <v>6.8217777777777755</v>
      </c>
      <c r="T188" s="33">
        <v>8.3665555555555589</v>
      </c>
      <c r="U188" s="33">
        <v>0</v>
      </c>
      <c r="V188" s="33">
        <v>0.10414857142857142</v>
      </c>
      <c r="W188" s="33">
        <v>8.6715555555555586</v>
      </c>
      <c r="X188" s="33">
        <v>4.846000000000001</v>
      </c>
      <c r="Y188" s="33">
        <v>5.0444444444444443</v>
      </c>
      <c r="Z188" s="33">
        <v>0.12728228571428574</v>
      </c>
      <c r="AA188" s="33">
        <v>0</v>
      </c>
      <c r="AB188" s="33">
        <v>0</v>
      </c>
      <c r="AC188" s="33">
        <v>0</v>
      </c>
      <c r="AD188" s="33">
        <v>0</v>
      </c>
      <c r="AE188" s="33">
        <v>0</v>
      </c>
      <c r="AF188" s="33">
        <v>0</v>
      </c>
      <c r="AG188" s="33">
        <v>0</v>
      </c>
      <c r="AH188" t="s">
        <v>19</v>
      </c>
      <c r="AI188" s="34">
        <v>1</v>
      </c>
    </row>
    <row r="189" spans="1:35" x14ac:dyDescent="0.25">
      <c r="A189" t="s">
        <v>929</v>
      </c>
      <c r="B189" t="s">
        <v>565</v>
      </c>
      <c r="C189" t="s">
        <v>845</v>
      </c>
      <c r="D189" t="s">
        <v>902</v>
      </c>
      <c r="E189" s="33">
        <v>69.144444444444446</v>
      </c>
      <c r="F189" s="33">
        <v>29.088888888888889</v>
      </c>
      <c r="G189" s="33">
        <v>0.16666666666666666</v>
      </c>
      <c r="H189" s="33">
        <v>0.4</v>
      </c>
      <c r="I189" s="33">
        <v>2.1333333333333333</v>
      </c>
      <c r="J189" s="33">
        <v>0</v>
      </c>
      <c r="K189" s="33">
        <v>0</v>
      </c>
      <c r="L189" s="33">
        <v>0.52222222222222225</v>
      </c>
      <c r="M189" s="33">
        <v>5.0333333333333332</v>
      </c>
      <c r="N189" s="33">
        <v>0</v>
      </c>
      <c r="O189" s="33">
        <v>7.2794472119556475E-2</v>
      </c>
      <c r="P189" s="33">
        <v>20.308999999999994</v>
      </c>
      <c r="Q189" s="33">
        <v>0</v>
      </c>
      <c r="R189" s="33">
        <v>0.29371846376345806</v>
      </c>
      <c r="S189" s="33">
        <v>4.8416666666666668</v>
      </c>
      <c r="T189" s="33">
        <v>5.8277777777777775</v>
      </c>
      <c r="U189" s="33">
        <v>0</v>
      </c>
      <c r="V189" s="33">
        <v>0.15430660453157641</v>
      </c>
      <c r="W189" s="33">
        <v>4.8833333333333337</v>
      </c>
      <c r="X189" s="33">
        <v>3.4888888888888889</v>
      </c>
      <c r="Y189" s="33">
        <v>0</v>
      </c>
      <c r="Z189" s="33">
        <v>0.1210830789008517</v>
      </c>
      <c r="AA189" s="33">
        <v>0</v>
      </c>
      <c r="AB189" s="33">
        <v>0</v>
      </c>
      <c r="AC189" s="33">
        <v>0</v>
      </c>
      <c r="AD189" s="33">
        <v>0</v>
      </c>
      <c r="AE189" s="33">
        <v>1.1777777777777778</v>
      </c>
      <c r="AF189" s="33">
        <v>0</v>
      </c>
      <c r="AG189" s="33">
        <v>0</v>
      </c>
      <c r="AH189" t="s">
        <v>204</v>
      </c>
      <c r="AI189" s="34">
        <v>1</v>
      </c>
    </row>
    <row r="190" spans="1:35" x14ac:dyDescent="0.25">
      <c r="A190" t="s">
        <v>929</v>
      </c>
      <c r="B190" t="s">
        <v>566</v>
      </c>
      <c r="C190" t="s">
        <v>846</v>
      </c>
      <c r="D190" t="s">
        <v>901</v>
      </c>
      <c r="E190" s="33">
        <v>117.74444444444444</v>
      </c>
      <c r="F190" s="33">
        <v>39.488888888888887</v>
      </c>
      <c r="G190" s="33">
        <v>0.13333333333333333</v>
      </c>
      <c r="H190" s="33">
        <v>0.52388888888888829</v>
      </c>
      <c r="I190" s="33">
        <v>3.7444444444444445</v>
      </c>
      <c r="J190" s="33">
        <v>0</v>
      </c>
      <c r="K190" s="33">
        <v>0</v>
      </c>
      <c r="L190" s="33">
        <v>4.0194444444444448</v>
      </c>
      <c r="M190" s="33">
        <v>14.742666666666661</v>
      </c>
      <c r="N190" s="33">
        <v>0</v>
      </c>
      <c r="O190" s="33">
        <v>0.12520902142115689</v>
      </c>
      <c r="P190" s="33">
        <v>5.5914444444444449</v>
      </c>
      <c r="Q190" s="33">
        <v>14.969444444444447</v>
      </c>
      <c r="R190" s="33">
        <v>0.1746230065112768</v>
      </c>
      <c r="S190" s="33">
        <v>5.7527777777777782</v>
      </c>
      <c r="T190" s="33">
        <v>10.227777777777778</v>
      </c>
      <c r="U190" s="33">
        <v>0</v>
      </c>
      <c r="V190" s="33">
        <v>0.13572237425686515</v>
      </c>
      <c r="W190" s="33">
        <v>7.3444444444444441</v>
      </c>
      <c r="X190" s="33">
        <v>5.5333333333333332</v>
      </c>
      <c r="Y190" s="33">
        <v>0</v>
      </c>
      <c r="Z190" s="33">
        <v>0.10937057657827687</v>
      </c>
      <c r="AA190" s="33">
        <v>1.4</v>
      </c>
      <c r="AB190" s="33">
        <v>0</v>
      </c>
      <c r="AC190" s="33">
        <v>0</v>
      </c>
      <c r="AD190" s="33">
        <v>0</v>
      </c>
      <c r="AE190" s="33">
        <v>0</v>
      </c>
      <c r="AF190" s="33">
        <v>0</v>
      </c>
      <c r="AG190" s="33">
        <v>0</v>
      </c>
      <c r="AH190" t="s">
        <v>205</v>
      </c>
      <c r="AI190" s="34">
        <v>1</v>
      </c>
    </row>
    <row r="191" spans="1:35" x14ac:dyDescent="0.25">
      <c r="A191" t="s">
        <v>929</v>
      </c>
      <c r="B191" t="s">
        <v>407</v>
      </c>
      <c r="C191" t="s">
        <v>784</v>
      </c>
      <c r="D191" t="s">
        <v>900</v>
      </c>
      <c r="E191" s="33">
        <v>67.522222222222226</v>
      </c>
      <c r="F191" s="33">
        <v>5.3555555555555552</v>
      </c>
      <c r="G191" s="33">
        <v>0.71111111111111114</v>
      </c>
      <c r="H191" s="33">
        <v>0.28888888888888886</v>
      </c>
      <c r="I191" s="33">
        <v>1.9333333333333333</v>
      </c>
      <c r="J191" s="33">
        <v>0</v>
      </c>
      <c r="K191" s="33">
        <v>1.5111111111111111</v>
      </c>
      <c r="L191" s="33">
        <v>0</v>
      </c>
      <c r="M191" s="33">
        <v>2.5</v>
      </c>
      <c r="N191" s="33">
        <v>0</v>
      </c>
      <c r="O191" s="33">
        <v>3.7024847786736877E-2</v>
      </c>
      <c r="P191" s="33">
        <v>5.6027777777777779</v>
      </c>
      <c r="Q191" s="33">
        <v>4.1361111111111111</v>
      </c>
      <c r="R191" s="33">
        <v>0.14423235148922164</v>
      </c>
      <c r="S191" s="33">
        <v>6.1444444444444448</v>
      </c>
      <c r="T191" s="33">
        <v>1.5083333333333333</v>
      </c>
      <c r="U191" s="33">
        <v>0</v>
      </c>
      <c r="V191" s="33">
        <v>0.11333717294717789</v>
      </c>
      <c r="W191" s="33">
        <v>1.7444444444444445</v>
      </c>
      <c r="X191" s="33">
        <v>5.3527777777777779</v>
      </c>
      <c r="Y191" s="33">
        <v>1.5555555555555556</v>
      </c>
      <c r="Z191" s="33">
        <v>0.12814711206187265</v>
      </c>
      <c r="AA191" s="33">
        <v>0</v>
      </c>
      <c r="AB191" s="33">
        <v>0</v>
      </c>
      <c r="AC191" s="33">
        <v>0</v>
      </c>
      <c r="AD191" s="33">
        <v>1.5666666666666667</v>
      </c>
      <c r="AE191" s="33">
        <v>0</v>
      </c>
      <c r="AF191" s="33">
        <v>0</v>
      </c>
      <c r="AG191" s="33">
        <v>0</v>
      </c>
      <c r="AH191" t="s">
        <v>45</v>
      </c>
      <c r="AI191" s="34">
        <v>1</v>
      </c>
    </row>
    <row r="192" spans="1:35" x14ac:dyDescent="0.25">
      <c r="A192" t="s">
        <v>929</v>
      </c>
      <c r="B192" t="s">
        <v>526</v>
      </c>
      <c r="C192" t="s">
        <v>763</v>
      </c>
      <c r="D192" t="s">
        <v>898</v>
      </c>
      <c r="E192" s="33">
        <v>148.12222222222223</v>
      </c>
      <c r="F192" s="33">
        <v>5.2444444444444445</v>
      </c>
      <c r="G192" s="33">
        <v>0.13333333333333333</v>
      </c>
      <c r="H192" s="33">
        <v>0.5</v>
      </c>
      <c r="I192" s="33">
        <v>5.4222222222222225</v>
      </c>
      <c r="J192" s="33">
        <v>0</v>
      </c>
      <c r="K192" s="33">
        <v>0</v>
      </c>
      <c r="L192" s="33">
        <v>10.08611111111111</v>
      </c>
      <c r="M192" s="33">
        <v>14.053333333333335</v>
      </c>
      <c r="N192" s="33">
        <v>0.42077777777777781</v>
      </c>
      <c r="O192" s="33">
        <v>9.7717350536343853E-2</v>
      </c>
      <c r="P192" s="33">
        <v>5</v>
      </c>
      <c r="Q192" s="33">
        <v>19.383111111111102</v>
      </c>
      <c r="R192" s="33">
        <v>0.1646148075913284</v>
      </c>
      <c r="S192" s="33">
        <v>6.6749999999999998</v>
      </c>
      <c r="T192" s="33">
        <v>5.291666666666667</v>
      </c>
      <c r="U192" s="33">
        <v>0</v>
      </c>
      <c r="V192" s="33">
        <v>8.0789138099167351E-2</v>
      </c>
      <c r="W192" s="33">
        <v>8.4388888888888882</v>
      </c>
      <c r="X192" s="33">
        <v>7.3194444444444446</v>
      </c>
      <c r="Y192" s="33">
        <v>0</v>
      </c>
      <c r="Z192" s="33">
        <v>0.10638736778936313</v>
      </c>
      <c r="AA192" s="33">
        <v>0</v>
      </c>
      <c r="AB192" s="33">
        <v>0</v>
      </c>
      <c r="AC192" s="33">
        <v>0</v>
      </c>
      <c r="AD192" s="33">
        <v>0</v>
      </c>
      <c r="AE192" s="33">
        <v>0</v>
      </c>
      <c r="AF192" s="33">
        <v>0</v>
      </c>
      <c r="AG192" s="33">
        <v>0</v>
      </c>
      <c r="AH192" t="s">
        <v>164</v>
      </c>
      <c r="AI192" s="34">
        <v>1</v>
      </c>
    </row>
    <row r="193" spans="1:35" x14ac:dyDescent="0.25">
      <c r="A193" t="s">
        <v>929</v>
      </c>
      <c r="B193" t="s">
        <v>567</v>
      </c>
      <c r="C193" t="s">
        <v>767</v>
      </c>
      <c r="D193" t="s">
        <v>902</v>
      </c>
      <c r="E193" s="33">
        <v>54.488888888888887</v>
      </c>
      <c r="F193" s="33">
        <v>36.06666666666667</v>
      </c>
      <c r="G193" s="33">
        <v>0.22222222222222221</v>
      </c>
      <c r="H193" s="33">
        <v>0.4</v>
      </c>
      <c r="I193" s="33">
        <v>1.9333333333333333</v>
      </c>
      <c r="J193" s="33">
        <v>0</v>
      </c>
      <c r="K193" s="33">
        <v>0</v>
      </c>
      <c r="L193" s="33">
        <v>0.43055555555555558</v>
      </c>
      <c r="M193" s="33">
        <v>4.6277777777777782</v>
      </c>
      <c r="N193" s="33">
        <v>0</v>
      </c>
      <c r="O193" s="33">
        <v>8.4930668841761842E-2</v>
      </c>
      <c r="P193" s="33">
        <v>17.379222222222225</v>
      </c>
      <c r="Q193" s="33">
        <v>0</v>
      </c>
      <c r="R193" s="33">
        <v>0.31894983686786305</v>
      </c>
      <c r="S193" s="33">
        <v>1.4861111111111112</v>
      </c>
      <c r="T193" s="33">
        <v>10.022222222222222</v>
      </c>
      <c r="U193" s="33">
        <v>0</v>
      </c>
      <c r="V193" s="33">
        <v>0.21120513866231647</v>
      </c>
      <c r="W193" s="33">
        <v>3.3694444444444445</v>
      </c>
      <c r="X193" s="33">
        <v>3.9916666666666667</v>
      </c>
      <c r="Y193" s="33">
        <v>0</v>
      </c>
      <c r="Z193" s="33">
        <v>0.13509380097879281</v>
      </c>
      <c r="AA193" s="33">
        <v>0</v>
      </c>
      <c r="AB193" s="33">
        <v>0</v>
      </c>
      <c r="AC193" s="33">
        <v>0</v>
      </c>
      <c r="AD193" s="33">
        <v>0</v>
      </c>
      <c r="AE193" s="33">
        <v>0.62222222222222223</v>
      </c>
      <c r="AF193" s="33">
        <v>0</v>
      </c>
      <c r="AG193" s="33">
        <v>0</v>
      </c>
      <c r="AH193" t="s">
        <v>206</v>
      </c>
      <c r="AI193" s="34">
        <v>1</v>
      </c>
    </row>
    <row r="194" spans="1:35" x14ac:dyDescent="0.25">
      <c r="A194" t="s">
        <v>929</v>
      </c>
      <c r="B194" t="s">
        <v>520</v>
      </c>
      <c r="C194" t="s">
        <v>831</v>
      </c>
      <c r="D194" t="s">
        <v>895</v>
      </c>
      <c r="E194" s="33">
        <v>80.577777777777783</v>
      </c>
      <c r="F194" s="33">
        <v>16.144444444444446</v>
      </c>
      <c r="G194" s="33">
        <v>0</v>
      </c>
      <c r="H194" s="33">
        <v>0</v>
      </c>
      <c r="I194" s="33">
        <v>2.0222222222222221</v>
      </c>
      <c r="J194" s="33">
        <v>0</v>
      </c>
      <c r="K194" s="33">
        <v>0</v>
      </c>
      <c r="L194" s="33">
        <v>5.1192222222222226</v>
      </c>
      <c r="M194" s="33">
        <v>5.0666666666666664</v>
      </c>
      <c r="N194" s="33">
        <v>3.2888888888888888</v>
      </c>
      <c r="O194" s="33">
        <v>0.10369553226696082</v>
      </c>
      <c r="P194" s="33">
        <v>13.394444444444444</v>
      </c>
      <c r="Q194" s="33">
        <v>0</v>
      </c>
      <c r="R194" s="33">
        <v>0.16623000551571979</v>
      </c>
      <c r="S194" s="33">
        <v>6.1539999999999999</v>
      </c>
      <c r="T194" s="33">
        <v>2.5725555555555557</v>
      </c>
      <c r="U194" s="33">
        <v>0</v>
      </c>
      <c r="V194" s="33">
        <v>0.10829977937120795</v>
      </c>
      <c r="W194" s="33">
        <v>2.020888888888889</v>
      </c>
      <c r="X194" s="33">
        <v>4.645888888888889</v>
      </c>
      <c r="Y194" s="33">
        <v>0.52222222222222225</v>
      </c>
      <c r="Z194" s="33">
        <v>8.9218146718146707E-2</v>
      </c>
      <c r="AA194" s="33">
        <v>0</v>
      </c>
      <c r="AB194" s="33">
        <v>0</v>
      </c>
      <c r="AC194" s="33">
        <v>0</v>
      </c>
      <c r="AD194" s="33">
        <v>0</v>
      </c>
      <c r="AE194" s="33">
        <v>0</v>
      </c>
      <c r="AF194" s="33">
        <v>0</v>
      </c>
      <c r="AG194" s="33">
        <v>0</v>
      </c>
      <c r="AH194" t="s">
        <v>158</v>
      </c>
      <c r="AI194" s="34">
        <v>1</v>
      </c>
    </row>
    <row r="195" spans="1:35" x14ac:dyDescent="0.25">
      <c r="A195" t="s">
        <v>929</v>
      </c>
      <c r="B195" t="s">
        <v>372</v>
      </c>
      <c r="C195" t="s">
        <v>729</v>
      </c>
      <c r="D195" t="s">
        <v>895</v>
      </c>
      <c r="E195" s="33">
        <v>158.34444444444443</v>
      </c>
      <c r="F195" s="33">
        <v>2.8555555555555556</v>
      </c>
      <c r="G195" s="33">
        <v>0</v>
      </c>
      <c r="H195" s="33">
        <v>0</v>
      </c>
      <c r="I195" s="33">
        <v>4.8666666666666663</v>
      </c>
      <c r="J195" s="33">
        <v>0</v>
      </c>
      <c r="K195" s="33">
        <v>0</v>
      </c>
      <c r="L195" s="33">
        <v>4.9861111111111107</v>
      </c>
      <c r="M195" s="33">
        <v>20.355555555555554</v>
      </c>
      <c r="N195" s="33">
        <v>0</v>
      </c>
      <c r="O195" s="33">
        <v>0.12855238228896218</v>
      </c>
      <c r="P195" s="33">
        <v>7.8055555555555554</v>
      </c>
      <c r="Q195" s="33">
        <v>9.5583333333333336</v>
      </c>
      <c r="R195" s="33">
        <v>0.10965897130025963</v>
      </c>
      <c r="S195" s="33">
        <v>9.6638888888888896</v>
      </c>
      <c r="T195" s="33">
        <v>7.9722222222222223</v>
      </c>
      <c r="U195" s="33">
        <v>0</v>
      </c>
      <c r="V195" s="33">
        <v>0.11137814890183147</v>
      </c>
      <c r="W195" s="33">
        <v>12.9</v>
      </c>
      <c r="X195" s="33">
        <v>4.5944444444444441</v>
      </c>
      <c r="Y195" s="33">
        <v>0</v>
      </c>
      <c r="Z195" s="33">
        <v>0.11048347484387061</v>
      </c>
      <c r="AA195" s="33">
        <v>0</v>
      </c>
      <c r="AB195" s="33">
        <v>0</v>
      </c>
      <c r="AC195" s="33">
        <v>0</v>
      </c>
      <c r="AD195" s="33">
        <v>0</v>
      </c>
      <c r="AE195" s="33">
        <v>0</v>
      </c>
      <c r="AF195" s="33">
        <v>0</v>
      </c>
      <c r="AG195" s="33">
        <v>0</v>
      </c>
      <c r="AH195" t="s">
        <v>10</v>
      </c>
      <c r="AI195" s="34">
        <v>1</v>
      </c>
    </row>
    <row r="196" spans="1:35" x14ac:dyDescent="0.25">
      <c r="A196" t="s">
        <v>929</v>
      </c>
      <c r="B196" t="s">
        <v>617</v>
      </c>
      <c r="C196" t="s">
        <v>856</v>
      </c>
      <c r="D196" t="s">
        <v>895</v>
      </c>
      <c r="E196" s="33">
        <v>102.65555555555555</v>
      </c>
      <c r="F196" s="33">
        <v>5.6888888888888891</v>
      </c>
      <c r="G196" s="33">
        <v>2.3111111111111109</v>
      </c>
      <c r="H196" s="33">
        <v>0.58733333333333282</v>
      </c>
      <c r="I196" s="33">
        <v>3.4</v>
      </c>
      <c r="J196" s="33">
        <v>0</v>
      </c>
      <c r="K196" s="33">
        <v>2.8</v>
      </c>
      <c r="L196" s="33">
        <v>6.1661111111111113</v>
      </c>
      <c r="M196" s="33">
        <v>10.755555555555556</v>
      </c>
      <c r="N196" s="33">
        <v>0</v>
      </c>
      <c r="O196" s="33">
        <v>0.10477324385756036</v>
      </c>
      <c r="P196" s="33">
        <v>8.6722222222222225</v>
      </c>
      <c r="Q196" s="33">
        <v>23.922111111111114</v>
      </c>
      <c r="R196" s="33">
        <v>0.31751163545838301</v>
      </c>
      <c r="S196" s="33">
        <v>10.997222222222222</v>
      </c>
      <c r="T196" s="33">
        <v>0</v>
      </c>
      <c r="U196" s="33">
        <v>8.0777777777777775</v>
      </c>
      <c r="V196" s="33">
        <v>0.18581556445502759</v>
      </c>
      <c r="W196" s="33">
        <v>15.238888888888889</v>
      </c>
      <c r="X196" s="33">
        <v>14.775</v>
      </c>
      <c r="Y196" s="33">
        <v>0</v>
      </c>
      <c r="Z196" s="33">
        <v>0.29237471587834185</v>
      </c>
      <c r="AA196" s="33">
        <v>0</v>
      </c>
      <c r="AB196" s="33">
        <v>0</v>
      </c>
      <c r="AC196" s="33">
        <v>0</v>
      </c>
      <c r="AD196" s="33">
        <v>0</v>
      </c>
      <c r="AE196" s="33">
        <v>0.9</v>
      </c>
      <c r="AF196" s="33">
        <v>0</v>
      </c>
      <c r="AG196" s="33">
        <v>0</v>
      </c>
      <c r="AH196" t="s">
        <v>258</v>
      </c>
      <c r="AI196" s="34">
        <v>1</v>
      </c>
    </row>
    <row r="197" spans="1:35" x14ac:dyDescent="0.25">
      <c r="A197" t="s">
        <v>929</v>
      </c>
      <c r="B197" t="s">
        <v>682</v>
      </c>
      <c r="C197" t="s">
        <v>722</v>
      </c>
      <c r="D197" t="s">
        <v>899</v>
      </c>
      <c r="E197" s="33">
        <v>28.022222222222222</v>
      </c>
      <c r="F197" s="33">
        <v>5.333333333333333</v>
      </c>
      <c r="G197" s="33">
        <v>0</v>
      </c>
      <c r="H197" s="33">
        <v>0.27377777777777773</v>
      </c>
      <c r="I197" s="33">
        <v>0</v>
      </c>
      <c r="J197" s="33">
        <v>0</v>
      </c>
      <c r="K197" s="33">
        <v>0</v>
      </c>
      <c r="L197" s="33">
        <v>0.63888888888888884</v>
      </c>
      <c r="M197" s="33">
        <v>9.3166666666666682</v>
      </c>
      <c r="N197" s="33">
        <v>1.3005555555555555</v>
      </c>
      <c r="O197" s="33">
        <v>0.37888580491673285</v>
      </c>
      <c r="P197" s="33">
        <v>4.7077777777777783</v>
      </c>
      <c r="Q197" s="33">
        <v>3.5527777777777771</v>
      </c>
      <c r="R197" s="33">
        <v>0.29478588421887392</v>
      </c>
      <c r="S197" s="33">
        <v>4.1194444444444445</v>
      </c>
      <c r="T197" s="33">
        <v>2.0138888888888888</v>
      </c>
      <c r="U197" s="33">
        <v>0</v>
      </c>
      <c r="V197" s="33">
        <v>0.21887390959555905</v>
      </c>
      <c r="W197" s="33">
        <v>3.7888888888888888</v>
      </c>
      <c r="X197" s="33">
        <v>4.2694444444444448</v>
      </c>
      <c r="Y197" s="33">
        <v>0</v>
      </c>
      <c r="Z197" s="33">
        <v>0.28756938937351312</v>
      </c>
      <c r="AA197" s="33">
        <v>0</v>
      </c>
      <c r="AB197" s="33">
        <v>0</v>
      </c>
      <c r="AC197" s="33">
        <v>0</v>
      </c>
      <c r="AD197" s="33">
        <v>0</v>
      </c>
      <c r="AE197" s="33">
        <v>0</v>
      </c>
      <c r="AF197" s="33">
        <v>0</v>
      </c>
      <c r="AG197" s="33">
        <v>0</v>
      </c>
      <c r="AH197" t="s">
        <v>325</v>
      </c>
      <c r="AI197" s="34">
        <v>1</v>
      </c>
    </row>
    <row r="198" spans="1:35" x14ac:dyDescent="0.25">
      <c r="A198" t="s">
        <v>929</v>
      </c>
      <c r="B198" t="s">
        <v>689</v>
      </c>
      <c r="C198" t="s">
        <v>887</v>
      </c>
      <c r="D198" t="s">
        <v>900</v>
      </c>
      <c r="E198" s="33">
        <v>97.522222222222226</v>
      </c>
      <c r="F198" s="33">
        <v>4.3777777777777782</v>
      </c>
      <c r="G198" s="33">
        <v>1.8444444444444446</v>
      </c>
      <c r="H198" s="33">
        <v>0.28888888888888886</v>
      </c>
      <c r="I198" s="33">
        <v>3.911111111111111</v>
      </c>
      <c r="J198" s="33">
        <v>0</v>
      </c>
      <c r="K198" s="33">
        <v>0</v>
      </c>
      <c r="L198" s="33">
        <v>4.6466666666666656</v>
      </c>
      <c r="M198" s="33">
        <v>11.2</v>
      </c>
      <c r="N198" s="33">
        <v>0</v>
      </c>
      <c r="O198" s="33">
        <v>0.11484561923208385</v>
      </c>
      <c r="P198" s="33">
        <v>4.9777777777777779</v>
      </c>
      <c r="Q198" s="33">
        <v>8.9222222222222225</v>
      </c>
      <c r="R198" s="33">
        <v>0.14253161672553263</v>
      </c>
      <c r="S198" s="33">
        <v>11.802777777777775</v>
      </c>
      <c r="T198" s="33">
        <v>5.3042222222222231</v>
      </c>
      <c r="U198" s="33">
        <v>0</v>
      </c>
      <c r="V198" s="33">
        <v>0.17541642930386236</v>
      </c>
      <c r="W198" s="33">
        <v>5.8808888888888884</v>
      </c>
      <c r="X198" s="33">
        <v>9.1986666666666661</v>
      </c>
      <c r="Y198" s="33">
        <v>0</v>
      </c>
      <c r="Z198" s="33">
        <v>0.15462686567164177</v>
      </c>
      <c r="AA198" s="33">
        <v>0</v>
      </c>
      <c r="AB198" s="33">
        <v>0</v>
      </c>
      <c r="AC198" s="33">
        <v>0</v>
      </c>
      <c r="AD198" s="33">
        <v>0</v>
      </c>
      <c r="AE198" s="33">
        <v>0</v>
      </c>
      <c r="AF198" s="33">
        <v>0</v>
      </c>
      <c r="AG198" s="33">
        <v>0.83333333333333337</v>
      </c>
      <c r="AH198" t="s">
        <v>332</v>
      </c>
      <c r="AI198" s="34">
        <v>1</v>
      </c>
    </row>
    <row r="199" spans="1:35" x14ac:dyDescent="0.25">
      <c r="A199" t="s">
        <v>929</v>
      </c>
      <c r="B199" t="s">
        <v>602</v>
      </c>
      <c r="C199" t="s">
        <v>859</v>
      </c>
      <c r="D199" t="s">
        <v>898</v>
      </c>
      <c r="E199" s="33">
        <v>78.37777777777778</v>
      </c>
      <c r="F199" s="33">
        <v>5.5111111111111111</v>
      </c>
      <c r="G199" s="33">
        <v>0.28888888888888886</v>
      </c>
      <c r="H199" s="33">
        <v>0</v>
      </c>
      <c r="I199" s="33">
        <v>0</v>
      </c>
      <c r="J199" s="33">
        <v>0</v>
      </c>
      <c r="K199" s="33">
        <v>0</v>
      </c>
      <c r="L199" s="33">
        <v>5.0408888888888885</v>
      </c>
      <c r="M199" s="33">
        <v>0.85</v>
      </c>
      <c r="N199" s="33">
        <v>0.71111111111111114</v>
      </c>
      <c r="O199" s="33">
        <v>1.9917777147717607E-2</v>
      </c>
      <c r="P199" s="33">
        <v>5.2444444444444445</v>
      </c>
      <c r="Q199" s="33">
        <v>5.0750000000000002</v>
      </c>
      <c r="R199" s="33">
        <v>0.13166288630564218</v>
      </c>
      <c r="S199" s="33">
        <v>5.6358888888888901</v>
      </c>
      <c r="T199" s="33">
        <v>3.5566666666666662</v>
      </c>
      <c r="U199" s="33">
        <v>0</v>
      </c>
      <c r="V199" s="33">
        <v>0.11728522823929685</v>
      </c>
      <c r="W199" s="33">
        <v>0.35377777777777775</v>
      </c>
      <c r="X199" s="33">
        <v>4.2475555555555564</v>
      </c>
      <c r="Y199" s="33">
        <v>0</v>
      </c>
      <c r="Z199" s="33">
        <v>5.8707116529628595E-2</v>
      </c>
      <c r="AA199" s="33">
        <v>0.43333333333333335</v>
      </c>
      <c r="AB199" s="33">
        <v>0</v>
      </c>
      <c r="AC199" s="33">
        <v>0</v>
      </c>
      <c r="AD199" s="33">
        <v>44.033333333333331</v>
      </c>
      <c r="AE199" s="33">
        <v>0</v>
      </c>
      <c r="AF199" s="33">
        <v>0</v>
      </c>
      <c r="AG199" s="33">
        <v>0</v>
      </c>
      <c r="AH199" t="s">
        <v>243</v>
      </c>
      <c r="AI199" s="34">
        <v>1</v>
      </c>
    </row>
    <row r="200" spans="1:35" x14ac:dyDescent="0.25">
      <c r="A200" t="s">
        <v>929</v>
      </c>
      <c r="B200" t="s">
        <v>497</v>
      </c>
      <c r="C200" t="s">
        <v>825</v>
      </c>
      <c r="D200" t="s">
        <v>905</v>
      </c>
      <c r="E200" s="33">
        <v>59.555555555555557</v>
      </c>
      <c r="F200" s="33">
        <v>4.9777777777777779</v>
      </c>
      <c r="G200" s="33">
        <v>0.26666666666666666</v>
      </c>
      <c r="H200" s="33">
        <v>0.26111111111111113</v>
      </c>
      <c r="I200" s="33">
        <v>3.588888888888889</v>
      </c>
      <c r="J200" s="33">
        <v>0</v>
      </c>
      <c r="K200" s="33">
        <v>0</v>
      </c>
      <c r="L200" s="33">
        <v>4.3024444444444434</v>
      </c>
      <c r="M200" s="33">
        <v>9.198555555555556</v>
      </c>
      <c r="N200" s="33">
        <v>0</v>
      </c>
      <c r="O200" s="33">
        <v>0.15445335820895523</v>
      </c>
      <c r="P200" s="33">
        <v>5.166666666666667</v>
      </c>
      <c r="Q200" s="33">
        <v>9.5388888888888896</v>
      </c>
      <c r="R200" s="33">
        <v>0.24692164179104478</v>
      </c>
      <c r="S200" s="33">
        <v>7.3273333333333328</v>
      </c>
      <c r="T200" s="33">
        <v>5.0422222222222235</v>
      </c>
      <c r="U200" s="33">
        <v>0</v>
      </c>
      <c r="V200" s="33">
        <v>0.20769776119402988</v>
      </c>
      <c r="W200" s="33">
        <v>3.1055555555555561</v>
      </c>
      <c r="X200" s="33">
        <v>6.1242222222222233</v>
      </c>
      <c r="Y200" s="33">
        <v>0</v>
      </c>
      <c r="Z200" s="33">
        <v>0.15497761194029855</v>
      </c>
      <c r="AA200" s="33">
        <v>0</v>
      </c>
      <c r="AB200" s="33">
        <v>0</v>
      </c>
      <c r="AC200" s="33">
        <v>0</v>
      </c>
      <c r="AD200" s="33">
        <v>0</v>
      </c>
      <c r="AE200" s="33">
        <v>0</v>
      </c>
      <c r="AF200" s="33">
        <v>0</v>
      </c>
      <c r="AG200" s="33">
        <v>0</v>
      </c>
      <c r="AH200" t="s">
        <v>135</v>
      </c>
      <c r="AI200" s="34">
        <v>1</v>
      </c>
    </row>
    <row r="201" spans="1:35" x14ac:dyDescent="0.25">
      <c r="A201" t="s">
        <v>929</v>
      </c>
      <c r="B201" t="s">
        <v>544</v>
      </c>
      <c r="C201" t="s">
        <v>831</v>
      </c>
      <c r="D201" t="s">
        <v>895</v>
      </c>
      <c r="E201" s="33">
        <v>79.3</v>
      </c>
      <c r="F201" s="33">
        <v>8.8888888888888892E-2</v>
      </c>
      <c r="G201" s="33">
        <v>0.42222222222222222</v>
      </c>
      <c r="H201" s="33">
        <v>0.44444444444444442</v>
      </c>
      <c r="I201" s="33">
        <v>2.4</v>
      </c>
      <c r="J201" s="33">
        <v>0</v>
      </c>
      <c r="K201" s="33">
        <v>0</v>
      </c>
      <c r="L201" s="33">
        <v>3.6527777777777777</v>
      </c>
      <c r="M201" s="33">
        <v>5.2666666666666666</v>
      </c>
      <c r="N201" s="33">
        <v>0</v>
      </c>
      <c r="O201" s="33">
        <v>6.6414459857082803E-2</v>
      </c>
      <c r="P201" s="33">
        <v>5.4333333333333336</v>
      </c>
      <c r="Q201" s="33">
        <v>6.9444444444444446</v>
      </c>
      <c r="R201" s="33">
        <v>0.15608799215356595</v>
      </c>
      <c r="S201" s="33">
        <v>16.402777777777779</v>
      </c>
      <c r="T201" s="33">
        <v>0</v>
      </c>
      <c r="U201" s="33">
        <v>0</v>
      </c>
      <c r="V201" s="33">
        <v>0.20684461258231751</v>
      </c>
      <c r="W201" s="33">
        <v>11.411111111111111</v>
      </c>
      <c r="X201" s="33">
        <v>0</v>
      </c>
      <c r="Y201" s="33">
        <v>0</v>
      </c>
      <c r="Z201" s="33">
        <v>0.14389799635701275</v>
      </c>
      <c r="AA201" s="33">
        <v>0</v>
      </c>
      <c r="AB201" s="33">
        <v>0</v>
      </c>
      <c r="AC201" s="33">
        <v>0</v>
      </c>
      <c r="AD201" s="33">
        <v>0</v>
      </c>
      <c r="AE201" s="33">
        <v>0</v>
      </c>
      <c r="AF201" s="33">
        <v>0</v>
      </c>
      <c r="AG201" s="33">
        <v>0</v>
      </c>
      <c r="AH201" t="s">
        <v>182</v>
      </c>
      <c r="AI201" s="34">
        <v>1</v>
      </c>
    </row>
    <row r="202" spans="1:35" x14ac:dyDescent="0.25">
      <c r="A202" t="s">
        <v>929</v>
      </c>
      <c r="B202" t="s">
        <v>660</v>
      </c>
      <c r="C202" t="s">
        <v>878</v>
      </c>
      <c r="D202" t="s">
        <v>897</v>
      </c>
      <c r="E202" s="33">
        <v>54.944444444444443</v>
      </c>
      <c r="F202" s="33">
        <v>0</v>
      </c>
      <c r="G202" s="33">
        <v>0</v>
      </c>
      <c r="H202" s="33">
        <v>0</v>
      </c>
      <c r="I202" s="33">
        <v>0</v>
      </c>
      <c r="J202" s="33">
        <v>0</v>
      </c>
      <c r="K202" s="33">
        <v>0</v>
      </c>
      <c r="L202" s="33">
        <v>1.2520000000000002</v>
      </c>
      <c r="M202" s="33">
        <v>5.333333333333333</v>
      </c>
      <c r="N202" s="33">
        <v>0</v>
      </c>
      <c r="O202" s="33">
        <v>9.7067745197168862E-2</v>
      </c>
      <c r="P202" s="33">
        <v>0.34166666666666667</v>
      </c>
      <c r="Q202" s="33">
        <v>8.3111111111111118</v>
      </c>
      <c r="R202" s="33">
        <v>0.15748230535894844</v>
      </c>
      <c r="S202" s="33">
        <v>3.4607777777777775</v>
      </c>
      <c r="T202" s="33">
        <v>4.5701111111111121</v>
      </c>
      <c r="U202" s="33">
        <v>0</v>
      </c>
      <c r="V202" s="33">
        <v>0.14616380182002023</v>
      </c>
      <c r="W202" s="33">
        <v>2.6669999999999998</v>
      </c>
      <c r="X202" s="33">
        <v>2.737888888888889</v>
      </c>
      <c r="Y202" s="33">
        <v>2.5666666666666669</v>
      </c>
      <c r="Z202" s="33">
        <v>0.14508392315470173</v>
      </c>
      <c r="AA202" s="33">
        <v>0</v>
      </c>
      <c r="AB202" s="33">
        <v>0</v>
      </c>
      <c r="AC202" s="33">
        <v>0</v>
      </c>
      <c r="AD202" s="33">
        <v>0</v>
      </c>
      <c r="AE202" s="33">
        <v>0</v>
      </c>
      <c r="AF202" s="33">
        <v>0</v>
      </c>
      <c r="AG202" s="33">
        <v>0</v>
      </c>
      <c r="AH202" t="s">
        <v>302</v>
      </c>
      <c r="AI202" s="34">
        <v>1</v>
      </c>
    </row>
    <row r="203" spans="1:35" x14ac:dyDescent="0.25">
      <c r="A203" t="s">
        <v>929</v>
      </c>
      <c r="B203" t="s">
        <v>679</v>
      </c>
      <c r="C203" t="s">
        <v>855</v>
      </c>
      <c r="D203" t="s">
        <v>900</v>
      </c>
      <c r="E203" s="33">
        <v>34.544444444444444</v>
      </c>
      <c r="F203" s="33">
        <v>5.4222222222222225</v>
      </c>
      <c r="G203" s="33">
        <v>0</v>
      </c>
      <c r="H203" s="33">
        <v>7.2222222222222215E-2</v>
      </c>
      <c r="I203" s="33">
        <v>1.4444444444444444</v>
      </c>
      <c r="J203" s="33">
        <v>0</v>
      </c>
      <c r="K203" s="33">
        <v>8.8666666666666671</v>
      </c>
      <c r="L203" s="33">
        <v>2.0757777777777782</v>
      </c>
      <c r="M203" s="33">
        <v>8.4166666666666661</v>
      </c>
      <c r="N203" s="33">
        <v>0</v>
      </c>
      <c r="O203" s="33">
        <v>0.24364747507237053</v>
      </c>
      <c r="P203" s="33">
        <v>5</v>
      </c>
      <c r="Q203" s="33">
        <v>15.858333333333333</v>
      </c>
      <c r="R203" s="33">
        <v>0.6038115149565777</v>
      </c>
      <c r="S203" s="33">
        <v>3.0922222222222229</v>
      </c>
      <c r="T203" s="33">
        <v>2.4384444444444449</v>
      </c>
      <c r="U203" s="33">
        <v>0</v>
      </c>
      <c r="V203" s="33">
        <v>0.16010292698616921</v>
      </c>
      <c r="W203" s="33">
        <v>2.7963333333333336</v>
      </c>
      <c r="X203" s="33">
        <v>3.2251111111111115</v>
      </c>
      <c r="Y203" s="33">
        <v>0</v>
      </c>
      <c r="Z203" s="33">
        <v>0.17431006754583467</v>
      </c>
      <c r="AA203" s="33">
        <v>0</v>
      </c>
      <c r="AB203" s="33">
        <v>0</v>
      </c>
      <c r="AC203" s="33">
        <v>0</v>
      </c>
      <c r="AD203" s="33">
        <v>0</v>
      </c>
      <c r="AE203" s="33">
        <v>0</v>
      </c>
      <c r="AF203" s="33">
        <v>0</v>
      </c>
      <c r="AG203" s="33">
        <v>0</v>
      </c>
      <c r="AH203" t="s">
        <v>321</v>
      </c>
      <c r="AI203" s="34">
        <v>1</v>
      </c>
    </row>
    <row r="204" spans="1:35" x14ac:dyDescent="0.25">
      <c r="A204" t="s">
        <v>929</v>
      </c>
      <c r="B204" t="s">
        <v>479</v>
      </c>
      <c r="C204" t="s">
        <v>817</v>
      </c>
      <c r="D204" t="s">
        <v>895</v>
      </c>
      <c r="E204" s="33">
        <v>131.3111111111111</v>
      </c>
      <c r="F204" s="33">
        <v>5.6888888888888891</v>
      </c>
      <c r="G204" s="33">
        <v>0</v>
      </c>
      <c r="H204" s="33">
        <v>0</v>
      </c>
      <c r="I204" s="33">
        <v>5.322222222222222</v>
      </c>
      <c r="J204" s="33">
        <v>0</v>
      </c>
      <c r="K204" s="33">
        <v>0</v>
      </c>
      <c r="L204" s="33">
        <v>5.4527777777777775</v>
      </c>
      <c r="M204" s="33">
        <v>0</v>
      </c>
      <c r="N204" s="33">
        <v>10.505555555555556</v>
      </c>
      <c r="O204" s="33">
        <v>8.0005077001184643E-2</v>
      </c>
      <c r="P204" s="33">
        <v>0</v>
      </c>
      <c r="Q204" s="33">
        <v>35.87777777777778</v>
      </c>
      <c r="R204" s="33">
        <v>0.27322728041969879</v>
      </c>
      <c r="S204" s="33">
        <v>2.7805555555555554</v>
      </c>
      <c r="T204" s="33">
        <v>7.8277777777777775</v>
      </c>
      <c r="U204" s="33">
        <v>0</v>
      </c>
      <c r="V204" s="33">
        <v>8.0787781350482313E-2</v>
      </c>
      <c r="W204" s="33">
        <v>4.6305555555555555</v>
      </c>
      <c r="X204" s="33">
        <v>3.3194444444444446</v>
      </c>
      <c r="Y204" s="33">
        <v>0</v>
      </c>
      <c r="Z204" s="33">
        <v>6.0543239126755799E-2</v>
      </c>
      <c r="AA204" s="33">
        <v>0</v>
      </c>
      <c r="AB204" s="33">
        <v>0</v>
      </c>
      <c r="AC204" s="33">
        <v>0</v>
      </c>
      <c r="AD204" s="33">
        <v>0</v>
      </c>
      <c r="AE204" s="33">
        <v>0</v>
      </c>
      <c r="AF204" s="33">
        <v>0</v>
      </c>
      <c r="AG204" s="33">
        <v>0</v>
      </c>
      <c r="AH204" t="s">
        <v>117</v>
      </c>
      <c r="AI204" s="34">
        <v>1</v>
      </c>
    </row>
    <row r="205" spans="1:35" x14ac:dyDescent="0.25">
      <c r="A205" t="s">
        <v>929</v>
      </c>
      <c r="B205" t="s">
        <v>523</v>
      </c>
      <c r="C205" t="s">
        <v>832</v>
      </c>
      <c r="D205" t="s">
        <v>901</v>
      </c>
      <c r="E205" s="33">
        <v>75.266666666666666</v>
      </c>
      <c r="F205" s="33">
        <v>4.3111111111111109</v>
      </c>
      <c r="G205" s="33">
        <v>0.97777777777777775</v>
      </c>
      <c r="H205" s="33">
        <v>0.18333333333333332</v>
      </c>
      <c r="I205" s="33">
        <v>2.2666666666666666</v>
      </c>
      <c r="J205" s="33">
        <v>0</v>
      </c>
      <c r="K205" s="33">
        <v>0</v>
      </c>
      <c r="L205" s="33">
        <v>2.5861111111111112</v>
      </c>
      <c r="M205" s="33">
        <v>5.333333333333333</v>
      </c>
      <c r="N205" s="33">
        <v>0</v>
      </c>
      <c r="O205" s="33">
        <v>7.0859167404782986E-2</v>
      </c>
      <c r="P205" s="33">
        <v>2.9777777777777779</v>
      </c>
      <c r="Q205" s="33">
        <v>8.2525555555555563</v>
      </c>
      <c r="R205" s="33">
        <v>0.14920726306465901</v>
      </c>
      <c r="S205" s="33">
        <v>4.0257777777777779</v>
      </c>
      <c r="T205" s="33">
        <v>0</v>
      </c>
      <c r="U205" s="33">
        <v>4.0333333333333332</v>
      </c>
      <c r="V205" s="33">
        <v>0.10707410687924417</v>
      </c>
      <c r="W205" s="33">
        <v>9.9805555555555561</v>
      </c>
      <c r="X205" s="33">
        <v>0</v>
      </c>
      <c r="Y205" s="33">
        <v>0</v>
      </c>
      <c r="Z205" s="33">
        <v>0.13260259816947151</v>
      </c>
      <c r="AA205" s="33">
        <v>0</v>
      </c>
      <c r="AB205" s="33">
        <v>0</v>
      </c>
      <c r="AC205" s="33">
        <v>0</v>
      </c>
      <c r="AD205" s="33">
        <v>0</v>
      </c>
      <c r="AE205" s="33">
        <v>0</v>
      </c>
      <c r="AF205" s="33">
        <v>0</v>
      </c>
      <c r="AG205" s="33">
        <v>0</v>
      </c>
      <c r="AH205" t="s">
        <v>161</v>
      </c>
      <c r="AI205" s="34">
        <v>1</v>
      </c>
    </row>
    <row r="206" spans="1:35" x14ac:dyDescent="0.25">
      <c r="A206" t="s">
        <v>929</v>
      </c>
      <c r="B206" t="s">
        <v>470</v>
      </c>
      <c r="C206" t="s">
        <v>813</v>
      </c>
      <c r="D206" t="s">
        <v>895</v>
      </c>
      <c r="E206" s="33">
        <v>62.06666666666667</v>
      </c>
      <c r="F206" s="33">
        <v>5.2444444444444445</v>
      </c>
      <c r="G206" s="33">
        <v>0.28888888888888886</v>
      </c>
      <c r="H206" s="33">
        <v>0</v>
      </c>
      <c r="I206" s="33">
        <v>2.2222222222222223</v>
      </c>
      <c r="J206" s="33">
        <v>0</v>
      </c>
      <c r="K206" s="33">
        <v>0</v>
      </c>
      <c r="L206" s="33">
        <v>2.3758888888888894</v>
      </c>
      <c r="M206" s="33">
        <v>2.5144444444444445</v>
      </c>
      <c r="N206" s="33">
        <v>0</v>
      </c>
      <c r="O206" s="33">
        <v>4.0511994271392765E-2</v>
      </c>
      <c r="P206" s="33">
        <v>5.1955555555555559</v>
      </c>
      <c r="Q206" s="33">
        <v>0.94333333333333336</v>
      </c>
      <c r="R206" s="33">
        <v>9.8907984246330113E-2</v>
      </c>
      <c r="S206" s="33">
        <v>1.6656666666666664</v>
      </c>
      <c r="T206" s="33">
        <v>1.5305555555555566</v>
      </c>
      <c r="U206" s="33">
        <v>0</v>
      </c>
      <c r="V206" s="33">
        <v>5.1496598639455791E-2</v>
      </c>
      <c r="W206" s="33">
        <v>1.0795555555555556</v>
      </c>
      <c r="X206" s="33">
        <v>0</v>
      </c>
      <c r="Y206" s="33">
        <v>0</v>
      </c>
      <c r="Z206" s="33">
        <v>1.7393483709273183E-2</v>
      </c>
      <c r="AA206" s="33">
        <v>0</v>
      </c>
      <c r="AB206" s="33">
        <v>0</v>
      </c>
      <c r="AC206" s="33">
        <v>0</v>
      </c>
      <c r="AD206" s="33">
        <v>0</v>
      </c>
      <c r="AE206" s="33">
        <v>0</v>
      </c>
      <c r="AF206" s="33">
        <v>0</v>
      </c>
      <c r="AG206" s="33">
        <v>0</v>
      </c>
      <c r="AH206" t="s">
        <v>108</v>
      </c>
      <c r="AI206" s="34">
        <v>1</v>
      </c>
    </row>
    <row r="207" spans="1:35" x14ac:dyDescent="0.25">
      <c r="A207" t="s">
        <v>929</v>
      </c>
      <c r="B207" t="s">
        <v>441</v>
      </c>
      <c r="C207" t="s">
        <v>773</v>
      </c>
      <c r="D207" t="s">
        <v>899</v>
      </c>
      <c r="E207" s="33">
        <v>92.688888888888883</v>
      </c>
      <c r="F207" s="33">
        <v>4.6222222222222218</v>
      </c>
      <c r="G207" s="33">
        <v>0.37777777777777777</v>
      </c>
      <c r="H207" s="33">
        <v>0.31677777777777777</v>
      </c>
      <c r="I207" s="33">
        <v>2.0444444444444443</v>
      </c>
      <c r="J207" s="33">
        <v>0</v>
      </c>
      <c r="K207" s="33">
        <v>0</v>
      </c>
      <c r="L207" s="33">
        <v>1.7407777777777775</v>
      </c>
      <c r="M207" s="33">
        <v>13.637777777777778</v>
      </c>
      <c r="N207" s="33">
        <v>0</v>
      </c>
      <c r="O207" s="33">
        <v>0.14713497962119396</v>
      </c>
      <c r="P207" s="33">
        <v>0</v>
      </c>
      <c r="Q207" s="33">
        <v>12.721555555555559</v>
      </c>
      <c r="R207" s="33">
        <v>0.13725005993766487</v>
      </c>
      <c r="S207" s="33">
        <v>4.9909999999999997</v>
      </c>
      <c r="T207" s="33">
        <v>0.69422222222222219</v>
      </c>
      <c r="U207" s="33">
        <v>0</v>
      </c>
      <c r="V207" s="33">
        <v>6.1336609925677292E-2</v>
      </c>
      <c r="W207" s="33">
        <v>2.237888888888889</v>
      </c>
      <c r="X207" s="33">
        <v>4.3033333333333337</v>
      </c>
      <c r="Y207" s="33">
        <v>0</v>
      </c>
      <c r="Z207" s="33">
        <v>7.057180532246464E-2</v>
      </c>
      <c r="AA207" s="33">
        <v>0</v>
      </c>
      <c r="AB207" s="33">
        <v>4.8444444444444441</v>
      </c>
      <c r="AC207" s="33">
        <v>0</v>
      </c>
      <c r="AD207" s="33">
        <v>0</v>
      </c>
      <c r="AE207" s="33">
        <v>1.1111111111111112E-2</v>
      </c>
      <c r="AF207" s="33">
        <v>0</v>
      </c>
      <c r="AG207" s="33">
        <v>0</v>
      </c>
      <c r="AH207" t="s">
        <v>79</v>
      </c>
      <c r="AI207" s="34">
        <v>1</v>
      </c>
    </row>
    <row r="208" spans="1:35" x14ac:dyDescent="0.25">
      <c r="A208" t="s">
        <v>929</v>
      </c>
      <c r="B208" t="s">
        <v>356</v>
      </c>
      <c r="C208" t="s">
        <v>724</v>
      </c>
      <c r="D208" t="s">
        <v>897</v>
      </c>
      <c r="E208" s="33">
        <v>99.644444444444446</v>
      </c>
      <c r="F208" s="33">
        <v>5.5111111111111111</v>
      </c>
      <c r="G208" s="33">
        <v>0.6</v>
      </c>
      <c r="H208" s="33">
        <v>0.42022222222222233</v>
      </c>
      <c r="I208" s="33">
        <v>3.2888888888888888</v>
      </c>
      <c r="J208" s="33">
        <v>0</v>
      </c>
      <c r="K208" s="33">
        <v>0</v>
      </c>
      <c r="L208" s="33">
        <v>3.7435555555555564</v>
      </c>
      <c r="M208" s="33">
        <v>5.5354444444444439</v>
      </c>
      <c r="N208" s="33">
        <v>0</v>
      </c>
      <c r="O208" s="33">
        <v>5.5551962533452272E-2</v>
      </c>
      <c r="P208" s="33">
        <v>8.8888888888888892E-2</v>
      </c>
      <c r="Q208" s="33">
        <v>13.042666666666666</v>
      </c>
      <c r="R208" s="33">
        <v>0.13178412132024975</v>
      </c>
      <c r="S208" s="33">
        <v>6.981111111111109</v>
      </c>
      <c r="T208" s="33">
        <v>5.54</v>
      </c>
      <c r="U208" s="33">
        <v>0</v>
      </c>
      <c r="V208" s="33">
        <v>0.12565789473684208</v>
      </c>
      <c r="W208" s="33">
        <v>5.8105555555555561</v>
      </c>
      <c r="X208" s="33">
        <v>9.681111111111111</v>
      </c>
      <c r="Y208" s="33">
        <v>0</v>
      </c>
      <c r="Z208" s="33">
        <v>0.15546944692239073</v>
      </c>
      <c r="AA208" s="33">
        <v>0</v>
      </c>
      <c r="AB208" s="33">
        <v>5.322222222222222</v>
      </c>
      <c r="AC208" s="33">
        <v>0</v>
      </c>
      <c r="AD208" s="33">
        <v>0</v>
      </c>
      <c r="AE208" s="33">
        <v>0</v>
      </c>
      <c r="AF208" s="33">
        <v>0</v>
      </c>
      <c r="AG208" s="33">
        <v>0</v>
      </c>
      <c r="AH208" t="s">
        <v>262</v>
      </c>
      <c r="AI208" s="34">
        <v>1</v>
      </c>
    </row>
    <row r="209" spans="1:35" x14ac:dyDescent="0.25">
      <c r="A209" t="s">
        <v>929</v>
      </c>
      <c r="B209" t="s">
        <v>569</v>
      </c>
      <c r="C209" t="s">
        <v>722</v>
      </c>
      <c r="D209" t="s">
        <v>899</v>
      </c>
      <c r="E209" s="33">
        <v>108.45555555555555</v>
      </c>
      <c r="F209" s="33">
        <v>6.7222222222222223</v>
      </c>
      <c r="G209" s="33">
        <v>2.2555555555555555</v>
      </c>
      <c r="H209" s="33">
        <v>0.48888888888888887</v>
      </c>
      <c r="I209" s="33">
        <v>0</v>
      </c>
      <c r="J209" s="33">
        <v>0</v>
      </c>
      <c r="K209" s="33">
        <v>0</v>
      </c>
      <c r="L209" s="33">
        <v>4.3381111111111119</v>
      </c>
      <c r="M209" s="33">
        <v>17.819444444444443</v>
      </c>
      <c r="N209" s="33">
        <v>0</v>
      </c>
      <c r="O209" s="33">
        <v>0.16430181333879726</v>
      </c>
      <c r="P209" s="33">
        <v>5.7888888888888888</v>
      </c>
      <c r="Q209" s="33">
        <v>31.788888888888888</v>
      </c>
      <c r="R209" s="33">
        <v>0.34648089335109106</v>
      </c>
      <c r="S209" s="33">
        <v>3.6616666666666657</v>
      </c>
      <c r="T209" s="33">
        <v>0</v>
      </c>
      <c r="U209" s="33">
        <v>0</v>
      </c>
      <c r="V209" s="33">
        <v>3.3761909640405686E-2</v>
      </c>
      <c r="W209" s="33">
        <v>2.2884444444444441</v>
      </c>
      <c r="X209" s="33">
        <v>0.94611111111111101</v>
      </c>
      <c r="Y209" s="33">
        <v>0</v>
      </c>
      <c r="Z209" s="33">
        <v>2.9823788546255506E-2</v>
      </c>
      <c r="AA209" s="33">
        <v>0</v>
      </c>
      <c r="AB209" s="33">
        <v>0</v>
      </c>
      <c r="AC209" s="33">
        <v>0</v>
      </c>
      <c r="AD209" s="33">
        <v>0</v>
      </c>
      <c r="AE209" s="33">
        <v>0</v>
      </c>
      <c r="AF209" s="33">
        <v>0</v>
      </c>
      <c r="AG209" s="33">
        <v>0</v>
      </c>
      <c r="AH209" t="s">
        <v>208</v>
      </c>
      <c r="AI209" s="34">
        <v>1</v>
      </c>
    </row>
    <row r="210" spans="1:35" x14ac:dyDescent="0.25">
      <c r="A210" t="s">
        <v>929</v>
      </c>
      <c r="B210" t="s">
        <v>618</v>
      </c>
      <c r="C210" t="s">
        <v>722</v>
      </c>
      <c r="D210" t="s">
        <v>899</v>
      </c>
      <c r="E210" s="33">
        <v>77.922222222222217</v>
      </c>
      <c r="F210" s="33">
        <v>5.1555555555555559</v>
      </c>
      <c r="G210" s="33">
        <v>0</v>
      </c>
      <c r="H210" s="33">
        <v>0</v>
      </c>
      <c r="I210" s="33">
        <v>0</v>
      </c>
      <c r="J210" s="33">
        <v>0</v>
      </c>
      <c r="K210" s="33">
        <v>0</v>
      </c>
      <c r="L210" s="33">
        <v>3.902333333333333</v>
      </c>
      <c r="M210" s="33">
        <v>5.333333333333333</v>
      </c>
      <c r="N210" s="33">
        <v>0</v>
      </c>
      <c r="O210" s="33">
        <v>6.8444317695707968E-2</v>
      </c>
      <c r="P210" s="33">
        <v>5.4</v>
      </c>
      <c r="Q210" s="33">
        <v>11.000333333333334</v>
      </c>
      <c r="R210" s="33">
        <v>0.21047055468415804</v>
      </c>
      <c r="S210" s="33">
        <v>4.6251111111111118</v>
      </c>
      <c r="T210" s="33">
        <v>8.7126666666666672</v>
      </c>
      <c r="U210" s="33">
        <v>0</v>
      </c>
      <c r="V210" s="33">
        <v>0.17116783117068304</v>
      </c>
      <c r="W210" s="33">
        <v>3.7423333333333315</v>
      </c>
      <c r="X210" s="33">
        <v>9.0477777777777764</v>
      </c>
      <c r="Y210" s="33">
        <v>0</v>
      </c>
      <c r="Z210" s="33">
        <v>0.16413945529730498</v>
      </c>
      <c r="AA210" s="33">
        <v>0</v>
      </c>
      <c r="AB210" s="33">
        <v>0</v>
      </c>
      <c r="AC210" s="33">
        <v>0</v>
      </c>
      <c r="AD210" s="33">
        <v>0</v>
      </c>
      <c r="AE210" s="33">
        <v>0.18888888888888888</v>
      </c>
      <c r="AF210" s="33">
        <v>0</v>
      </c>
      <c r="AG210" s="33">
        <v>0</v>
      </c>
      <c r="AH210" t="s">
        <v>259</v>
      </c>
      <c r="AI210" s="34">
        <v>1</v>
      </c>
    </row>
    <row r="211" spans="1:35" x14ac:dyDescent="0.25">
      <c r="A211" t="s">
        <v>929</v>
      </c>
      <c r="B211" t="s">
        <v>627</v>
      </c>
      <c r="C211" t="s">
        <v>748</v>
      </c>
      <c r="D211" t="s">
        <v>903</v>
      </c>
      <c r="E211" s="33">
        <v>59.87777777777778</v>
      </c>
      <c r="F211" s="33">
        <v>5.4222222222222225</v>
      </c>
      <c r="G211" s="33">
        <v>0.26666666666666666</v>
      </c>
      <c r="H211" s="33">
        <v>0.21111111111111111</v>
      </c>
      <c r="I211" s="33">
        <v>1.1555555555555554</v>
      </c>
      <c r="J211" s="33">
        <v>0</v>
      </c>
      <c r="K211" s="33">
        <v>0</v>
      </c>
      <c r="L211" s="33">
        <v>0.46111111111111114</v>
      </c>
      <c r="M211" s="33">
        <v>5.1555555555555559</v>
      </c>
      <c r="N211" s="33">
        <v>0</v>
      </c>
      <c r="O211" s="33">
        <v>8.6101317498608276E-2</v>
      </c>
      <c r="P211" s="33">
        <v>5.1555555555555559</v>
      </c>
      <c r="Q211" s="33">
        <v>11.858333333333333</v>
      </c>
      <c r="R211" s="33">
        <v>0.2841436259046205</v>
      </c>
      <c r="S211" s="33">
        <v>3.6666666666666665</v>
      </c>
      <c r="T211" s="33">
        <v>5.8666666666666663</v>
      </c>
      <c r="U211" s="33">
        <v>0</v>
      </c>
      <c r="V211" s="33">
        <v>0.15921321209871961</v>
      </c>
      <c r="W211" s="33">
        <v>4.7527777777777782</v>
      </c>
      <c r="X211" s="33">
        <v>3.5083333333333333</v>
      </c>
      <c r="Y211" s="33">
        <v>0</v>
      </c>
      <c r="Z211" s="33">
        <v>0.13796622750046389</v>
      </c>
      <c r="AA211" s="33">
        <v>0</v>
      </c>
      <c r="AB211" s="33">
        <v>0</v>
      </c>
      <c r="AC211" s="33">
        <v>0</v>
      </c>
      <c r="AD211" s="33">
        <v>0</v>
      </c>
      <c r="AE211" s="33">
        <v>0</v>
      </c>
      <c r="AF211" s="33">
        <v>0</v>
      </c>
      <c r="AG211" s="33">
        <v>0</v>
      </c>
      <c r="AH211" t="s">
        <v>269</v>
      </c>
      <c r="AI211" s="34">
        <v>1</v>
      </c>
    </row>
    <row r="212" spans="1:35" x14ac:dyDescent="0.25">
      <c r="A212" t="s">
        <v>929</v>
      </c>
      <c r="B212" t="s">
        <v>455</v>
      </c>
      <c r="C212" t="s">
        <v>740</v>
      </c>
      <c r="D212" t="s">
        <v>903</v>
      </c>
      <c r="E212" s="33">
        <v>97.777777777777771</v>
      </c>
      <c r="F212" s="33">
        <v>5.5111111111111111</v>
      </c>
      <c r="G212" s="33">
        <v>0.58888888888888891</v>
      </c>
      <c r="H212" s="33">
        <v>6.6666666666666666E-2</v>
      </c>
      <c r="I212" s="33">
        <v>3.2888888888888888</v>
      </c>
      <c r="J212" s="33">
        <v>0</v>
      </c>
      <c r="K212" s="33">
        <v>2.5777777777777779</v>
      </c>
      <c r="L212" s="33">
        <v>1.7651111111111109</v>
      </c>
      <c r="M212" s="33">
        <v>10.469444444444445</v>
      </c>
      <c r="N212" s="33">
        <v>0</v>
      </c>
      <c r="O212" s="33">
        <v>0.10707386363636365</v>
      </c>
      <c r="P212" s="33">
        <v>5.5277777777777777</v>
      </c>
      <c r="Q212" s="33">
        <v>12.819444444444445</v>
      </c>
      <c r="R212" s="33">
        <v>0.18764204545454546</v>
      </c>
      <c r="S212" s="33">
        <v>14.564666666666666</v>
      </c>
      <c r="T212" s="33">
        <v>2.3413333333333335</v>
      </c>
      <c r="U212" s="33">
        <v>0</v>
      </c>
      <c r="V212" s="33">
        <v>0.17290227272727274</v>
      </c>
      <c r="W212" s="33">
        <v>6.5071111111111106</v>
      </c>
      <c r="X212" s="33">
        <v>14.390555555555549</v>
      </c>
      <c r="Y212" s="33">
        <v>0</v>
      </c>
      <c r="Z212" s="33">
        <v>0.2137261363636363</v>
      </c>
      <c r="AA212" s="33">
        <v>0</v>
      </c>
      <c r="AB212" s="33">
        <v>0</v>
      </c>
      <c r="AC212" s="33">
        <v>0</v>
      </c>
      <c r="AD212" s="33">
        <v>0</v>
      </c>
      <c r="AE212" s="33">
        <v>0</v>
      </c>
      <c r="AF212" s="33">
        <v>0</v>
      </c>
      <c r="AG212" s="33">
        <v>0.1</v>
      </c>
      <c r="AH212" t="s">
        <v>93</v>
      </c>
      <c r="AI212" s="34">
        <v>1</v>
      </c>
    </row>
    <row r="213" spans="1:35" x14ac:dyDescent="0.25">
      <c r="A213" t="s">
        <v>929</v>
      </c>
      <c r="B213" t="s">
        <v>640</v>
      </c>
      <c r="C213" t="s">
        <v>870</v>
      </c>
      <c r="D213" t="s">
        <v>896</v>
      </c>
      <c r="E213" s="33">
        <v>88.833333333333329</v>
      </c>
      <c r="F213" s="33">
        <v>5.5111111111111111</v>
      </c>
      <c r="G213" s="33">
        <v>0.8</v>
      </c>
      <c r="H213" s="33">
        <v>0.33333333333333331</v>
      </c>
      <c r="I213" s="33">
        <v>2.9222222222222221</v>
      </c>
      <c r="J213" s="33">
        <v>0</v>
      </c>
      <c r="K213" s="33">
        <v>1.1888888888888889</v>
      </c>
      <c r="L213" s="33">
        <v>4.8077777777777762</v>
      </c>
      <c r="M213" s="33">
        <v>7.7918888888888889</v>
      </c>
      <c r="N213" s="33">
        <v>1.3333333333333333</v>
      </c>
      <c r="O213" s="33">
        <v>0.10272295184490307</v>
      </c>
      <c r="P213" s="33">
        <v>4.8861111111111111</v>
      </c>
      <c r="Q213" s="33">
        <v>7.6547777777777783</v>
      </c>
      <c r="R213" s="33">
        <v>0.14117323327079426</v>
      </c>
      <c r="S213" s="33">
        <v>3.3497777777777782</v>
      </c>
      <c r="T213" s="33">
        <v>6.4049999999999994</v>
      </c>
      <c r="U213" s="33">
        <v>0</v>
      </c>
      <c r="V213" s="33">
        <v>0.10980988117573483</v>
      </c>
      <c r="W213" s="33">
        <v>3.9234444444444425</v>
      </c>
      <c r="X213" s="33">
        <v>9.1328888888888908</v>
      </c>
      <c r="Y213" s="33">
        <v>0</v>
      </c>
      <c r="Z213" s="33">
        <v>0.14697560975609755</v>
      </c>
      <c r="AA213" s="33">
        <v>0</v>
      </c>
      <c r="AB213" s="33">
        <v>0</v>
      </c>
      <c r="AC213" s="33">
        <v>0</v>
      </c>
      <c r="AD213" s="33">
        <v>0</v>
      </c>
      <c r="AE213" s="33">
        <v>0</v>
      </c>
      <c r="AF213" s="33">
        <v>0</v>
      </c>
      <c r="AG213" s="33">
        <v>0</v>
      </c>
      <c r="AH213" t="s">
        <v>282</v>
      </c>
      <c r="AI213" s="34">
        <v>1</v>
      </c>
    </row>
    <row r="214" spans="1:35" x14ac:dyDescent="0.25">
      <c r="A214" t="s">
        <v>929</v>
      </c>
      <c r="B214" t="s">
        <v>500</v>
      </c>
      <c r="C214" t="s">
        <v>760</v>
      </c>
      <c r="D214" t="s">
        <v>895</v>
      </c>
      <c r="E214" s="33">
        <v>107.84444444444445</v>
      </c>
      <c r="F214" s="33">
        <v>8.4444444444444446</v>
      </c>
      <c r="G214" s="33">
        <v>1.788888888888889</v>
      </c>
      <c r="H214" s="33">
        <v>0.56611111111111101</v>
      </c>
      <c r="I214" s="33">
        <v>5.2111111111111112</v>
      </c>
      <c r="J214" s="33">
        <v>0</v>
      </c>
      <c r="K214" s="33">
        <v>0</v>
      </c>
      <c r="L214" s="33">
        <v>5.9611111111111112</v>
      </c>
      <c r="M214" s="33">
        <v>13.094444444444445</v>
      </c>
      <c r="N214" s="33">
        <v>0</v>
      </c>
      <c r="O214" s="33">
        <v>0.12141974036678344</v>
      </c>
      <c r="P214" s="33">
        <v>5.3361111111111112</v>
      </c>
      <c r="Q214" s="33">
        <v>20.302777777777777</v>
      </c>
      <c r="R214" s="33">
        <v>0.23773954255099938</v>
      </c>
      <c r="S214" s="33">
        <v>22.661111111111111</v>
      </c>
      <c r="T214" s="33">
        <v>5.2416666666666663</v>
      </c>
      <c r="U214" s="33">
        <v>0</v>
      </c>
      <c r="V214" s="33">
        <v>0.25873171234288067</v>
      </c>
      <c r="W214" s="33">
        <v>29.961111111111112</v>
      </c>
      <c r="X214" s="33">
        <v>13.636111111111111</v>
      </c>
      <c r="Y214" s="33">
        <v>4.9666666666666668</v>
      </c>
      <c r="Z214" s="33">
        <v>0.45031423861528952</v>
      </c>
      <c r="AA214" s="33">
        <v>0</v>
      </c>
      <c r="AB214" s="33">
        <v>0</v>
      </c>
      <c r="AC214" s="33">
        <v>0</v>
      </c>
      <c r="AD214" s="33">
        <v>0</v>
      </c>
      <c r="AE214" s="33">
        <v>1.1000000000000001</v>
      </c>
      <c r="AF214" s="33">
        <v>0</v>
      </c>
      <c r="AG214" s="33">
        <v>0.5</v>
      </c>
      <c r="AH214" t="s">
        <v>138</v>
      </c>
      <c r="AI214" s="34">
        <v>1</v>
      </c>
    </row>
    <row r="215" spans="1:35" x14ac:dyDescent="0.25">
      <c r="A215" t="s">
        <v>929</v>
      </c>
      <c r="B215" t="s">
        <v>521</v>
      </c>
      <c r="C215" t="s">
        <v>815</v>
      </c>
      <c r="D215" t="s">
        <v>900</v>
      </c>
      <c r="E215" s="33">
        <v>115.36666666666666</v>
      </c>
      <c r="F215" s="33">
        <v>5.333333333333333</v>
      </c>
      <c r="G215" s="33">
        <v>0.28888888888888886</v>
      </c>
      <c r="H215" s="33">
        <v>0.36333333333333334</v>
      </c>
      <c r="I215" s="33">
        <v>4.4222222222222225</v>
      </c>
      <c r="J215" s="33">
        <v>0</v>
      </c>
      <c r="K215" s="33">
        <v>0</v>
      </c>
      <c r="L215" s="33">
        <v>5.7510000000000012</v>
      </c>
      <c r="M215" s="33">
        <v>5.0666666666666664</v>
      </c>
      <c r="N215" s="33">
        <v>5.333333333333333</v>
      </c>
      <c r="O215" s="33">
        <v>9.0147356255417505E-2</v>
      </c>
      <c r="P215" s="33">
        <v>4.7333333333333334</v>
      </c>
      <c r="Q215" s="33">
        <v>18.261111111111113</v>
      </c>
      <c r="R215" s="33">
        <v>0.19931618992584035</v>
      </c>
      <c r="S215" s="33">
        <v>10.552777777777777</v>
      </c>
      <c r="T215" s="33">
        <v>1.8055555555555556</v>
      </c>
      <c r="U215" s="33">
        <v>0</v>
      </c>
      <c r="V215" s="33">
        <v>0.10712221901184629</v>
      </c>
      <c r="W215" s="33">
        <v>10.275</v>
      </c>
      <c r="X215" s="33">
        <v>4.0916666666666668</v>
      </c>
      <c r="Y215" s="33">
        <v>0</v>
      </c>
      <c r="Z215" s="33">
        <v>0.12453048251950305</v>
      </c>
      <c r="AA215" s="33">
        <v>0</v>
      </c>
      <c r="AB215" s="33">
        <v>0</v>
      </c>
      <c r="AC215" s="33">
        <v>0</v>
      </c>
      <c r="AD215" s="33">
        <v>0</v>
      </c>
      <c r="AE215" s="33">
        <v>0</v>
      </c>
      <c r="AF215" s="33">
        <v>0</v>
      </c>
      <c r="AG215" s="33">
        <v>0</v>
      </c>
      <c r="AH215" t="s">
        <v>159</v>
      </c>
      <c r="AI215" s="34">
        <v>1</v>
      </c>
    </row>
    <row r="216" spans="1:35" x14ac:dyDescent="0.25">
      <c r="A216" t="s">
        <v>929</v>
      </c>
      <c r="B216" t="s">
        <v>570</v>
      </c>
      <c r="C216" t="s">
        <v>794</v>
      </c>
      <c r="D216" t="s">
        <v>902</v>
      </c>
      <c r="E216" s="33">
        <v>66.322222222222223</v>
      </c>
      <c r="F216" s="33">
        <v>5.6</v>
      </c>
      <c r="G216" s="33">
        <v>6.6666666666666666E-2</v>
      </c>
      <c r="H216" s="33">
        <v>0.41111111111111109</v>
      </c>
      <c r="I216" s="33">
        <v>3.8777777777777778</v>
      </c>
      <c r="J216" s="33">
        <v>0</v>
      </c>
      <c r="K216" s="33">
        <v>0</v>
      </c>
      <c r="L216" s="33">
        <v>2.5840000000000005</v>
      </c>
      <c r="M216" s="33">
        <v>5.0277777777777777</v>
      </c>
      <c r="N216" s="33">
        <v>0</v>
      </c>
      <c r="O216" s="33">
        <v>7.5808343106047907E-2</v>
      </c>
      <c r="P216" s="33">
        <v>4.8611111111111107</v>
      </c>
      <c r="Q216" s="33">
        <v>9.5641111111111101</v>
      </c>
      <c r="R216" s="33">
        <v>0.21750209415312446</v>
      </c>
      <c r="S216" s="33">
        <v>2.1875555555555559</v>
      </c>
      <c r="T216" s="33">
        <v>4.7629999999999999</v>
      </c>
      <c r="U216" s="33">
        <v>0</v>
      </c>
      <c r="V216" s="33">
        <v>0.10479979896130005</v>
      </c>
      <c r="W216" s="33">
        <v>4.6296666666666653</v>
      </c>
      <c r="X216" s="33">
        <v>5.581999999999999</v>
      </c>
      <c r="Y216" s="33">
        <v>4.0555555555555554</v>
      </c>
      <c r="Z216" s="33">
        <v>0.21511978555872002</v>
      </c>
      <c r="AA216" s="33">
        <v>0</v>
      </c>
      <c r="AB216" s="33">
        <v>0</v>
      </c>
      <c r="AC216" s="33">
        <v>0</v>
      </c>
      <c r="AD216" s="33">
        <v>0</v>
      </c>
      <c r="AE216" s="33">
        <v>0</v>
      </c>
      <c r="AF216" s="33">
        <v>0</v>
      </c>
      <c r="AG216" s="33">
        <v>0</v>
      </c>
      <c r="AH216" t="s">
        <v>209</v>
      </c>
      <c r="AI216" s="34">
        <v>1</v>
      </c>
    </row>
    <row r="217" spans="1:35" x14ac:dyDescent="0.25">
      <c r="A217" t="s">
        <v>929</v>
      </c>
      <c r="B217" t="s">
        <v>700</v>
      </c>
      <c r="C217" t="s">
        <v>777</v>
      </c>
      <c r="D217" t="s">
        <v>900</v>
      </c>
      <c r="E217" s="33">
        <v>28.177777777777777</v>
      </c>
      <c r="F217" s="33">
        <v>4.7777777777777777</v>
      </c>
      <c r="G217" s="33">
        <v>0</v>
      </c>
      <c r="H217" s="33">
        <v>0</v>
      </c>
      <c r="I217" s="33">
        <v>0</v>
      </c>
      <c r="J217" s="33">
        <v>0</v>
      </c>
      <c r="K217" s="33">
        <v>0</v>
      </c>
      <c r="L217" s="33">
        <v>1.8523333333333338</v>
      </c>
      <c r="M217" s="33">
        <v>4.4444444444444446</v>
      </c>
      <c r="N217" s="33">
        <v>0</v>
      </c>
      <c r="O217" s="33">
        <v>0.1577287066246057</v>
      </c>
      <c r="P217" s="33">
        <v>4.8</v>
      </c>
      <c r="Q217" s="33">
        <v>6.5852222222222219</v>
      </c>
      <c r="R217" s="33">
        <v>0.40404968454258672</v>
      </c>
      <c r="S217" s="33">
        <v>5.0316666666666672</v>
      </c>
      <c r="T217" s="33">
        <v>0</v>
      </c>
      <c r="U217" s="33">
        <v>0</v>
      </c>
      <c r="V217" s="33">
        <v>0.17856861198738172</v>
      </c>
      <c r="W217" s="33">
        <v>1.9195555555555555</v>
      </c>
      <c r="X217" s="33">
        <v>0</v>
      </c>
      <c r="Y217" s="33">
        <v>0</v>
      </c>
      <c r="Z217" s="33">
        <v>6.8123028391167184E-2</v>
      </c>
      <c r="AA217" s="33">
        <v>0</v>
      </c>
      <c r="AB217" s="33">
        <v>0</v>
      </c>
      <c r="AC217" s="33">
        <v>0</v>
      </c>
      <c r="AD217" s="33">
        <v>0</v>
      </c>
      <c r="AE217" s="33">
        <v>0</v>
      </c>
      <c r="AF217" s="33">
        <v>0</v>
      </c>
      <c r="AG217" s="33">
        <v>0</v>
      </c>
      <c r="AH217" t="s">
        <v>343</v>
      </c>
      <c r="AI217" s="34">
        <v>1</v>
      </c>
    </row>
    <row r="218" spans="1:35" x14ac:dyDescent="0.25">
      <c r="A218" t="s">
        <v>929</v>
      </c>
      <c r="B218" t="s">
        <v>712</v>
      </c>
      <c r="C218" t="s">
        <v>893</v>
      </c>
      <c r="D218" t="s">
        <v>895</v>
      </c>
      <c r="E218" s="33">
        <v>72.36666666666666</v>
      </c>
      <c r="F218" s="33">
        <v>6.9111111111111114</v>
      </c>
      <c r="G218" s="33">
        <v>1.4444444444444444</v>
      </c>
      <c r="H218" s="33">
        <v>0</v>
      </c>
      <c r="I218" s="33">
        <v>0.1</v>
      </c>
      <c r="J218" s="33">
        <v>0</v>
      </c>
      <c r="K218" s="33">
        <v>0</v>
      </c>
      <c r="L218" s="33">
        <v>0</v>
      </c>
      <c r="M218" s="33">
        <v>3.9555555555555557</v>
      </c>
      <c r="N218" s="33">
        <v>0</v>
      </c>
      <c r="O218" s="33">
        <v>5.4659910947336104E-2</v>
      </c>
      <c r="P218" s="33">
        <v>0</v>
      </c>
      <c r="Q218" s="33">
        <v>5.333333333333333</v>
      </c>
      <c r="R218" s="33">
        <v>7.3698756333486881E-2</v>
      </c>
      <c r="S218" s="33">
        <v>8.3666666666666671</v>
      </c>
      <c r="T218" s="33">
        <v>10.625</v>
      </c>
      <c r="U218" s="33">
        <v>0</v>
      </c>
      <c r="V218" s="33">
        <v>0.26243666513127595</v>
      </c>
      <c r="W218" s="33">
        <v>8.6611111111111114</v>
      </c>
      <c r="X218" s="33">
        <v>5.2416666666666663</v>
      </c>
      <c r="Y218" s="33">
        <v>9.6333333333333329</v>
      </c>
      <c r="Z218" s="33">
        <v>0.32523414709043452</v>
      </c>
      <c r="AA218" s="33">
        <v>0</v>
      </c>
      <c r="AB218" s="33">
        <v>0</v>
      </c>
      <c r="AC218" s="33">
        <v>0</v>
      </c>
      <c r="AD218" s="33">
        <v>0</v>
      </c>
      <c r="AE218" s="33">
        <v>0</v>
      </c>
      <c r="AF218" s="33">
        <v>0</v>
      </c>
      <c r="AG218" s="33">
        <v>0</v>
      </c>
      <c r="AH218" t="s">
        <v>355</v>
      </c>
      <c r="AI218" s="34">
        <v>1</v>
      </c>
    </row>
    <row r="219" spans="1:35" x14ac:dyDescent="0.25">
      <c r="A219" t="s">
        <v>929</v>
      </c>
      <c r="B219" t="s">
        <v>711</v>
      </c>
      <c r="C219" t="s">
        <v>841</v>
      </c>
      <c r="D219" t="s">
        <v>901</v>
      </c>
      <c r="E219" s="33">
        <v>18.655555555555555</v>
      </c>
      <c r="F219" s="33">
        <v>5.6888888888888891</v>
      </c>
      <c r="G219" s="33">
        <v>1.3777777777777778</v>
      </c>
      <c r="H219" s="33">
        <v>1.5782222222222222</v>
      </c>
      <c r="I219" s="33">
        <v>0</v>
      </c>
      <c r="J219" s="33">
        <v>0</v>
      </c>
      <c r="K219" s="33">
        <v>0</v>
      </c>
      <c r="L219" s="33">
        <v>0</v>
      </c>
      <c r="M219" s="33">
        <v>0.55833333333333335</v>
      </c>
      <c r="N219" s="33">
        <v>0</v>
      </c>
      <c r="O219" s="33">
        <v>2.9928528886241812E-2</v>
      </c>
      <c r="P219" s="33">
        <v>0</v>
      </c>
      <c r="Q219" s="33">
        <v>0</v>
      </c>
      <c r="R219" s="33">
        <v>0</v>
      </c>
      <c r="S219" s="33">
        <v>4.3294444444444444</v>
      </c>
      <c r="T219" s="33">
        <v>0.6471111111111113</v>
      </c>
      <c r="U219" s="33">
        <v>0</v>
      </c>
      <c r="V219" s="33">
        <v>0.26675997617629543</v>
      </c>
      <c r="W219" s="33">
        <v>0.75822222222222235</v>
      </c>
      <c r="X219" s="33">
        <v>0.45844444444444432</v>
      </c>
      <c r="Y219" s="33">
        <v>0</v>
      </c>
      <c r="Z219" s="33">
        <v>6.5217391304347838E-2</v>
      </c>
      <c r="AA219" s="33">
        <v>0</v>
      </c>
      <c r="AB219" s="33">
        <v>0</v>
      </c>
      <c r="AC219" s="33">
        <v>0</v>
      </c>
      <c r="AD219" s="33">
        <v>0</v>
      </c>
      <c r="AE219" s="33">
        <v>0</v>
      </c>
      <c r="AF219" s="33">
        <v>0</v>
      </c>
      <c r="AG219" s="33">
        <v>0</v>
      </c>
      <c r="AH219" t="s">
        <v>354</v>
      </c>
      <c r="AI219" s="34">
        <v>1</v>
      </c>
    </row>
    <row r="220" spans="1:35" x14ac:dyDescent="0.25">
      <c r="A220" t="s">
        <v>929</v>
      </c>
      <c r="B220" t="s">
        <v>706</v>
      </c>
      <c r="C220" t="s">
        <v>811</v>
      </c>
      <c r="D220" t="s">
        <v>901</v>
      </c>
      <c r="E220" s="33">
        <v>47.788888888888891</v>
      </c>
      <c r="F220" s="33">
        <v>0</v>
      </c>
      <c r="G220" s="33">
        <v>0</v>
      </c>
      <c r="H220" s="33">
        <v>0</v>
      </c>
      <c r="I220" s="33">
        <v>9.5333333333333332</v>
      </c>
      <c r="J220" s="33">
        <v>0</v>
      </c>
      <c r="K220" s="33">
        <v>0</v>
      </c>
      <c r="L220" s="33">
        <v>0</v>
      </c>
      <c r="M220" s="33">
        <v>0</v>
      </c>
      <c r="N220" s="33">
        <v>0</v>
      </c>
      <c r="O220" s="33">
        <v>0</v>
      </c>
      <c r="P220" s="33">
        <v>0</v>
      </c>
      <c r="Q220" s="33">
        <v>0</v>
      </c>
      <c r="R220" s="33">
        <v>0</v>
      </c>
      <c r="S220" s="33">
        <v>26.961222222222226</v>
      </c>
      <c r="T220" s="33">
        <v>0</v>
      </c>
      <c r="U220" s="33">
        <v>0</v>
      </c>
      <c r="V220" s="33">
        <v>0.56417344803534064</v>
      </c>
      <c r="W220" s="33">
        <v>18.241888888888898</v>
      </c>
      <c r="X220" s="33">
        <v>12.693222222222222</v>
      </c>
      <c r="Y220" s="33">
        <v>5.4333333333333336</v>
      </c>
      <c r="Z220" s="33">
        <v>0.76102301790281335</v>
      </c>
      <c r="AA220" s="33">
        <v>0</v>
      </c>
      <c r="AB220" s="33">
        <v>0</v>
      </c>
      <c r="AC220" s="33">
        <v>0</v>
      </c>
      <c r="AD220" s="33">
        <v>0</v>
      </c>
      <c r="AE220" s="33">
        <v>0</v>
      </c>
      <c r="AF220" s="33">
        <v>0</v>
      </c>
      <c r="AG220" s="33">
        <v>0</v>
      </c>
      <c r="AH220" t="s">
        <v>349</v>
      </c>
      <c r="AI220" s="34">
        <v>1</v>
      </c>
    </row>
    <row r="221" spans="1:35" x14ac:dyDescent="0.25">
      <c r="A221" t="s">
        <v>929</v>
      </c>
      <c r="B221" t="s">
        <v>402</v>
      </c>
      <c r="C221" t="s">
        <v>782</v>
      </c>
      <c r="D221" t="s">
        <v>901</v>
      </c>
      <c r="E221" s="33">
        <v>93.3</v>
      </c>
      <c r="F221" s="33">
        <v>5.6</v>
      </c>
      <c r="G221" s="33">
        <v>0.12222222222222222</v>
      </c>
      <c r="H221" s="33">
        <v>0.2</v>
      </c>
      <c r="I221" s="33">
        <v>1.5222222222222221</v>
      </c>
      <c r="J221" s="33">
        <v>0</v>
      </c>
      <c r="K221" s="33">
        <v>0</v>
      </c>
      <c r="L221" s="33">
        <v>3.9388888888888891</v>
      </c>
      <c r="M221" s="33">
        <v>5.0666666666666664</v>
      </c>
      <c r="N221" s="33">
        <v>0</v>
      </c>
      <c r="O221" s="33">
        <v>5.4305108967488386E-2</v>
      </c>
      <c r="P221" s="33">
        <v>5.4222222222222225</v>
      </c>
      <c r="Q221" s="33">
        <v>15.991666666666667</v>
      </c>
      <c r="R221" s="33">
        <v>0.2295164939859474</v>
      </c>
      <c r="S221" s="33">
        <v>2.8611111111111112</v>
      </c>
      <c r="T221" s="33">
        <v>5.3722222222222218</v>
      </c>
      <c r="U221" s="33">
        <v>0</v>
      </c>
      <c r="V221" s="33">
        <v>8.824580207216863E-2</v>
      </c>
      <c r="W221" s="33">
        <v>3.9805555555555556</v>
      </c>
      <c r="X221" s="33">
        <v>0.24444444444444444</v>
      </c>
      <c r="Y221" s="33">
        <v>0</v>
      </c>
      <c r="Z221" s="33">
        <v>4.528403001071811E-2</v>
      </c>
      <c r="AA221" s="33">
        <v>0</v>
      </c>
      <c r="AB221" s="33">
        <v>0</v>
      </c>
      <c r="AC221" s="33">
        <v>0</v>
      </c>
      <c r="AD221" s="33">
        <v>0</v>
      </c>
      <c r="AE221" s="33">
        <v>0</v>
      </c>
      <c r="AF221" s="33">
        <v>0</v>
      </c>
      <c r="AG221" s="33">
        <v>0.53333333333333333</v>
      </c>
      <c r="AH221" t="s">
        <v>40</v>
      </c>
      <c r="AI221" s="34">
        <v>1</v>
      </c>
    </row>
    <row r="222" spans="1:35" x14ac:dyDescent="0.25">
      <c r="A222" t="s">
        <v>929</v>
      </c>
      <c r="B222" t="s">
        <v>481</v>
      </c>
      <c r="C222" t="s">
        <v>818</v>
      </c>
      <c r="D222" t="s">
        <v>903</v>
      </c>
      <c r="E222" s="33">
        <v>85.088888888888889</v>
      </c>
      <c r="F222" s="33">
        <v>5.5444444444444443</v>
      </c>
      <c r="G222" s="33">
        <v>0.28888888888888886</v>
      </c>
      <c r="H222" s="33">
        <v>0.26666666666666666</v>
      </c>
      <c r="I222" s="33">
        <v>0</v>
      </c>
      <c r="J222" s="33">
        <v>0</v>
      </c>
      <c r="K222" s="33">
        <v>1.5666666666666667</v>
      </c>
      <c r="L222" s="33">
        <v>1.7167777777777777</v>
      </c>
      <c r="M222" s="33">
        <v>2.9722222222222223</v>
      </c>
      <c r="N222" s="33">
        <v>0</v>
      </c>
      <c r="O222" s="33">
        <v>3.493079132932881E-2</v>
      </c>
      <c r="P222" s="33">
        <v>7.8722222222222218</v>
      </c>
      <c r="Q222" s="33">
        <v>19.405555555555555</v>
      </c>
      <c r="R222" s="33">
        <v>0.32057978584486813</v>
      </c>
      <c r="S222" s="33">
        <v>7.0224444444444432</v>
      </c>
      <c r="T222" s="33">
        <v>4.2499999999999991</v>
      </c>
      <c r="U222" s="33">
        <v>0</v>
      </c>
      <c r="V222" s="33">
        <v>0.13247845390441365</v>
      </c>
      <c r="W222" s="33">
        <v>3.7246666666666663</v>
      </c>
      <c r="X222" s="33">
        <v>2.8312222222222228</v>
      </c>
      <c r="Y222" s="33">
        <v>2.7888888888888888</v>
      </c>
      <c r="Z222" s="33">
        <v>0.10982371376338471</v>
      </c>
      <c r="AA222" s="33">
        <v>0</v>
      </c>
      <c r="AB222" s="33">
        <v>0</v>
      </c>
      <c r="AC222" s="33">
        <v>0</v>
      </c>
      <c r="AD222" s="33">
        <v>0</v>
      </c>
      <c r="AE222" s="33">
        <v>0</v>
      </c>
      <c r="AF222" s="33">
        <v>0</v>
      </c>
      <c r="AG222" s="33">
        <v>0</v>
      </c>
      <c r="AH222" t="s">
        <v>119</v>
      </c>
      <c r="AI222" s="34">
        <v>1</v>
      </c>
    </row>
    <row r="223" spans="1:35" x14ac:dyDescent="0.25">
      <c r="A223" t="s">
        <v>929</v>
      </c>
      <c r="B223" t="s">
        <v>586</v>
      </c>
      <c r="C223" t="s">
        <v>763</v>
      </c>
      <c r="D223" t="s">
        <v>898</v>
      </c>
      <c r="E223" s="33">
        <v>89.988888888888894</v>
      </c>
      <c r="F223" s="33">
        <v>11.377777777777778</v>
      </c>
      <c r="G223" s="33">
        <v>0</v>
      </c>
      <c r="H223" s="33">
        <v>0</v>
      </c>
      <c r="I223" s="33">
        <v>0</v>
      </c>
      <c r="J223" s="33">
        <v>0</v>
      </c>
      <c r="K223" s="33">
        <v>0</v>
      </c>
      <c r="L223" s="33">
        <v>3.9977777777777783</v>
      </c>
      <c r="M223" s="33">
        <v>4.8888888888888893</v>
      </c>
      <c r="N223" s="33">
        <v>5.3694444444444445</v>
      </c>
      <c r="O223" s="33">
        <v>0.11399555500679096</v>
      </c>
      <c r="P223" s="33">
        <v>2.4888888888888889</v>
      </c>
      <c r="Q223" s="33">
        <v>16.377777777777776</v>
      </c>
      <c r="R223" s="33">
        <v>0.20965551302629953</v>
      </c>
      <c r="S223" s="33">
        <v>8.1027777777777796</v>
      </c>
      <c r="T223" s="33">
        <v>9.2190000000000012</v>
      </c>
      <c r="U223" s="33">
        <v>0</v>
      </c>
      <c r="V223" s="33">
        <v>0.19248796147672556</v>
      </c>
      <c r="W223" s="33">
        <v>1.2394444444444441</v>
      </c>
      <c r="X223" s="33">
        <v>12.351999999999995</v>
      </c>
      <c r="Y223" s="33">
        <v>0</v>
      </c>
      <c r="Z223" s="33">
        <v>0.15103469564143715</v>
      </c>
      <c r="AA223" s="33">
        <v>0</v>
      </c>
      <c r="AB223" s="33">
        <v>0</v>
      </c>
      <c r="AC223" s="33">
        <v>0</v>
      </c>
      <c r="AD223" s="33">
        <v>0</v>
      </c>
      <c r="AE223" s="33">
        <v>23.711111111111112</v>
      </c>
      <c r="AF223" s="33">
        <v>0</v>
      </c>
      <c r="AG223" s="33">
        <v>0</v>
      </c>
      <c r="AH223" t="s">
        <v>226</v>
      </c>
      <c r="AI223" s="34">
        <v>1</v>
      </c>
    </row>
    <row r="224" spans="1:35" x14ac:dyDescent="0.25">
      <c r="A224" t="s">
        <v>929</v>
      </c>
      <c r="B224" t="s">
        <v>449</v>
      </c>
      <c r="C224" t="s">
        <v>746</v>
      </c>
      <c r="D224" t="s">
        <v>895</v>
      </c>
      <c r="E224" s="33">
        <v>112.55555555555556</v>
      </c>
      <c r="F224" s="33">
        <v>3.7555555555555555</v>
      </c>
      <c r="G224" s="33">
        <v>0.26666666666666666</v>
      </c>
      <c r="H224" s="33">
        <v>6.6666666666666666E-2</v>
      </c>
      <c r="I224" s="33">
        <v>0.67777777777777781</v>
      </c>
      <c r="J224" s="33">
        <v>0</v>
      </c>
      <c r="K224" s="33">
        <v>0</v>
      </c>
      <c r="L224" s="33">
        <v>9.9111111111111114</v>
      </c>
      <c r="M224" s="33">
        <v>13.869444444444444</v>
      </c>
      <c r="N224" s="33">
        <v>0</v>
      </c>
      <c r="O224" s="33">
        <v>0.12322309970384994</v>
      </c>
      <c r="P224" s="33">
        <v>5.5138888888888893</v>
      </c>
      <c r="Q224" s="33">
        <v>22.616666666666667</v>
      </c>
      <c r="R224" s="33">
        <v>0.24992596248766041</v>
      </c>
      <c r="S224" s="33">
        <v>24.274999999999999</v>
      </c>
      <c r="T224" s="33">
        <v>1.175</v>
      </c>
      <c r="U224" s="33">
        <v>0</v>
      </c>
      <c r="V224" s="33">
        <v>0.22611056268509377</v>
      </c>
      <c r="W224" s="33">
        <v>13.094444444444445</v>
      </c>
      <c r="X224" s="33">
        <v>18.238888888888887</v>
      </c>
      <c r="Y224" s="33">
        <v>5.2222222222222223</v>
      </c>
      <c r="Z224" s="33">
        <v>0.32477788746298125</v>
      </c>
      <c r="AA224" s="33">
        <v>0</v>
      </c>
      <c r="AB224" s="33">
        <v>0</v>
      </c>
      <c r="AC224" s="33">
        <v>0</v>
      </c>
      <c r="AD224" s="33">
        <v>0</v>
      </c>
      <c r="AE224" s="33">
        <v>0</v>
      </c>
      <c r="AF224" s="33">
        <v>0</v>
      </c>
      <c r="AG224" s="33">
        <v>0</v>
      </c>
      <c r="AH224" t="s">
        <v>87</v>
      </c>
      <c r="AI224" s="34">
        <v>1</v>
      </c>
    </row>
    <row r="225" spans="1:35" x14ac:dyDescent="0.25">
      <c r="A225" t="s">
        <v>929</v>
      </c>
      <c r="B225" t="s">
        <v>482</v>
      </c>
      <c r="C225" t="s">
        <v>778</v>
      </c>
      <c r="D225" t="s">
        <v>901</v>
      </c>
      <c r="E225" s="33">
        <v>118.62222222222222</v>
      </c>
      <c r="F225" s="33">
        <v>5.6888888888888891</v>
      </c>
      <c r="G225" s="33">
        <v>0.26666666666666666</v>
      </c>
      <c r="H225" s="33">
        <v>0</v>
      </c>
      <c r="I225" s="33">
        <v>2.8222222222222224</v>
      </c>
      <c r="J225" s="33">
        <v>0</v>
      </c>
      <c r="K225" s="33">
        <v>0</v>
      </c>
      <c r="L225" s="33">
        <v>1.1321111111111108</v>
      </c>
      <c r="M225" s="33">
        <v>6.3533333333333353</v>
      </c>
      <c r="N225" s="33">
        <v>0</v>
      </c>
      <c r="O225" s="33">
        <v>5.3559385537654568E-2</v>
      </c>
      <c r="P225" s="33">
        <v>6.1433333333333326</v>
      </c>
      <c r="Q225" s="33">
        <v>12.37666666666667</v>
      </c>
      <c r="R225" s="33">
        <v>0.15612588984638445</v>
      </c>
      <c r="S225" s="33">
        <v>1.0966666666666665</v>
      </c>
      <c r="T225" s="33">
        <v>4.2881111111111112</v>
      </c>
      <c r="U225" s="33">
        <v>0</v>
      </c>
      <c r="V225" s="33">
        <v>4.5394342450355937E-2</v>
      </c>
      <c r="W225" s="33">
        <v>3.3928888888888888</v>
      </c>
      <c r="X225" s="33">
        <v>0.47933333333333333</v>
      </c>
      <c r="Y225" s="33">
        <v>0</v>
      </c>
      <c r="Z225" s="33">
        <v>3.2643312101910828E-2</v>
      </c>
      <c r="AA225" s="33">
        <v>0</v>
      </c>
      <c r="AB225" s="33">
        <v>0</v>
      </c>
      <c r="AC225" s="33">
        <v>0</v>
      </c>
      <c r="AD225" s="33">
        <v>0</v>
      </c>
      <c r="AE225" s="33">
        <v>0</v>
      </c>
      <c r="AF225" s="33">
        <v>0</v>
      </c>
      <c r="AG225" s="33">
        <v>0</v>
      </c>
      <c r="AH225" t="s">
        <v>120</v>
      </c>
      <c r="AI225" s="34">
        <v>1</v>
      </c>
    </row>
    <row r="226" spans="1:35" x14ac:dyDescent="0.25">
      <c r="A226" t="s">
        <v>929</v>
      </c>
      <c r="B226" t="s">
        <v>626</v>
      </c>
      <c r="C226" t="s">
        <v>762</v>
      </c>
      <c r="D226" t="s">
        <v>897</v>
      </c>
      <c r="E226" s="33">
        <v>117.06666666666666</v>
      </c>
      <c r="F226" s="33">
        <v>6.1555555555555559</v>
      </c>
      <c r="G226" s="33">
        <v>0.28888888888888886</v>
      </c>
      <c r="H226" s="33">
        <v>0.40277777777777779</v>
      </c>
      <c r="I226" s="33">
        <v>0</v>
      </c>
      <c r="J226" s="33">
        <v>0</v>
      </c>
      <c r="K226" s="33">
        <v>0</v>
      </c>
      <c r="L226" s="33">
        <v>4.4265555555555576</v>
      </c>
      <c r="M226" s="33">
        <v>5.3666666666666663</v>
      </c>
      <c r="N226" s="33">
        <v>18.994888888888887</v>
      </c>
      <c r="O226" s="33">
        <v>0.20809984813971147</v>
      </c>
      <c r="P226" s="33">
        <v>0</v>
      </c>
      <c r="Q226" s="33">
        <v>13.238666666666669</v>
      </c>
      <c r="R226" s="33">
        <v>0.11308656036446471</v>
      </c>
      <c r="S226" s="33">
        <v>10.385888888888889</v>
      </c>
      <c r="T226" s="33">
        <v>4.4143333333333334</v>
      </c>
      <c r="U226" s="33">
        <v>0</v>
      </c>
      <c r="V226" s="33">
        <v>0.12642558845861807</v>
      </c>
      <c r="W226" s="33">
        <v>5.0688888888888872</v>
      </c>
      <c r="X226" s="33">
        <v>4.3477777777777771</v>
      </c>
      <c r="Y226" s="33">
        <v>0</v>
      </c>
      <c r="Z226" s="33">
        <v>8.043849658314349E-2</v>
      </c>
      <c r="AA226" s="33">
        <v>0</v>
      </c>
      <c r="AB226" s="33">
        <v>0</v>
      </c>
      <c r="AC226" s="33">
        <v>0</v>
      </c>
      <c r="AD226" s="33">
        <v>0</v>
      </c>
      <c r="AE226" s="33">
        <v>0</v>
      </c>
      <c r="AF226" s="33">
        <v>0</v>
      </c>
      <c r="AG226" s="33">
        <v>0</v>
      </c>
      <c r="AH226" t="s">
        <v>268</v>
      </c>
      <c r="AI226" s="34">
        <v>1</v>
      </c>
    </row>
    <row r="227" spans="1:35" x14ac:dyDescent="0.25">
      <c r="A227" t="s">
        <v>929</v>
      </c>
      <c r="B227" t="s">
        <v>664</v>
      </c>
      <c r="C227" t="s">
        <v>774</v>
      </c>
      <c r="D227" t="s">
        <v>895</v>
      </c>
      <c r="E227" s="33">
        <v>99.4</v>
      </c>
      <c r="F227" s="33">
        <v>8.9777777777777779</v>
      </c>
      <c r="G227" s="33">
        <v>3.0333333333333332</v>
      </c>
      <c r="H227" s="33">
        <v>0.35555555555555557</v>
      </c>
      <c r="I227" s="33">
        <v>2.4333333333333331</v>
      </c>
      <c r="J227" s="33">
        <v>0</v>
      </c>
      <c r="K227" s="33">
        <v>0</v>
      </c>
      <c r="L227" s="33">
        <v>5.985666666666666</v>
      </c>
      <c r="M227" s="33">
        <v>5.708333333333333</v>
      </c>
      <c r="N227" s="33">
        <v>0</v>
      </c>
      <c r="O227" s="33">
        <v>5.7427900737759885E-2</v>
      </c>
      <c r="P227" s="33">
        <v>4.8499999999999996</v>
      </c>
      <c r="Q227" s="33">
        <v>4.9916666666666663</v>
      </c>
      <c r="R227" s="33">
        <v>9.9010731052984552E-2</v>
      </c>
      <c r="S227" s="33">
        <v>6.6616666666666671</v>
      </c>
      <c r="T227" s="33">
        <v>9.7870000000000008</v>
      </c>
      <c r="U227" s="33">
        <v>0</v>
      </c>
      <c r="V227" s="33">
        <v>0.16547954393024816</v>
      </c>
      <c r="W227" s="33">
        <v>11.452222222222222</v>
      </c>
      <c r="X227" s="33">
        <v>5.3402222222222218</v>
      </c>
      <c r="Y227" s="33">
        <v>0</v>
      </c>
      <c r="Z227" s="33">
        <v>0.16893807288173482</v>
      </c>
      <c r="AA227" s="33">
        <v>0</v>
      </c>
      <c r="AB227" s="33">
        <v>0</v>
      </c>
      <c r="AC227" s="33">
        <v>0</v>
      </c>
      <c r="AD227" s="33">
        <v>0</v>
      </c>
      <c r="AE227" s="33">
        <v>0</v>
      </c>
      <c r="AF227" s="33">
        <v>0</v>
      </c>
      <c r="AG227" s="33">
        <v>0</v>
      </c>
      <c r="AH227" t="s">
        <v>306</v>
      </c>
      <c r="AI227" s="34">
        <v>1</v>
      </c>
    </row>
    <row r="228" spans="1:35" x14ac:dyDescent="0.25">
      <c r="A228" t="s">
        <v>929</v>
      </c>
      <c r="B228" t="s">
        <v>475</v>
      </c>
      <c r="C228" t="s">
        <v>816</v>
      </c>
      <c r="D228" t="s">
        <v>897</v>
      </c>
      <c r="E228" s="33">
        <v>76.488888888888894</v>
      </c>
      <c r="F228" s="33">
        <v>5.6</v>
      </c>
      <c r="G228" s="33">
        <v>0.14444444444444443</v>
      </c>
      <c r="H228" s="33">
        <v>0.34444444444444444</v>
      </c>
      <c r="I228" s="33">
        <v>2.7222222222222223</v>
      </c>
      <c r="J228" s="33">
        <v>0</v>
      </c>
      <c r="K228" s="33">
        <v>0</v>
      </c>
      <c r="L228" s="33">
        <v>2.1665555555555551</v>
      </c>
      <c r="M228" s="33">
        <v>8.2958888888888858</v>
      </c>
      <c r="N228" s="33">
        <v>0</v>
      </c>
      <c r="O228" s="33">
        <v>0.10845874491574661</v>
      </c>
      <c r="P228" s="33">
        <v>5.6</v>
      </c>
      <c r="Q228" s="33">
        <v>12.440666666666671</v>
      </c>
      <c r="R228" s="33">
        <v>0.23585996513654855</v>
      </c>
      <c r="S228" s="33">
        <v>1.7645555555555559</v>
      </c>
      <c r="T228" s="33">
        <v>6.2965555555555559</v>
      </c>
      <c r="U228" s="33">
        <v>0</v>
      </c>
      <c r="V228" s="33">
        <v>0.10538930854154561</v>
      </c>
      <c r="W228" s="33">
        <v>4.7845555555555555</v>
      </c>
      <c r="X228" s="33">
        <v>4.073444444444446</v>
      </c>
      <c r="Y228" s="33">
        <v>0</v>
      </c>
      <c r="Z228" s="33">
        <v>0.11580766995932597</v>
      </c>
      <c r="AA228" s="33">
        <v>0</v>
      </c>
      <c r="AB228" s="33">
        <v>0</v>
      </c>
      <c r="AC228" s="33">
        <v>0</v>
      </c>
      <c r="AD228" s="33">
        <v>0</v>
      </c>
      <c r="AE228" s="33">
        <v>0</v>
      </c>
      <c r="AF228" s="33">
        <v>0</v>
      </c>
      <c r="AG228" s="33">
        <v>0.26666666666666666</v>
      </c>
      <c r="AH228" t="s">
        <v>113</v>
      </c>
      <c r="AI228" s="34">
        <v>1</v>
      </c>
    </row>
    <row r="229" spans="1:35" x14ac:dyDescent="0.25">
      <c r="A229" t="s">
        <v>929</v>
      </c>
      <c r="B229" t="s">
        <v>379</v>
      </c>
      <c r="C229" t="s">
        <v>771</v>
      </c>
      <c r="D229" t="s">
        <v>896</v>
      </c>
      <c r="E229" s="33">
        <v>70.233333333333334</v>
      </c>
      <c r="F229" s="33">
        <v>5.6888888888888891</v>
      </c>
      <c r="G229" s="33">
        <v>0.28888888888888886</v>
      </c>
      <c r="H229" s="33">
        <v>0</v>
      </c>
      <c r="I229" s="33">
        <v>1.0444444444444445</v>
      </c>
      <c r="J229" s="33">
        <v>0</v>
      </c>
      <c r="K229" s="33">
        <v>0</v>
      </c>
      <c r="L229" s="33">
        <v>0.71677777777777785</v>
      </c>
      <c r="M229" s="33">
        <v>3.8766666666666678</v>
      </c>
      <c r="N229" s="33">
        <v>0</v>
      </c>
      <c r="O229" s="33">
        <v>5.5196962505932624E-2</v>
      </c>
      <c r="P229" s="33">
        <v>6.0077777777777754</v>
      </c>
      <c r="Q229" s="33">
        <v>0</v>
      </c>
      <c r="R229" s="33">
        <v>8.5540262616674537E-2</v>
      </c>
      <c r="S229" s="33">
        <v>1.4055555555555559</v>
      </c>
      <c r="T229" s="33">
        <v>7.963999999999996</v>
      </c>
      <c r="U229" s="33">
        <v>0</v>
      </c>
      <c r="V229" s="33">
        <v>0.13340610662869792</v>
      </c>
      <c r="W229" s="33">
        <v>4.2863333333333333</v>
      </c>
      <c r="X229" s="33">
        <v>2.4302222222222216</v>
      </c>
      <c r="Y229" s="33">
        <v>0</v>
      </c>
      <c r="Z229" s="33">
        <v>9.5632020249960439E-2</v>
      </c>
      <c r="AA229" s="33">
        <v>0</v>
      </c>
      <c r="AB229" s="33">
        <v>0</v>
      </c>
      <c r="AC229" s="33">
        <v>0</v>
      </c>
      <c r="AD229" s="33">
        <v>0</v>
      </c>
      <c r="AE229" s="33">
        <v>0</v>
      </c>
      <c r="AF229" s="33">
        <v>0</v>
      </c>
      <c r="AG229" s="33">
        <v>0</v>
      </c>
      <c r="AH229" t="s">
        <v>17</v>
      </c>
      <c r="AI229" s="34">
        <v>1</v>
      </c>
    </row>
    <row r="230" spans="1:35" x14ac:dyDescent="0.25">
      <c r="A230" t="s">
        <v>929</v>
      </c>
      <c r="B230" t="s">
        <v>469</v>
      </c>
      <c r="C230" t="s">
        <v>794</v>
      </c>
      <c r="D230" t="s">
        <v>902</v>
      </c>
      <c r="E230" s="33">
        <v>93.111111111111114</v>
      </c>
      <c r="F230" s="33">
        <v>5.6888888888888891</v>
      </c>
      <c r="G230" s="33">
        <v>0</v>
      </c>
      <c r="H230" s="33">
        <v>0.375</v>
      </c>
      <c r="I230" s="33">
        <v>4.2555555555555555</v>
      </c>
      <c r="J230" s="33">
        <v>0</v>
      </c>
      <c r="K230" s="33">
        <v>0</v>
      </c>
      <c r="L230" s="33">
        <v>4.3232222222222223</v>
      </c>
      <c r="M230" s="33">
        <v>6.2442222222222252</v>
      </c>
      <c r="N230" s="33">
        <v>4.0743333333333336</v>
      </c>
      <c r="O230" s="33">
        <v>0.11081980906921245</v>
      </c>
      <c r="P230" s="33">
        <v>0</v>
      </c>
      <c r="Q230" s="33">
        <v>22.507222222222225</v>
      </c>
      <c r="R230" s="33">
        <v>0.24172434367541767</v>
      </c>
      <c r="S230" s="33">
        <v>10.809888888888889</v>
      </c>
      <c r="T230" s="33">
        <v>13.360666666666665</v>
      </c>
      <c r="U230" s="33">
        <v>0</v>
      </c>
      <c r="V230" s="33">
        <v>0.2595883054892601</v>
      </c>
      <c r="W230" s="33">
        <v>6.3075555555555587</v>
      </c>
      <c r="X230" s="33">
        <v>10.842555555555553</v>
      </c>
      <c r="Y230" s="33">
        <v>0</v>
      </c>
      <c r="Z230" s="33">
        <v>0.18418973747016706</v>
      </c>
      <c r="AA230" s="33">
        <v>0</v>
      </c>
      <c r="AB230" s="33">
        <v>3.8222222222222224</v>
      </c>
      <c r="AC230" s="33">
        <v>0</v>
      </c>
      <c r="AD230" s="33">
        <v>0</v>
      </c>
      <c r="AE230" s="33">
        <v>2.4444444444444446</v>
      </c>
      <c r="AF230" s="33">
        <v>0</v>
      </c>
      <c r="AG230" s="33">
        <v>0.46666666666666667</v>
      </c>
      <c r="AH230" t="s">
        <v>107</v>
      </c>
      <c r="AI230" s="34">
        <v>1</v>
      </c>
    </row>
    <row r="231" spans="1:35" x14ac:dyDescent="0.25">
      <c r="A231" t="s">
        <v>929</v>
      </c>
      <c r="B231" t="s">
        <v>553</v>
      </c>
      <c r="C231" t="s">
        <v>745</v>
      </c>
      <c r="D231" t="s">
        <v>900</v>
      </c>
      <c r="E231" s="33">
        <v>45.455555555555556</v>
      </c>
      <c r="F231" s="33">
        <v>5.333333333333333</v>
      </c>
      <c r="G231" s="33">
        <v>0.24444444444444444</v>
      </c>
      <c r="H231" s="33">
        <v>0.2</v>
      </c>
      <c r="I231" s="33">
        <v>1.1333333333333333</v>
      </c>
      <c r="J231" s="33">
        <v>0</v>
      </c>
      <c r="K231" s="33">
        <v>0.88888888888888884</v>
      </c>
      <c r="L231" s="33">
        <v>1.8106666666666664</v>
      </c>
      <c r="M231" s="33">
        <v>3.7583333333333333</v>
      </c>
      <c r="N231" s="33">
        <v>0</v>
      </c>
      <c r="O231" s="33">
        <v>8.2681495966756294E-2</v>
      </c>
      <c r="P231" s="33">
        <v>5.5111111111111111</v>
      </c>
      <c r="Q231" s="33">
        <v>0</v>
      </c>
      <c r="R231" s="33">
        <v>0.12124175018332926</v>
      </c>
      <c r="S231" s="33">
        <v>1.1198888888888887</v>
      </c>
      <c r="T231" s="33">
        <v>4.8872222222222232</v>
      </c>
      <c r="U231" s="33">
        <v>0</v>
      </c>
      <c r="V231" s="33">
        <v>0.13215350769982889</v>
      </c>
      <c r="W231" s="33">
        <v>1.4754444444444443</v>
      </c>
      <c r="X231" s="33">
        <v>2.9345555555555558</v>
      </c>
      <c r="Y231" s="33">
        <v>0</v>
      </c>
      <c r="Z231" s="33">
        <v>9.7017844047910043E-2</v>
      </c>
      <c r="AA231" s="33">
        <v>0</v>
      </c>
      <c r="AB231" s="33">
        <v>0</v>
      </c>
      <c r="AC231" s="33">
        <v>0</v>
      </c>
      <c r="AD231" s="33">
        <v>0</v>
      </c>
      <c r="AE231" s="33">
        <v>0</v>
      </c>
      <c r="AF231" s="33">
        <v>0</v>
      </c>
      <c r="AG231" s="33">
        <v>0</v>
      </c>
      <c r="AH231" t="s">
        <v>192</v>
      </c>
      <c r="AI231" s="34">
        <v>1</v>
      </c>
    </row>
    <row r="232" spans="1:35" x14ac:dyDescent="0.25">
      <c r="A232" t="s">
        <v>929</v>
      </c>
      <c r="B232" t="s">
        <v>543</v>
      </c>
      <c r="C232" t="s">
        <v>762</v>
      </c>
      <c r="D232" t="s">
        <v>897</v>
      </c>
      <c r="E232" s="33">
        <v>87.077777777777783</v>
      </c>
      <c r="F232" s="33">
        <v>5.6</v>
      </c>
      <c r="G232" s="33">
        <v>0.17777777777777778</v>
      </c>
      <c r="H232" s="33">
        <v>0.35555555555555557</v>
      </c>
      <c r="I232" s="33">
        <v>2.2000000000000002</v>
      </c>
      <c r="J232" s="33">
        <v>0</v>
      </c>
      <c r="K232" s="33">
        <v>1.4444444444444444</v>
      </c>
      <c r="L232" s="33">
        <v>0.31644444444444447</v>
      </c>
      <c r="M232" s="33">
        <v>5.6</v>
      </c>
      <c r="N232" s="33">
        <v>0</v>
      </c>
      <c r="O232" s="33">
        <v>6.4310322827612593E-2</v>
      </c>
      <c r="P232" s="33">
        <v>5.7777777777777777</v>
      </c>
      <c r="Q232" s="33">
        <v>15.548777777777776</v>
      </c>
      <c r="R232" s="33">
        <v>0.24491387010335586</v>
      </c>
      <c r="S232" s="33">
        <v>1.8788888888888895</v>
      </c>
      <c r="T232" s="33">
        <v>9.2664444444444438</v>
      </c>
      <c r="U232" s="33">
        <v>0</v>
      </c>
      <c r="V232" s="33">
        <v>0.12799285440857469</v>
      </c>
      <c r="W232" s="33">
        <v>1.4861111111111112</v>
      </c>
      <c r="X232" s="33">
        <v>5.7929999999999984</v>
      </c>
      <c r="Y232" s="33">
        <v>0</v>
      </c>
      <c r="Z232" s="33">
        <v>8.3593211688145957E-2</v>
      </c>
      <c r="AA232" s="33">
        <v>0</v>
      </c>
      <c r="AB232" s="33">
        <v>0</v>
      </c>
      <c r="AC232" s="33">
        <v>0</v>
      </c>
      <c r="AD232" s="33">
        <v>0</v>
      </c>
      <c r="AE232" s="33">
        <v>0</v>
      </c>
      <c r="AF232" s="33">
        <v>0</v>
      </c>
      <c r="AG232" s="33">
        <v>0</v>
      </c>
      <c r="AH232" t="s">
        <v>181</v>
      </c>
      <c r="AI232" s="34">
        <v>1</v>
      </c>
    </row>
    <row r="233" spans="1:35" x14ac:dyDescent="0.25">
      <c r="A233" t="s">
        <v>929</v>
      </c>
      <c r="B233" t="s">
        <v>704</v>
      </c>
      <c r="C233" t="s">
        <v>891</v>
      </c>
      <c r="D233" t="s">
        <v>907</v>
      </c>
      <c r="E233" s="33">
        <v>28.077777777777779</v>
      </c>
      <c r="F233" s="33">
        <v>6.5333333333333332</v>
      </c>
      <c r="G233" s="33">
        <v>0</v>
      </c>
      <c r="H233" s="33">
        <v>3.3333333333333333E-2</v>
      </c>
      <c r="I233" s="33">
        <v>4.3444444444444441</v>
      </c>
      <c r="J233" s="33">
        <v>0</v>
      </c>
      <c r="K233" s="33">
        <v>0</v>
      </c>
      <c r="L233" s="33">
        <v>0</v>
      </c>
      <c r="M233" s="33">
        <v>4.3577777777777795</v>
      </c>
      <c r="N233" s="33">
        <v>0</v>
      </c>
      <c r="O233" s="33">
        <v>0.15520379897111206</v>
      </c>
      <c r="P233" s="33">
        <v>5.9155555555555575</v>
      </c>
      <c r="Q233" s="33">
        <v>3.0922222222222238</v>
      </c>
      <c r="R233" s="33">
        <v>0.32081519588444807</v>
      </c>
      <c r="S233" s="33">
        <v>0.13</v>
      </c>
      <c r="T233" s="33">
        <v>0</v>
      </c>
      <c r="U233" s="33">
        <v>0</v>
      </c>
      <c r="V233" s="33">
        <v>4.6299960427384247E-3</v>
      </c>
      <c r="W233" s="33">
        <v>0.16444444444444445</v>
      </c>
      <c r="X233" s="33">
        <v>0</v>
      </c>
      <c r="Y233" s="33">
        <v>0</v>
      </c>
      <c r="Z233" s="33">
        <v>5.8567471309853578E-3</v>
      </c>
      <c r="AA233" s="33">
        <v>0</v>
      </c>
      <c r="AB233" s="33">
        <v>0</v>
      </c>
      <c r="AC233" s="33">
        <v>0</v>
      </c>
      <c r="AD233" s="33">
        <v>0</v>
      </c>
      <c r="AE233" s="33">
        <v>0</v>
      </c>
      <c r="AF233" s="33">
        <v>0</v>
      </c>
      <c r="AG233" s="33">
        <v>0.12222222222222222</v>
      </c>
      <c r="AH233" t="s">
        <v>347</v>
      </c>
      <c r="AI233" s="34">
        <v>1</v>
      </c>
    </row>
    <row r="234" spans="1:35" x14ac:dyDescent="0.25">
      <c r="A234" t="s">
        <v>929</v>
      </c>
      <c r="B234" t="s">
        <v>573</v>
      </c>
      <c r="C234" t="s">
        <v>361</v>
      </c>
      <c r="D234" t="s">
        <v>902</v>
      </c>
      <c r="E234" s="33">
        <v>69.544444444444451</v>
      </c>
      <c r="F234" s="33">
        <v>26.455555555555556</v>
      </c>
      <c r="G234" s="33">
        <v>1.1111111111111112E-2</v>
      </c>
      <c r="H234" s="33">
        <v>0.3</v>
      </c>
      <c r="I234" s="33">
        <v>1.2</v>
      </c>
      <c r="J234" s="33">
        <v>0</v>
      </c>
      <c r="K234" s="33">
        <v>0</v>
      </c>
      <c r="L234" s="33">
        <v>0.61111111111111116</v>
      </c>
      <c r="M234" s="33">
        <v>4.9055555555555559</v>
      </c>
      <c r="N234" s="33">
        <v>0</v>
      </c>
      <c r="O234" s="33">
        <v>7.0538424668477387E-2</v>
      </c>
      <c r="P234" s="33">
        <v>13.020999999999995</v>
      </c>
      <c r="Q234" s="33">
        <v>0</v>
      </c>
      <c r="R234" s="33">
        <v>0.18723278478990246</v>
      </c>
      <c r="S234" s="33">
        <v>3.8277777777777779</v>
      </c>
      <c r="T234" s="33">
        <v>1.711111111111111</v>
      </c>
      <c r="U234" s="33">
        <v>0</v>
      </c>
      <c r="V234" s="33">
        <v>7.9645310752516366E-2</v>
      </c>
      <c r="W234" s="33">
        <v>3.85</v>
      </c>
      <c r="X234" s="33">
        <v>5.4861111111111107</v>
      </c>
      <c r="Y234" s="33">
        <v>0</v>
      </c>
      <c r="Z234" s="33">
        <v>0.13424668477392551</v>
      </c>
      <c r="AA234" s="33">
        <v>0</v>
      </c>
      <c r="AB234" s="33">
        <v>0</v>
      </c>
      <c r="AC234" s="33">
        <v>0</v>
      </c>
      <c r="AD234" s="33">
        <v>0</v>
      </c>
      <c r="AE234" s="33">
        <v>0.25555555555555554</v>
      </c>
      <c r="AF234" s="33">
        <v>0</v>
      </c>
      <c r="AG234" s="33">
        <v>0</v>
      </c>
      <c r="AH234" t="s">
        <v>212</v>
      </c>
      <c r="AI234" s="34">
        <v>1</v>
      </c>
    </row>
    <row r="235" spans="1:35" x14ac:dyDescent="0.25">
      <c r="A235" t="s">
        <v>929</v>
      </c>
      <c r="B235" t="s">
        <v>644</v>
      </c>
      <c r="C235" t="s">
        <v>873</v>
      </c>
      <c r="D235" t="s">
        <v>897</v>
      </c>
      <c r="E235" s="33">
        <v>118.62222222222222</v>
      </c>
      <c r="F235" s="33">
        <v>6.0444444444444443</v>
      </c>
      <c r="G235" s="33">
        <v>0.72222222222222221</v>
      </c>
      <c r="H235" s="33">
        <v>0.53333333333333333</v>
      </c>
      <c r="I235" s="33">
        <v>5.6</v>
      </c>
      <c r="J235" s="33">
        <v>0</v>
      </c>
      <c r="K235" s="33">
        <v>0</v>
      </c>
      <c r="L235" s="33">
        <v>4.8246666666666664</v>
      </c>
      <c r="M235" s="33">
        <v>15.644444444444444</v>
      </c>
      <c r="N235" s="33">
        <v>0</v>
      </c>
      <c r="O235" s="33">
        <v>0.13188460097414761</v>
      </c>
      <c r="P235" s="33">
        <v>4.8</v>
      </c>
      <c r="Q235" s="33">
        <v>19.56344444444445</v>
      </c>
      <c r="R235" s="33">
        <v>0.20538684900711882</v>
      </c>
      <c r="S235" s="33">
        <v>6.0462222222222231</v>
      </c>
      <c r="T235" s="33">
        <v>8.9922222222222228</v>
      </c>
      <c r="U235" s="33">
        <v>0</v>
      </c>
      <c r="V235" s="33">
        <v>0.12677594604720871</v>
      </c>
      <c r="W235" s="33">
        <v>10.113888888888889</v>
      </c>
      <c r="X235" s="33">
        <v>15.797333333333336</v>
      </c>
      <c r="Y235" s="33">
        <v>0</v>
      </c>
      <c r="Z235" s="33">
        <v>0.21843480704383667</v>
      </c>
      <c r="AA235" s="33">
        <v>0</v>
      </c>
      <c r="AB235" s="33">
        <v>0</v>
      </c>
      <c r="AC235" s="33">
        <v>0</v>
      </c>
      <c r="AD235" s="33">
        <v>0</v>
      </c>
      <c r="AE235" s="33">
        <v>0</v>
      </c>
      <c r="AF235" s="33">
        <v>0</v>
      </c>
      <c r="AG235" s="33">
        <v>0</v>
      </c>
      <c r="AH235" t="s">
        <v>286</v>
      </c>
      <c r="AI235" s="34">
        <v>1</v>
      </c>
    </row>
    <row r="236" spans="1:35" x14ac:dyDescent="0.25">
      <c r="A236" t="s">
        <v>929</v>
      </c>
      <c r="B236" t="s">
        <v>399</v>
      </c>
      <c r="C236" t="s">
        <v>780</v>
      </c>
      <c r="D236" t="s">
        <v>900</v>
      </c>
      <c r="E236" s="33">
        <v>109.03333333333333</v>
      </c>
      <c r="F236" s="33">
        <v>5.2</v>
      </c>
      <c r="G236" s="33">
        <v>1.4444444444444444</v>
      </c>
      <c r="H236" s="33">
        <v>0.33333333333333331</v>
      </c>
      <c r="I236" s="33">
        <v>3.088888888888889</v>
      </c>
      <c r="J236" s="33">
        <v>0</v>
      </c>
      <c r="K236" s="33">
        <v>0</v>
      </c>
      <c r="L236" s="33">
        <v>1.5722222222222222</v>
      </c>
      <c r="M236" s="33">
        <v>19.316666666666666</v>
      </c>
      <c r="N236" s="33">
        <v>0</v>
      </c>
      <c r="O236" s="33">
        <v>0.17716294711097524</v>
      </c>
      <c r="P236" s="33">
        <v>5.1138888888888889</v>
      </c>
      <c r="Q236" s="33">
        <v>12.452777777777778</v>
      </c>
      <c r="R236" s="33">
        <v>0.16111280953836749</v>
      </c>
      <c r="S236" s="33">
        <v>9.6972222222222229</v>
      </c>
      <c r="T236" s="33">
        <v>7.6388888888888893</v>
      </c>
      <c r="U236" s="33">
        <v>0</v>
      </c>
      <c r="V236" s="33">
        <v>0.15899826760419852</v>
      </c>
      <c r="W236" s="33">
        <v>12.827777777777778</v>
      </c>
      <c r="X236" s="33">
        <v>11.975</v>
      </c>
      <c r="Y236" s="33">
        <v>0</v>
      </c>
      <c r="Z236" s="33">
        <v>0.22747885458065831</v>
      </c>
      <c r="AA236" s="33">
        <v>0</v>
      </c>
      <c r="AB236" s="33">
        <v>0</v>
      </c>
      <c r="AC236" s="33">
        <v>0</v>
      </c>
      <c r="AD236" s="33">
        <v>0</v>
      </c>
      <c r="AE236" s="33">
        <v>0</v>
      </c>
      <c r="AF236" s="33">
        <v>0</v>
      </c>
      <c r="AG236" s="33">
        <v>0</v>
      </c>
      <c r="AH236" t="s">
        <v>37</v>
      </c>
      <c r="AI236" s="34">
        <v>1</v>
      </c>
    </row>
    <row r="237" spans="1:35" x14ac:dyDescent="0.25">
      <c r="A237" t="s">
        <v>929</v>
      </c>
      <c r="B237" t="s">
        <v>587</v>
      </c>
      <c r="C237" t="s">
        <v>851</v>
      </c>
      <c r="D237" t="s">
        <v>895</v>
      </c>
      <c r="E237" s="33">
        <v>107.81111111111112</v>
      </c>
      <c r="F237" s="33">
        <v>5.6</v>
      </c>
      <c r="G237" s="33">
        <v>0.57777777777777772</v>
      </c>
      <c r="H237" s="33">
        <v>0.42177777777777786</v>
      </c>
      <c r="I237" s="33">
        <v>3.0555555555555554</v>
      </c>
      <c r="J237" s="33">
        <v>0</v>
      </c>
      <c r="K237" s="33">
        <v>5.6888888888888891</v>
      </c>
      <c r="L237" s="33">
        <v>4.4805555555555552</v>
      </c>
      <c r="M237" s="33">
        <v>8.8888888888888893</v>
      </c>
      <c r="N237" s="33">
        <v>0</v>
      </c>
      <c r="O237" s="33">
        <v>8.244872719777388E-2</v>
      </c>
      <c r="P237" s="33">
        <v>0.22222222222222221</v>
      </c>
      <c r="Q237" s="33">
        <v>12.638111111111106</v>
      </c>
      <c r="R237" s="33">
        <v>0.11928578790064923</v>
      </c>
      <c r="S237" s="33">
        <v>16.347333333333331</v>
      </c>
      <c r="T237" s="33">
        <v>6.6192222222222226</v>
      </c>
      <c r="U237" s="33">
        <v>0</v>
      </c>
      <c r="V237" s="33">
        <v>0.21302586828815828</v>
      </c>
      <c r="W237" s="33">
        <v>11.179666666666666</v>
      </c>
      <c r="X237" s="33">
        <v>5.584888888888889</v>
      </c>
      <c r="Y237" s="33">
        <v>0</v>
      </c>
      <c r="Z237" s="33">
        <v>0.15549933010409148</v>
      </c>
      <c r="AA237" s="33">
        <v>0</v>
      </c>
      <c r="AB237" s="33">
        <v>5.0222222222222221</v>
      </c>
      <c r="AC237" s="33">
        <v>0</v>
      </c>
      <c r="AD237" s="33">
        <v>0</v>
      </c>
      <c r="AE237" s="33">
        <v>3.5222222222222221</v>
      </c>
      <c r="AF237" s="33">
        <v>0</v>
      </c>
      <c r="AG237" s="33">
        <v>0</v>
      </c>
      <c r="AH237" t="s">
        <v>227</v>
      </c>
      <c r="AI237" s="34">
        <v>1</v>
      </c>
    </row>
    <row r="238" spans="1:35" x14ac:dyDescent="0.25">
      <c r="A238" t="s">
        <v>929</v>
      </c>
      <c r="B238" t="s">
        <v>696</v>
      </c>
      <c r="C238" t="s">
        <v>716</v>
      </c>
      <c r="D238" t="s">
        <v>899</v>
      </c>
      <c r="E238" s="33">
        <v>53.322222222222223</v>
      </c>
      <c r="F238" s="33">
        <v>5.6888888888888891</v>
      </c>
      <c r="G238" s="33">
        <v>0.14444444444444443</v>
      </c>
      <c r="H238" s="33">
        <v>0.15555555555555556</v>
      </c>
      <c r="I238" s="33">
        <v>0.81111111111111112</v>
      </c>
      <c r="J238" s="33">
        <v>0</v>
      </c>
      <c r="K238" s="33">
        <v>0</v>
      </c>
      <c r="L238" s="33">
        <v>8.3333333333333329E-2</v>
      </c>
      <c r="M238" s="33">
        <v>1.675</v>
      </c>
      <c r="N238" s="33">
        <v>0</v>
      </c>
      <c r="O238" s="33">
        <v>3.1412794332152535E-2</v>
      </c>
      <c r="P238" s="33">
        <v>5.6222222222222218</v>
      </c>
      <c r="Q238" s="33">
        <v>18.744444444444444</v>
      </c>
      <c r="R238" s="33">
        <v>0.45697020212544281</v>
      </c>
      <c r="S238" s="33">
        <v>2.2237777777777774</v>
      </c>
      <c r="T238" s="33">
        <v>0</v>
      </c>
      <c r="U238" s="33">
        <v>0</v>
      </c>
      <c r="V238" s="33">
        <v>4.170452177536986E-2</v>
      </c>
      <c r="W238" s="33">
        <v>1.1972222222222222</v>
      </c>
      <c r="X238" s="33">
        <v>0</v>
      </c>
      <c r="Y238" s="33">
        <v>0</v>
      </c>
      <c r="Z238" s="33">
        <v>2.2452594290477183E-2</v>
      </c>
      <c r="AA238" s="33">
        <v>0</v>
      </c>
      <c r="AB238" s="33">
        <v>0</v>
      </c>
      <c r="AC238" s="33">
        <v>0</v>
      </c>
      <c r="AD238" s="33">
        <v>0</v>
      </c>
      <c r="AE238" s="33">
        <v>0</v>
      </c>
      <c r="AF238" s="33">
        <v>0</v>
      </c>
      <c r="AG238" s="33">
        <v>0</v>
      </c>
      <c r="AH238" t="s">
        <v>339</v>
      </c>
      <c r="AI238" s="34">
        <v>1</v>
      </c>
    </row>
    <row r="239" spans="1:35" x14ac:dyDescent="0.25">
      <c r="A239" t="s">
        <v>929</v>
      </c>
      <c r="B239" t="s">
        <v>628</v>
      </c>
      <c r="C239" t="s">
        <v>865</v>
      </c>
      <c r="D239" t="s">
        <v>895</v>
      </c>
      <c r="E239" s="33">
        <v>79.5</v>
      </c>
      <c r="F239" s="33">
        <v>4.7111111111111112</v>
      </c>
      <c r="G239" s="33">
        <v>1.9555555555555555</v>
      </c>
      <c r="H239" s="33">
        <v>0.55555555555555558</v>
      </c>
      <c r="I239" s="33">
        <v>4.7222222222222223</v>
      </c>
      <c r="J239" s="33">
        <v>0</v>
      </c>
      <c r="K239" s="33">
        <v>2.3111111111111109</v>
      </c>
      <c r="L239" s="33">
        <v>4.2949999999999999</v>
      </c>
      <c r="M239" s="33">
        <v>3.25</v>
      </c>
      <c r="N239" s="33">
        <v>0.86955555555555542</v>
      </c>
      <c r="O239" s="33">
        <v>5.181830887491265E-2</v>
      </c>
      <c r="P239" s="33">
        <v>4.916666666666667</v>
      </c>
      <c r="Q239" s="33">
        <v>4.0796666666666672</v>
      </c>
      <c r="R239" s="33">
        <v>0.11316142557651993</v>
      </c>
      <c r="S239" s="33">
        <v>12.133666666666661</v>
      </c>
      <c r="T239" s="33">
        <v>6.1342222222222187</v>
      </c>
      <c r="U239" s="33">
        <v>0</v>
      </c>
      <c r="V239" s="33">
        <v>0.22978476589797334</v>
      </c>
      <c r="W239" s="33">
        <v>14.033777777777777</v>
      </c>
      <c r="X239" s="33">
        <v>0</v>
      </c>
      <c r="Y239" s="33">
        <v>9.2333333333333325</v>
      </c>
      <c r="Z239" s="33">
        <v>0.2926680642907058</v>
      </c>
      <c r="AA239" s="33">
        <v>0</v>
      </c>
      <c r="AB239" s="33">
        <v>0</v>
      </c>
      <c r="AC239" s="33">
        <v>0</v>
      </c>
      <c r="AD239" s="33">
        <v>0</v>
      </c>
      <c r="AE239" s="33">
        <v>0</v>
      </c>
      <c r="AF239" s="33">
        <v>0</v>
      </c>
      <c r="AG239" s="33">
        <v>0</v>
      </c>
      <c r="AH239" t="s">
        <v>270</v>
      </c>
      <c r="AI239" s="34">
        <v>1</v>
      </c>
    </row>
    <row r="240" spans="1:35" x14ac:dyDescent="0.25">
      <c r="A240" t="s">
        <v>929</v>
      </c>
      <c r="B240" t="s">
        <v>498</v>
      </c>
      <c r="C240" t="s">
        <v>826</v>
      </c>
      <c r="D240" t="s">
        <v>898</v>
      </c>
      <c r="E240" s="33">
        <v>25.011111111111113</v>
      </c>
      <c r="F240" s="33">
        <v>5.2444444444444445</v>
      </c>
      <c r="G240" s="33">
        <v>0</v>
      </c>
      <c r="H240" s="33">
        <v>6.1111111111111109E-2</v>
      </c>
      <c r="I240" s="33">
        <v>0.3888888888888889</v>
      </c>
      <c r="J240" s="33">
        <v>0</v>
      </c>
      <c r="K240" s="33">
        <v>0</v>
      </c>
      <c r="L240" s="33">
        <v>0.33255555555555549</v>
      </c>
      <c r="M240" s="33">
        <v>2.8555555555555556</v>
      </c>
      <c r="N240" s="33">
        <v>0</v>
      </c>
      <c r="O240" s="33">
        <v>0.11417147934251444</v>
      </c>
      <c r="P240" s="33">
        <v>0</v>
      </c>
      <c r="Q240" s="33">
        <v>3.9944444444444449</v>
      </c>
      <c r="R240" s="33">
        <v>0.15970679697912041</v>
      </c>
      <c r="S240" s="33">
        <v>2.9125555555555556</v>
      </c>
      <c r="T240" s="33">
        <v>0.2692222222222222</v>
      </c>
      <c r="U240" s="33">
        <v>0</v>
      </c>
      <c r="V240" s="33">
        <v>0.12721457130164371</v>
      </c>
      <c r="W240" s="33">
        <v>0.14122222222222222</v>
      </c>
      <c r="X240" s="33">
        <v>3.9222222222222221</v>
      </c>
      <c r="Y240" s="33">
        <v>0</v>
      </c>
      <c r="Z240" s="33">
        <v>0.16246557085739671</v>
      </c>
      <c r="AA240" s="33">
        <v>0</v>
      </c>
      <c r="AB240" s="33">
        <v>0</v>
      </c>
      <c r="AC240" s="33">
        <v>1.2</v>
      </c>
      <c r="AD240" s="33">
        <v>0</v>
      </c>
      <c r="AE240" s="33">
        <v>0</v>
      </c>
      <c r="AF240" s="33">
        <v>0</v>
      </c>
      <c r="AG240" s="33">
        <v>0.1111111111111111</v>
      </c>
      <c r="AH240" t="s">
        <v>136</v>
      </c>
      <c r="AI240" s="34">
        <v>1</v>
      </c>
    </row>
    <row r="241" spans="1:35" x14ac:dyDescent="0.25">
      <c r="A241" t="s">
        <v>929</v>
      </c>
      <c r="B241" t="s">
        <v>580</v>
      </c>
      <c r="C241" t="s">
        <v>763</v>
      </c>
      <c r="D241" t="s">
        <v>898</v>
      </c>
      <c r="E241" s="33">
        <v>118.07777777777778</v>
      </c>
      <c r="F241" s="33">
        <v>17.422222222222221</v>
      </c>
      <c r="G241" s="33">
        <v>0.28888888888888886</v>
      </c>
      <c r="H241" s="33">
        <v>0</v>
      </c>
      <c r="I241" s="33">
        <v>5.1555555555555559</v>
      </c>
      <c r="J241" s="33">
        <v>0</v>
      </c>
      <c r="K241" s="33">
        <v>0</v>
      </c>
      <c r="L241" s="33">
        <v>1.0244444444444445</v>
      </c>
      <c r="M241" s="33">
        <v>5.333333333333333</v>
      </c>
      <c r="N241" s="33">
        <v>1.4222222222222223</v>
      </c>
      <c r="O241" s="33">
        <v>5.7212759951068032E-2</v>
      </c>
      <c r="P241" s="33">
        <v>0</v>
      </c>
      <c r="Q241" s="33">
        <v>5.3944444444444448</v>
      </c>
      <c r="R241" s="33">
        <v>4.5685518020137386E-2</v>
      </c>
      <c r="S241" s="33">
        <v>4.8912222222222237</v>
      </c>
      <c r="T241" s="33">
        <v>6.1666666666666675E-2</v>
      </c>
      <c r="U241" s="33">
        <v>0</v>
      </c>
      <c r="V241" s="33">
        <v>4.1945986637809365E-2</v>
      </c>
      <c r="W241" s="33">
        <v>3.4381111111111111</v>
      </c>
      <c r="X241" s="33">
        <v>4.2095555555555553</v>
      </c>
      <c r="Y241" s="33">
        <v>0</v>
      </c>
      <c r="Z241" s="33">
        <v>6.4768043662369421E-2</v>
      </c>
      <c r="AA241" s="33">
        <v>0.43333333333333335</v>
      </c>
      <c r="AB241" s="33">
        <v>0</v>
      </c>
      <c r="AC241" s="33">
        <v>4.2666666666666666</v>
      </c>
      <c r="AD241" s="33">
        <v>62.06111111111111</v>
      </c>
      <c r="AE241" s="33">
        <v>0</v>
      </c>
      <c r="AF241" s="33">
        <v>0</v>
      </c>
      <c r="AG241" s="33">
        <v>0</v>
      </c>
      <c r="AH241" t="s">
        <v>220</v>
      </c>
      <c r="AI241" s="34">
        <v>1</v>
      </c>
    </row>
    <row r="242" spans="1:35" x14ac:dyDescent="0.25">
      <c r="A242" t="s">
        <v>929</v>
      </c>
      <c r="B242" t="s">
        <v>510</v>
      </c>
      <c r="C242" t="s">
        <v>762</v>
      </c>
      <c r="D242" t="s">
        <v>897</v>
      </c>
      <c r="E242" s="33">
        <v>153.71111111111111</v>
      </c>
      <c r="F242" s="33">
        <v>4.1111111111111107</v>
      </c>
      <c r="G242" s="33">
        <v>0</v>
      </c>
      <c r="H242" s="33">
        <v>0</v>
      </c>
      <c r="I242" s="33">
        <v>4.9111111111111114</v>
      </c>
      <c r="J242" s="33">
        <v>0</v>
      </c>
      <c r="K242" s="33">
        <v>0</v>
      </c>
      <c r="L242" s="33">
        <v>5.3083333333333336</v>
      </c>
      <c r="M242" s="33">
        <v>27.919444444444444</v>
      </c>
      <c r="N242" s="33">
        <v>0</v>
      </c>
      <c r="O242" s="33">
        <v>0.18163582477952869</v>
      </c>
      <c r="P242" s="33">
        <v>5.3916666666666666</v>
      </c>
      <c r="Q242" s="33">
        <v>16.511111111111113</v>
      </c>
      <c r="R242" s="33">
        <v>0.14249313286106693</v>
      </c>
      <c r="S242" s="33">
        <v>11.383333333333333</v>
      </c>
      <c r="T242" s="33">
        <v>6.2388888888888889</v>
      </c>
      <c r="U242" s="33">
        <v>0</v>
      </c>
      <c r="V242" s="33">
        <v>0.11464507734567007</v>
      </c>
      <c r="W242" s="33">
        <v>10.475</v>
      </c>
      <c r="X242" s="33">
        <v>6.5250000000000004</v>
      </c>
      <c r="Y242" s="33">
        <v>0</v>
      </c>
      <c r="Z242" s="33">
        <v>0.11059707965881163</v>
      </c>
      <c r="AA242" s="33">
        <v>0</v>
      </c>
      <c r="AB242" s="33">
        <v>0</v>
      </c>
      <c r="AC242" s="33">
        <v>0</v>
      </c>
      <c r="AD242" s="33">
        <v>0</v>
      </c>
      <c r="AE242" s="33">
        <v>0</v>
      </c>
      <c r="AF242" s="33">
        <v>0</v>
      </c>
      <c r="AG242" s="33">
        <v>0</v>
      </c>
      <c r="AH242" t="s">
        <v>148</v>
      </c>
      <c r="AI242" s="34">
        <v>1</v>
      </c>
    </row>
    <row r="243" spans="1:35" x14ac:dyDescent="0.25">
      <c r="A243" t="s">
        <v>929</v>
      </c>
      <c r="B243" t="s">
        <v>583</v>
      </c>
      <c r="C243" t="s">
        <v>853</v>
      </c>
      <c r="D243" t="s">
        <v>905</v>
      </c>
      <c r="E243" s="33">
        <v>74.8</v>
      </c>
      <c r="F243" s="33">
        <v>5.2444444444444445</v>
      </c>
      <c r="G243" s="33">
        <v>1.7444444444444445</v>
      </c>
      <c r="H243" s="33">
        <v>0.48411111111111127</v>
      </c>
      <c r="I243" s="33">
        <v>4.3777777777777782</v>
      </c>
      <c r="J243" s="33">
        <v>0</v>
      </c>
      <c r="K243" s="33">
        <v>0.5444444444444444</v>
      </c>
      <c r="L243" s="33">
        <v>5.1388888888888893</v>
      </c>
      <c r="M243" s="33">
        <v>9.5277777777777786</v>
      </c>
      <c r="N243" s="33">
        <v>0</v>
      </c>
      <c r="O243" s="33">
        <v>0.12737670825906122</v>
      </c>
      <c r="P243" s="33">
        <v>4.8888888888888893</v>
      </c>
      <c r="Q243" s="33">
        <v>10.33611111111111</v>
      </c>
      <c r="R243" s="33">
        <v>0.20354278074866311</v>
      </c>
      <c r="S243" s="33">
        <v>12</v>
      </c>
      <c r="T243" s="33">
        <v>7.6</v>
      </c>
      <c r="U243" s="33">
        <v>0</v>
      </c>
      <c r="V243" s="33">
        <v>0.26203208556149737</v>
      </c>
      <c r="W243" s="33">
        <v>20.18888888888889</v>
      </c>
      <c r="X243" s="33">
        <v>13.072222222222223</v>
      </c>
      <c r="Y243" s="33">
        <v>2.088888888888889</v>
      </c>
      <c r="Z243" s="33">
        <v>0.47259358288770059</v>
      </c>
      <c r="AA243" s="33">
        <v>0.52222222222222225</v>
      </c>
      <c r="AB243" s="33">
        <v>0</v>
      </c>
      <c r="AC243" s="33">
        <v>0</v>
      </c>
      <c r="AD243" s="33">
        <v>0</v>
      </c>
      <c r="AE243" s="33">
        <v>0</v>
      </c>
      <c r="AF243" s="33">
        <v>0</v>
      </c>
      <c r="AG243" s="33">
        <v>0.25555555555555554</v>
      </c>
      <c r="AH243" t="s">
        <v>223</v>
      </c>
      <c r="AI243" s="34">
        <v>1</v>
      </c>
    </row>
    <row r="244" spans="1:35" x14ac:dyDescent="0.25">
      <c r="A244" t="s">
        <v>929</v>
      </c>
      <c r="B244" t="s">
        <v>499</v>
      </c>
      <c r="C244" t="s">
        <v>780</v>
      </c>
      <c r="D244" t="s">
        <v>900</v>
      </c>
      <c r="E244" s="33">
        <v>124.92222222222222</v>
      </c>
      <c r="F244" s="33">
        <v>5.2444444444444445</v>
      </c>
      <c r="G244" s="33">
        <v>0</v>
      </c>
      <c r="H244" s="33">
        <v>0</v>
      </c>
      <c r="I244" s="33">
        <v>4.1222222222222218</v>
      </c>
      <c r="J244" s="33">
        <v>0</v>
      </c>
      <c r="K244" s="33">
        <v>0</v>
      </c>
      <c r="L244" s="33">
        <v>2.3715555555555548</v>
      </c>
      <c r="M244" s="33">
        <v>0</v>
      </c>
      <c r="N244" s="33">
        <v>5.6888888888888891</v>
      </c>
      <c r="O244" s="33">
        <v>4.553944676687717E-2</v>
      </c>
      <c r="P244" s="33">
        <v>28.077777777777779</v>
      </c>
      <c r="Q244" s="33">
        <v>0</v>
      </c>
      <c r="R244" s="33">
        <v>0.22476207417948948</v>
      </c>
      <c r="S244" s="33">
        <v>7.8044444444444432</v>
      </c>
      <c r="T244" s="33">
        <v>3.7085555555555558</v>
      </c>
      <c r="U244" s="33">
        <v>0</v>
      </c>
      <c r="V244" s="33">
        <v>9.2161344836787326E-2</v>
      </c>
      <c r="W244" s="33">
        <v>5.0255555555555578</v>
      </c>
      <c r="X244" s="33">
        <v>7.3453333333333362</v>
      </c>
      <c r="Y244" s="33">
        <v>0</v>
      </c>
      <c r="Z244" s="33">
        <v>9.9028728986925246E-2</v>
      </c>
      <c r="AA244" s="33">
        <v>0</v>
      </c>
      <c r="AB244" s="33">
        <v>0</v>
      </c>
      <c r="AC244" s="33">
        <v>0</v>
      </c>
      <c r="AD244" s="33">
        <v>0</v>
      </c>
      <c r="AE244" s="33">
        <v>0</v>
      </c>
      <c r="AF244" s="33">
        <v>0</v>
      </c>
      <c r="AG244" s="33">
        <v>0</v>
      </c>
      <c r="AH244" t="s">
        <v>137</v>
      </c>
      <c r="AI244" s="34">
        <v>1</v>
      </c>
    </row>
    <row r="245" spans="1:35" x14ac:dyDescent="0.25">
      <c r="A245" t="s">
        <v>929</v>
      </c>
      <c r="B245" t="s">
        <v>687</v>
      </c>
      <c r="C245" t="s">
        <v>819</v>
      </c>
      <c r="D245" t="s">
        <v>900</v>
      </c>
      <c r="E245" s="33">
        <v>17.555555555555557</v>
      </c>
      <c r="F245" s="33">
        <v>7.9777777777777779</v>
      </c>
      <c r="G245" s="33">
        <v>0.26666666666666666</v>
      </c>
      <c r="H245" s="33">
        <v>6.6666666666666666E-2</v>
      </c>
      <c r="I245" s="33">
        <v>0.52222222222222225</v>
      </c>
      <c r="J245" s="33">
        <v>0</v>
      </c>
      <c r="K245" s="33">
        <v>0</v>
      </c>
      <c r="L245" s="33">
        <v>7.8888888888888883E-2</v>
      </c>
      <c r="M245" s="33">
        <v>0.6433333333333332</v>
      </c>
      <c r="N245" s="33">
        <v>0</v>
      </c>
      <c r="O245" s="33">
        <v>3.664556962025315E-2</v>
      </c>
      <c r="P245" s="33">
        <v>4.5311111111111133</v>
      </c>
      <c r="Q245" s="33">
        <v>0</v>
      </c>
      <c r="R245" s="33">
        <v>0.25810126582278492</v>
      </c>
      <c r="S245" s="33">
        <v>3.3333333333333333E-2</v>
      </c>
      <c r="T245" s="33">
        <v>0</v>
      </c>
      <c r="U245" s="33">
        <v>0</v>
      </c>
      <c r="V245" s="33">
        <v>1.8987341772151896E-3</v>
      </c>
      <c r="W245" s="33">
        <v>0.21222222222222223</v>
      </c>
      <c r="X245" s="33">
        <v>0</v>
      </c>
      <c r="Y245" s="33">
        <v>0</v>
      </c>
      <c r="Z245" s="33">
        <v>1.2088607594936709E-2</v>
      </c>
      <c r="AA245" s="33">
        <v>0</v>
      </c>
      <c r="AB245" s="33">
        <v>0</v>
      </c>
      <c r="AC245" s="33">
        <v>0.1111111111111111</v>
      </c>
      <c r="AD245" s="33">
        <v>0</v>
      </c>
      <c r="AE245" s="33">
        <v>0</v>
      </c>
      <c r="AF245" s="33">
        <v>0</v>
      </c>
      <c r="AG245" s="33">
        <v>0.15555555555555556</v>
      </c>
      <c r="AH245" t="s">
        <v>330</v>
      </c>
      <c r="AI245" s="34">
        <v>1</v>
      </c>
    </row>
    <row r="246" spans="1:35" x14ac:dyDescent="0.25">
      <c r="A246" t="s">
        <v>929</v>
      </c>
      <c r="B246" t="s">
        <v>368</v>
      </c>
      <c r="C246" t="s">
        <v>754</v>
      </c>
      <c r="D246" t="s">
        <v>900</v>
      </c>
      <c r="E246" s="33">
        <v>115.63333333333334</v>
      </c>
      <c r="F246" s="33">
        <v>5.1555555555555559</v>
      </c>
      <c r="G246" s="33">
        <v>1.1555555555555554</v>
      </c>
      <c r="H246" s="33">
        <v>0</v>
      </c>
      <c r="I246" s="33">
        <v>5.333333333333333</v>
      </c>
      <c r="J246" s="33">
        <v>0</v>
      </c>
      <c r="K246" s="33">
        <v>10.222222222222221</v>
      </c>
      <c r="L246" s="33">
        <v>4.4365555555555574</v>
      </c>
      <c r="M246" s="33">
        <v>7.0388888888888888</v>
      </c>
      <c r="N246" s="33">
        <v>0</v>
      </c>
      <c r="O246" s="33">
        <v>6.0872489670414143E-2</v>
      </c>
      <c r="P246" s="33">
        <v>5.333333333333333</v>
      </c>
      <c r="Q246" s="33">
        <v>11.858333333333333</v>
      </c>
      <c r="R246" s="33">
        <v>0.14867396944364369</v>
      </c>
      <c r="S246" s="33">
        <v>9.7810000000000024</v>
      </c>
      <c r="T246" s="33">
        <v>9.6177777777777784</v>
      </c>
      <c r="U246" s="33">
        <v>0</v>
      </c>
      <c r="V246" s="33">
        <v>0.16776112232151438</v>
      </c>
      <c r="W246" s="33">
        <v>6.3454444444444436</v>
      </c>
      <c r="X246" s="33">
        <v>10.203444444444443</v>
      </c>
      <c r="Y246" s="33">
        <v>0</v>
      </c>
      <c r="Z246" s="33">
        <v>0.14311521091572976</v>
      </c>
      <c r="AA246" s="33">
        <v>0</v>
      </c>
      <c r="AB246" s="33">
        <v>0</v>
      </c>
      <c r="AC246" s="33">
        <v>0</v>
      </c>
      <c r="AD246" s="33">
        <v>0</v>
      </c>
      <c r="AE246" s="33">
        <v>4.3777777777777782</v>
      </c>
      <c r="AF246" s="33">
        <v>0</v>
      </c>
      <c r="AG246" s="33">
        <v>0</v>
      </c>
      <c r="AH246" t="s">
        <v>6</v>
      </c>
      <c r="AI246" s="34">
        <v>1</v>
      </c>
    </row>
    <row r="247" spans="1:35" x14ac:dyDescent="0.25">
      <c r="A247" t="s">
        <v>929</v>
      </c>
      <c r="B247" t="s">
        <v>369</v>
      </c>
      <c r="C247" t="s">
        <v>755</v>
      </c>
      <c r="D247" t="s">
        <v>895</v>
      </c>
      <c r="E247" s="33">
        <v>61.422222222222224</v>
      </c>
      <c r="F247" s="33">
        <v>0</v>
      </c>
      <c r="G247" s="33">
        <v>0</v>
      </c>
      <c r="H247" s="33">
        <v>0</v>
      </c>
      <c r="I247" s="33">
        <v>0</v>
      </c>
      <c r="J247" s="33">
        <v>0</v>
      </c>
      <c r="K247" s="33">
        <v>0</v>
      </c>
      <c r="L247" s="33">
        <v>0.13122222222222224</v>
      </c>
      <c r="M247" s="33">
        <v>0</v>
      </c>
      <c r="N247" s="33">
        <v>0</v>
      </c>
      <c r="O247" s="33">
        <v>0</v>
      </c>
      <c r="P247" s="33">
        <v>0</v>
      </c>
      <c r="Q247" s="33">
        <v>0</v>
      </c>
      <c r="R247" s="33">
        <v>0</v>
      </c>
      <c r="S247" s="33">
        <v>0.49344444444444446</v>
      </c>
      <c r="T247" s="33">
        <v>1.4937777777777776</v>
      </c>
      <c r="U247" s="33">
        <v>0</v>
      </c>
      <c r="V247" s="33">
        <v>3.2353473227206941E-2</v>
      </c>
      <c r="W247" s="33">
        <v>1.570333333333334</v>
      </c>
      <c r="X247" s="33">
        <v>0.29266666666666669</v>
      </c>
      <c r="Y247" s="33">
        <v>0</v>
      </c>
      <c r="Z247" s="33">
        <v>3.0331041968162095E-2</v>
      </c>
      <c r="AA247" s="33">
        <v>0</v>
      </c>
      <c r="AB247" s="33">
        <v>0</v>
      </c>
      <c r="AC247" s="33">
        <v>0</v>
      </c>
      <c r="AD247" s="33">
        <v>0</v>
      </c>
      <c r="AE247" s="33">
        <v>0</v>
      </c>
      <c r="AF247" s="33">
        <v>0</v>
      </c>
      <c r="AG247" s="33">
        <v>0</v>
      </c>
      <c r="AH247" t="s">
        <v>7</v>
      </c>
      <c r="AI247" s="34">
        <v>1</v>
      </c>
    </row>
    <row r="248" spans="1:35" x14ac:dyDescent="0.25">
      <c r="A248" t="s">
        <v>929</v>
      </c>
      <c r="B248" t="s">
        <v>659</v>
      </c>
      <c r="C248" t="s">
        <v>877</v>
      </c>
      <c r="D248" t="s">
        <v>905</v>
      </c>
      <c r="E248" s="33">
        <v>103.1</v>
      </c>
      <c r="F248" s="33">
        <v>36.222222222222221</v>
      </c>
      <c r="G248" s="33">
        <v>0.6</v>
      </c>
      <c r="H248" s="33">
        <v>0.4</v>
      </c>
      <c r="I248" s="33">
        <v>4.0444444444444443</v>
      </c>
      <c r="J248" s="33">
        <v>0</v>
      </c>
      <c r="K248" s="33">
        <v>0</v>
      </c>
      <c r="L248" s="33">
        <v>5.8900000000000006</v>
      </c>
      <c r="M248" s="33">
        <v>7.1194444444444445</v>
      </c>
      <c r="N248" s="33">
        <v>0</v>
      </c>
      <c r="O248" s="33">
        <v>6.9053777346696849E-2</v>
      </c>
      <c r="P248" s="33">
        <v>5.5555555555555554</v>
      </c>
      <c r="Q248" s="33">
        <v>0</v>
      </c>
      <c r="R248" s="33">
        <v>5.388511693070374E-2</v>
      </c>
      <c r="S248" s="33">
        <v>7.9178888888888892</v>
      </c>
      <c r="T248" s="33">
        <v>4.1686666666666659</v>
      </c>
      <c r="U248" s="33">
        <v>0</v>
      </c>
      <c r="V248" s="33">
        <v>0.11723138269210046</v>
      </c>
      <c r="W248" s="33">
        <v>5.4515555555555553</v>
      </c>
      <c r="X248" s="33">
        <v>5.301333333333333</v>
      </c>
      <c r="Y248" s="33">
        <v>1.5777777777777777</v>
      </c>
      <c r="Z248" s="33">
        <v>0.11959909473003556</v>
      </c>
      <c r="AA248" s="33">
        <v>0</v>
      </c>
      <c r="AB248" s="33">
        <v>0</v>
      </c>
      <c r="AC248" s="33">
        <v>0</v>
      </c>
      <c r="AD248" s="33">
        <v>0</v>
      </c>
      <c r="AE248" s="33">
        <v>0</v>
      </c>
      <c r="AF248" s="33">
        <v>0</v>
      </c>
      <c r="AG248" s="33">
        <v>0.5</v>
      </c>
      <c r="AH248" t="s">
        <v>301</v>
      </c>
      <c r="AI248" s="34">
        <v>1</v>
      </c>
    </row>
    <row r="249" spans="1:35" x14ac:dyDescent="0.25">
      <c r="A249" t="s">
        <v>929</v>
      </c>
      <c r="B249" t="s">
        <v>440</v>
      </c>
      <c r="C249" t="s">
        <v>727</v>
      </c>
      <c r="D249" t="s">
        <v>896</v>
      </c>
      <c r="E249" s="33">
        <v>77.022222222222226</v>
      </c>
      <c r="F249" s="33">
        <v>5.2444444444444445</v>
      </c>
      <c r="G249" s="33">
        <v>0.28888888888888886</v>
      </c>
      <c r="H249" s="33">
        <v>0</v>
      </c>
      <c r="I249" s="33">
        <v>1.5222222222222221</v>
      </c>
      <c r="J249" s="33">
        <v>0</v>
      </c>
      <c r="K249" s="33">
        <v>0</v>
      </c>
      <c r="L249" s="33">
        <v>1.187777777777778</v>
      </c>
      <c r="M249" s="33">
        <v>5.71</v>
      </c>
      <c r="N249" s="33">
        <v>0</v>
      </c>
      <c r="O249" s="33">
        <v>7.413444893248701E-2</v>
      </c>
      <c r="P249" s="33">
        <v>5.1233333333333331</v>
      </c>
      <c r="Q249" s="33">
        <v>3.5655555555555551</v>
      </c>
      <c r="R249" s="33">
        <v>0.11281015579919214</v>
      </c>
      <c r="S249" s="33">
        <v>4.5640000000000009</v>
      </c>
      <c r="T249" s="33">
        <v>4.5264444444444445</v>
      </c>
      <c r="U249" s="33">
        <v>0</v>
      </c>
      <c r="V249" s="33">
        <v>0.11802365839584536</v>
      </c>
      <c r="W249" s="33">
        <v>2.4455555555555555</v>
      </c>
      <c r="X249" s="33">
        <v>4.942333333333333</v>
      </c>
      <c r="Y249" s="33">
        <v>0</v>
      </c>
      <c r="Z249" s="33">
        <v>9.5918926716676275E-2</v>
      </c>
      <c r="AA249" s="33">
        <v>0</v>
      </c>
      <c r="AB249" s="33">
        <v>0</v>
      </c>
      <c r="AC249" s="33">
        <v>0</v>
      </c>
      <c r="AD249" s="33">
        <v>0</v>
      </c>
      <c r="AE249" s="33">
        <v>0</v>
      </c>
      <c r="AF249" s="33">
        <v>0</v>
      </c>
      <c r="AG249" s="33">
        <v>0</v>
      </c>
      <c r="AH249" t="s">
        <v>78</v>
      </c>
      <c r="AI249" s="34">
        <v>1</v>
      </c>
    </row>
    <row r="250" spans="1:35" x14ac:dyDescent="0.25">
      <c r="A250" t="s">
        <v>929</v>
      </c>
      <c r="B250" t="s">
        <v>393</v>
      </c>
      <c r="C250" t="s">
        <v>727</v>
      </c>
      <c r="D250" t="s">
        <v>896</v>
      </c>
      <c r="E250" s="33">
        <v>119.15555555555555</v>
      </c>
      <c r="F250" s="33">
        <v>5.1444444444444448</v>
      </c>
      <c r="G250" s="33">
        <v>0.27777777777777779</v>
      </c>
      <c r="H250" s="33">
        <v>0</v>
      </c>
      <c r="I250" s="33">
        <v>5.5666666666666664</v>
      </c>
      <c r="J250" s="33">
        <v>0</v>
      </c>
      <c r="K250" s="33">
        <v>0</v>
      </c>
      <c r="L250" s="33">
        <v>0.25555555555555554</v>
      </c>
      <c r="M250" s="33">
        <v>16.038888888888888</v>
      </c>
      <c r="N250" s="33">
        <v>0</v>
      </c>
      <c r="O250" s="33">
        <v>0.13460462513987317</v>
      </c>
      <c r="P250" s="33">
        <v>4.8166666666666664</v>
      </c>
      <c r="Q250" s="33">
        <v>25.672222222222221</v>
      </c>
      <c r="R250" s="33">
        <v>0.25587467362924282</v>
      </c>
      <c r="S250" s="33">
        <v>7.3666666666666663</v>
      </c>
      <c r="T250" s="33">
        <v>15.216666666666667</v>
      </c>
      <c r="U250" s="33">
        <v>0</v>
      </c>
      <c r="V250" s="33">
        <v>0.18952816113390525</v>
      </c>
      <c r="W250" s="33">
        <v>13.308333333333334</v>
      </c>
      <c r="X250" s="33">
        <v>6.9027777777777777</v>
      </c>
      <c r="Y250" s="33">
        <v>8.7888888888888896</v>
      </c>
      <c r="Z250" s="33">
        <v>0.2433793360686311</v>
      </c>
      <c r="AA250" s="33">
        <v>0</v>
      </c>
      <c r="AB250" s="33">
        <v>0</v>
      </c>
      <c r="AC250" s="33">
        <v>0</v>
      </c>
      <c r="AD250" s="33">
        <v>0</v>
      </c>
      <c r="AE250" s="33">
        <v>0</v>
      </c>
      <c r="AF250" s="33">
        <v>0</v>
      </c>
      <c r="AG250" s="33">
        <v>0</v>
      </c>
      <c r="AH250" t="s">
        <v>31</v>
      </c>
      <c r="AI250" s="34">
        <v>1</v>
      </c>
    </row>
    <row r="251" spans="1:35" x14ac:dyDescent="0.25">
      <c r="A251" t="s">
        <v>929</v>
      </c>
      <c r="B251" t="s">
        <v>490</v>
      </c>
      <c r="C251" t="s">
        <v>743</v>
      </c>
      <c r="D251" t="s">
        <v>894</v>
      </c>
      <c r="E251" s="33">
        <v>51.766666666666666</v>
      </c>
      <c r="F251" s="33">
        <v>6.2222222222222223</v>
      </c>
      <c r="G251" s="33">
        <v>1.3888888888888888</v>
      </c>
      <c r="H251" s="33">
        <v>0</v>
      </c>
      <c r="I251" s="33">
        <v>1.4333333333333333</v>
      </c>
      <c r="J251" s="33">
        <v>0</v>
      </c>
      <c r="K251" s="33">
        <v>0</v>
      </c>
      <c r="L251" s="33">
        <v>6.4444444444444443E-2</v>
      </c>
      <c r="M251" s="33">
        <v>3.8888888888888888</v>
      </c>
      <c r="N251" s="33">
        <v>0</v>
      </c>
      <c r="O251" s="33">
        <v>7.5123417042283758E-2</v>
      </c>
      <c r="P251" s="33">
        <v>5.9416666666666664</v>
      </c>
      <c r="Q251" s="33">
        <v>0.61944444444444446</v>
      </c>
      <c r="R251" s="33">
        <v>0.12674393646705301</v>
      </c>
      <c r="S251" s="33">
        <v>6.6474444444444432</v>
      </c>
      <c r="T251" s="33">
        <v>3.111111111111111E-2</v>
      </c>
      <c r="U251" s="33">
        <v>0</v>
      </c>
      <c r="V251" s="33">
        <v>0.12901266366172998</v>
      </c>
      <c r="W251" s="33">
        <v>2.9167777777777784</v>
      </c>
      <c r="X251" s="33">
        <v>1.9858888888888895</v>
      </c>
      <c r="Y251" s="33">
        <v>0</v>
      </c>
      <c r="Z251" s="33">
        <v>9.4707018673535107E-2</v>
      </c>
      <c r="AA251" s="33">
        <v>0.17777777777777778</v>
      </c>
      <c r="AB251" s="33">
        <v>0</v>
      </c>
      <c r="AC251" s="33">
        <v>0</v>
      </c>
      <c r="AD251" s="33">
        <v>0.61944444444444446</v>
      </c>
      <c r="AE251" s="33">
        <v>6.3444444444444441</v>
      </c>
      <c r="AF251" s="33">
        <v>0</v>
      </c>
      <c r="AG251" s="33">
        <v>0</v>
      </c>
      <c r="AH251" t="s">
        <v>128</v>
      </c>
      <c r="AI251" s="34">
        <v>1</v>
      </c>
    </row>
    <row r="252" spans="1:35" x14ac:dyDescent="0.25">
      <c r="A252" t="s">
        <v>929</v>
      </c>
      <c r="B252" t="s">
        <v>636</v>
      </c>
      <c r="C252" t="s">
        <v>867</v>
      </c>
      <c r="D252" t="s">
        <v>901</v>
      </c>
      <c r="E252" s="33">
        <v>34.255555555555553</v>
      </c>
      <c r="F252" s="33">
        <v>0</v>
      </c>
      <c r="G252" s="33">
        <v>0</v>
      </c>
      <c r="H252" s="33">
        <v>0</v>
      </c>
      <c r="I252" s="33">
        <v>0</v>
      </c>
      <c r="J252" s="33">
        <v>0</v>
      </c>
      <c r="K252" s="33">
        <v>0</v>
      </c>
      <c r="L252" s="33">
        <v>9.7222222222222224E-2</v>
      </c>
      <c r="M252" s="33">
        <v>4.916666666666667</v>
      </c>
      <c r="N252" s="33">
        <v>0</v>
      </c>
      <c r="O252" s="33">
        <v>0.14352903016542332</v>
      </c>
      <c r="P252" s="33">
        <v>6.3833333333333337</v>
      </c>
      <c r="Q252" s="33">
        <v>0</v>
      </c>
      <c r="R252" s="33">
        <v>0.18634446967239704</v>
      </c>
      <c r="S252" s="33">
        <v>1.1833333333333333</v>
      </c>
      <c r="T252" s="33">
        <v>0</v>
      </c>
      <c r="U252" s="33">
        <v>1.6222222222222222</v>
      </c>
      <c r="V252" s="33">
        <v>8.1900746026597471E-2</v>
      </c>
      <c r="W252" s="33">
        <v>0.63055555555555554</v>
      </c>
      <c r="X252" s="33">
        <v>0</v>
      </c>
      <c r="Y252" s="33">
        <v>3.9555555555555557</v>
      </c>
      <c r="Z252" s="33">
        <v>0.13387933830684401</v>
      </c>
      <c r="AA252" s="33">
        <v>0</v>
      </c>
      <c r="AB252" s="33">
        <v>0</v>
      </c>
      <c r="AC252" s="33">
        <v>0</v>
      </c>
      <c r="AD252" s="33">
        <v>0</v>
      </c>
      <c r="AE252" s="33">
        <v>0</v>
      </c>
      <c r="AF252" s="33">
        <v>0</v>
      </c>
      <c r="AG252" s="33">
        <v>0</v>
      </c>
      <c r="AH252" t="s">
        <v>278</v>
      </c>
      <c r="AI252" s="34">
        <v>1</v>
      </c>
    </row>
    <row r="253" spans="1:35" x14ac:dyDescent="0.25">
      <c r="A253" t="s">
        <v>929</v>
      </c>
      <c r="B253" t="s">
        <v>431</v>
      </c>
      <c r="C253" t="s">
        <v>797</v>
      </c>
      <c r="D253" t="s">
        <v>900</v>
      </c>
      <c r="E253" s="33">
        <v>105.76666666666667</v>
      </c>
      <c r="F253" s="33">
        <v>4.7666666666666666</v>
      </c>
      <c r="G253" s="33">
        <v>0.55555555555555558</v>
      </c>
      <c r="H253" s="33">
        <v>0.32222222222222224</v>
      </c>
      <c r="I253" s="33">
        <v>3</v>
      </c>
      <c r="J253" s="33">
        <v>0</v>
      </c>
      <c r="K253" s="33">
        <v>0</v>
      </c>
      <c r="L253" s="33">
        <v>7.6708888888888875</v>
      </c>
      <c r="M253" s="33">
        <v>10.188888888888888</v>
      </c>
      <c r="N253" s="33">
        <v>0</v>
      </c>
      <c r="O253" s="33">
        <v>9.6333648492488697E-2</v>
      </c>
      <c r="P253" s="33">
        <v>5.9055555555555559</v>
      </c>
      <c r="Q253" s="33">
        <v>5.2444444444444445</v>
      </c>
      <c r="R253" s="33">
        <v>0.10542073747242357</v>
      </c>
      <c r="S253" s="33">
        <v>10.579444444444443</v>
      </c>
      <c r="T253" s="33">
        <v>9.0207777777777771</v>
      </c>
      <c r="U253" s="33">
        <v>0</v>
      </c>
      <c r="V253" s="33">
        <v>0.18531568442063243</v>
      </c>
      <c r="W253" s="33">
        <v>14.868888888888886</v>
      </c>
      <c r="X253" s="33">
        <v>7.6263333333333332</v>
      </c>
      <c r="Y253" s="33">
        <v>0</v>
      </c>
      <c r="Z253" s="33">
        <v>0.2126872570648177</v>
      </c>
      <c r="AA253" s="33">
        <v>0</v>
      </c>
      <c r="AB253" s="33">
        <v>0</v>
      </c>
      <c r="AC253" s="33">
        <v>0</v>
      </c>
      <c r="AD253" s="33">
        <v>0</v>
      </c>
      <c r="AE253" s="33">
        <v>0</v>
      </c>
      <c r="AF253" s="33">
        <v>0</v>
      </c>
      <c r="AG253" s="33">
        <v>0</v>
      </c>
      <c r="AH253" t="s">
        <v>69</v>
      </c>
      <c r="AI253" s="34">
        <v>1</v>
      </c>
    </row>
    <row r="254" spans="1:35" x14ac:dyDescent="0.25">
      <c r="A254" t="s">
        <v>929</v>
      </c>
      <c r="B254" t="s">
        <v>589</v>
      </c>
      <c r="C254" t="s">
        <v>855</v>
      </c>
      <c r="D254" t="s">
        <v>900</v>
      </c>
      <c r="E254" s="33">
        <v>104.91111111111111</v>
      </c>
      <c r="F254" s="33">
        <v>5.333333333333333</v>
      </c>
      <c r="G254" s="33">
        <v>3.3333333333333333E-2</v>
      </c>
      <c r="H254" s="33">
        <v>0</v>
      </c>
      <c r="I254" s="33">
        <v>0</v>
      </c>
      <c r="J254" s="33">
        <v>0</v>
      </c>
      <c r="K254" s="33">
        <v>0</v>
      </c>
      <c r="L254" s="33">
        <v>0</v>
      </c>
      <c r="M254" s="33">
        <v>5.333333333333333</v>
      </c>
      <c r="N254" s="33">
        <v>15.605555555555556</v>
      </c>
      <c r="O254" s="33">
        <v>0.19958695191696676</v>
      </c>
      <c r="P254" s="33">
        <v>3.3666666666666667</v>
      </c>
      <c r="Q254" s="33">
        <v>13.208333333333334</v>
      </c>
      <c r="R254" s="33">
        <v>0.1579908917602203</v>
      </c>
      <c r="S254" s="33">
        <v>0</v>
      </c>
      <c r="T254" s="33">
        <v>0</v>
      </c>
      <c r="U254" s="33">
        <v>0</v>
      </c>
      <c r="V254" s="33">
        <v>0</v>
      </c>
      <c r="W254" s="33">
        <v>0</v>
      </c>
      <c r="X254" s="33">
        <v>0</v>
      </c>
      <c r="Y254" s="33">
        <v>0</v>
      </c>
      <c r="Z254" s="33">
        <v>0</v>
      </c>
      <c r="AA254" s="33">
        <v>0</v>
      </c>
      <c r="AB254" s="33">
        <v>0</v>
      </c>
      <c r="AC254" s="33">
        <v>0</v>
      </c>
      <c r="AD254" s="33">
        <v>0</v>
      </c>
      <c r="AE254" s="33">
        <v>0</v>
      </c>
      <c r="AF254" s="33">
        <v>0</v>
      </c>
      <c r="AG254" s="33">
        <v>0</v>
      </c>
      <c r="AH254" t="s">
        <v>229</v>
      </c>
      <c r="AI254" s="34">
        <v>1</v>
      </c>
    </row>
    <row r="255" spans="1:35" x14ac:dyDescent="0.25">
      <c r="A255" t="s">
        <v>929</v>
      </c>
      <c r="B255" t="s">
        <v>574</v>
      </c>
      <c r="C255" t="s">
        <v>763</v>
      </c>
      <c r="D255" t="s">
        <v>898</v>
      </c>
      <c r="E255" s="33">
        <v>106.6</v>
      </c>
      <c r="F255" s="33">
        <v>6.4</v>
      </c>
      <c r="G255" s="33">
        <v>0</v>
      </c>
      <c r="H255" s="33">
        <v>0</v>
      </c>
      <c r="I255" s="33">
        <v>0</v>
      </c>
      <c r="J255" s="33">
        <v>0</v>
      </c>
      <c r="K255" s="33">
        <v>0</v>
      </c>
      <c r="L255" s="33">
        <v>2.0866666666666669</v>
      </c>
      <c r="M255" s="33">
        <v>2.9333333333333331</v>
      </c>
      <c r="N255" s="33">
        <v>0</v>
      </c>
      <c r="O255" s="33">
        <v>2.7517198248905566E-2</v>
      </c>
      <c r="P255" s="33">
        <v>5.2691111111111111</v>
      </c>
      <c r="Q255" s="33">
        <v>12.397555555555552</v>
      </c>
      <c r="R255" s="33">
        <v>0.1657285803627267</v>
      </c>
      <c r="S255" s="33">
        <v>8.0126666666666697</v>
      </c>
      <c r="T255" s="33">
        <v>5.6991111111111117</v>
      </c>
      <c r="U255" s="33">
        <v>0</v>
      </c>
      <c r="V255" s="33">
        <v>0.12862830936001671</v>
      </c>
      <c r="W255" s="33">
        <v>9.3038888888888938</v>
      </c>
      <c r="X255" s="33">
        <v>5.5445555555555561</v>
      </c>
      <c r="Y255" s="33">
        <v>0</v>
      </c>
      <c r="Z255" s="33">
        <v>0.13929122368146765</v>
      </c>
      <c r="AA255" s="33">
        <v>0</v>
      </c>
      <c r="AB255" s="33">
        <v>0</v>
      </c>
      <c r="AC255" s="33">
        <v>0</v>
      </c>
      <c r="AD255" s="33">
        <v>0</v>
      </c>
      <c r="AE255" s="33">
        <v>0</v>
      </c>
      <c r="AF255" s="33">
        <v>0</v>
      </c>
      <c r="AG255" s="33">
        <v>0</v>
      </c>
      <c r="AH255" t="s">
        <v>213</v>
      </c>
      <c r="AI255" s="34">
        <v>1</v>
      </c>
    </row>
    <row r="256" spans="1:35" x14ac:dyDescent="0.25">
      <c r="A256" t="s">
        <v>929</v>
      </c>
      <c r="B256" t="s">
        <v>448</v>
      </c>
      <c r="C256" t="s">
        <v>805</v>
      </c>
      <c r="D256" t="s">
        <v>897</v>
      </c>
      <c r="E256" s="33">
        <v>127.55555555555556</v>
      </c>
      <c r="F256" s="33">
        <v>5.6888888888888891</v>
      </c>
      <c r="G256" s="33">
        <v>0</v>
      </c>
      <c r="H256" s="33">
        <v>0</v>
      </c>
      <c r="I256" s="33">
        <v>0</v>
      </c>
      <c r="J256" s="33">
        <v>0</v>
      </c>
      <c r="K256" s="33">
        <v>0</v>
      </c>
      <c r="L256" s="33">
        <v>2.4790000000000001</v>
      </c>
      <c r="M256" s="33">
        <v>10.013888888888889</v>
      </c>
      <c r="N256" s="33">
        <v>0</v>
      </c>
      <c r="O256" s="33">
        <v>7.850609756097561E-2</v>
      </c>
      <c r="P256" s="33">
        <v>11.141666666666667</v>
      </c>
      <c r="Q256" s="33">
        <v>18.408333333333335</v>
      </c>
      <c r="R256" s="33">
        <v>0.23166376306620212</v>
      </c>
      <c r="S256" s="33">
        <v>12.165444444444445</v>
      </c>
      <c r="T256" s="33">
        <v>8.8655555555555523</v>
      </c>
      <c r="U256" s="33">
        <v>0</v>
      </c>
      <c r="V256" s="33">
        <v>0.16487717770034843</v>
      </c>
      <c r="W256" s="33">
        <v>2.7007777777777773</v>
      </c>
      <c r="X256" s="33">
        <v>5.9065555555555562</v>
      </c>
      <c r="Y256" s="33">
        <v>0</v>
      </c>
      <c r="Z256" s="33">
        <v>6.7479094076655047E-2</v>
      </c>
      <c r="AA256" s="33">
        <v>0</v>
      </c>
      <c r="AB256" s="33">
        <v>0</v>
      </c>
      <c r="AC256" s="33">
        <v>0</v>
      </c>
      <c r="AD256" s="33">
        <v>1.3194444444444444</v>
      </c>
      <c r="AE256" s="33">
        <v>0</v>
      </c>
      <c r="AF256" s="33">
        <v>0</v>
      </c>
      <c r="AG256" s="33">
        <v>0</v>
      </c>
      <c r="AH256" t="s">
        <v>86</v>
      </c>
      <c r="AI256" s="34">
        <v>1</v>
      </c>
    </row>
    <row r="257" spans="1:35" x14ac:dyDescent="0.25">
      <c r="A257" t="s">
        <v>929</v>
      </c>
      <c r="B257" t="s">
        <v>491</v>
      </c>
      <c r="C257" t="s">
        <v>823</v>
      </c>
      <c r="D257" t="s">
        <v>897</v>
      </c>
      <c r="E257" s="33">
        <v>122.68888888888888</v>
      </c>
      <c r="F257" s="33">
        <v>4.8</v>
      </c>
      <c r="G257" s="33">
        <v>0</v>
      </c>
      <c r="H257" s="33">
        <v>0</v>
      </c>
      <c r="I257" s="33">
        <v>3.0555555555555554</v>
      </c>
      <c r="J257" s="33">
        <v>0</v>
      </c>
      <c r="K257" s="33">
        <v>0</v>
      </c>
      <c r="L257" s="33">
        <v>2.2906666666666662</v>
      </c>
      <c r="M257" s="33">
        <v>10.905555555555555</v>
      </c>
      <c r="N257" s="33">
        <v>0</v>
      </c>
      <c r="O257" s="33">
        <v>8.8887882629958337E-2</v>
      </c>
      <c r="P257" s="33">
        <v>1.7277777777777779</v>
      </c>
      <c r="Q257" s="33">
        <v>18.442999999999994</v>
      </c>
      <c r="R257" s="33">
        <v>0.16440590472740441</v>
      </c>
      <c r="S257" s="33">
        <v>11.731444444444444</v>
      </c>
      <c r="T257" s="33">
        <v>6.9941111111111125</v>
      </c>
      <c r="U257" s="33">
        <v>0</v>
      </c>
      <c r="V257" s="33">
        <v>0.15262633580873031</v>
      </c>
      <c r="W257" s="33">
        <v>14.185333333333334</v>
      </c>
      <c r="X257" s="33">
        <v>12.447555555555555</v>
      </c>
      <c r="Y257" s="33">
        <v>0</v>
      </c>
      <c r="Z257" s="33">
        <v>0.21707661655497193</v>
      </c>
      <c r="AA257" s="33">
        <v>0</v>
      </c>
      <c r="AB257" s="33">
        <v>0</v>
      </c>
      <c r="AC257" s="33">
        <v>0</v>
      </c>
      <c r="AD257" s="33">
        <v>0</v>
      </c>
      <c r="AE257" s="33">
        <v>0</v>
      </c>
      <c r="AF257" s="33">
        <v>0</v>
      </c>
      <c r="AG257" s="33">
        <v>0</v>
      </c>
      <c r="AH257" t="s">
        <v>129</v>
      </c>
      <c r="AI257" s="34">
        <v>1</v>
      </c>
    </row>
    <row r="258" spans="1:35" x14ac:dyDescent="0.25">
      <c r="A258" t="s">
        <v>929</v>
      </c>
      <c r="B258" t="s">
        <v>417</v>
      </c>
      <c r="C258" t="s">
        <v>791</v>
      </c>
      <c r="D258" t="s">
        <v>896</v>
      </c>
      <c r="E258" s="33">
        <v>93.522222222222226</v>
      </c>
      <c r="F258" s="33">
        <v>5.7333333333333334</v>
      </c>
      <c r="G258" s="33">
        <v>0</v>
      </c>
      <c r="H258" s="33">
        <v>0.15555555555555556</v>
      </c>
      <c r="I258" s="33">
        <v>0</v>
      </c>
      <c r="J258" s="33">
        <v>0</v>
      </c>
      <c r="K258" s="33">
        <v>0</v>
      </c>
      <c r="L258" s="33">
        <v>2.7597777777777779</v>
      </c>
      <c r="M258" s="33">
        <v>21.133333333333333</v>
      </c>
      <c r="N258" s="33">
        <v>0</v>
      </c>
      <c r="O258" s="33">
        <v>0.22597124866341925</v>
      </c>
      <c r="P258" s="33">
        <v>0</v>
      </c>
      <c r="Q258" s="33">
        <v>11.919999999999995</v>
      </c>
      <c r="R258" s="33">
        <v>0.12745633836283704</v>
      </c>
      <c r="S258" s="33">
        <v>16.177777777777784</v>
      </c>
      <c r="T258" s="33">
        <v>6.2032222222222222</v>
      </c>
      <c r="U258" s="33">
        <v>0</v>
      </c>
      <c r="V258" s="33">
        <v>0.23931210645122972</v>
      </c>
      <c r="W258" s="33">
        <v>9.4638888888888868</v>
      </c>
      <c r="X258" s="33">
        <v>14.589555555555554</v>
      </c>
      <c r="Y258" s="33">
        <v>0</v>
      </c>
      <c r="Z258" s="33">
        <v>0.25719496257573954</v>
      </c>
      <c r="AA258" s="33">
        <v>0</v>
      </c>
      <c r="AB258" s="33">
        <v>0</v>
      </c>
      <c r="AC258" s="33">
        <v>0</v>
      </c>
      <c r="AD258" s="33">
        <v>0</v>
      </c>
      <c r="AE258" s="33">
        <v>0</v>
      </c>
      <c r="AF258" s="33">
        <v>0</v>
      </c>
      <c r="AG258" s="33">
        <v>0</v>
      </c>
      <c r="AH258" t="s">
        <v>55</v>
      </c>
      <c r="AI258" s="34">
        <v>1</v>
      </c>
    </row>
    <row r="259" spans="1:35" x14ac:dyDescent="0.25">
      <c r="A259" t="s">
        <v>929</v>
      </c>
      <c r="B259" t="s">
        <v>423</v>
      </c>
      <c r="C259" t="s">
        <v>732</v>
      </c>
      <c r="D259" t="s">
        <v>901</v>
      </c>
      <c r="E259" s="33">
        <v>89.533333333333331</v>
      </c>
      <c r="F259" s="33">
        <v>5.1555555555555559</v>
      </c>
      <c r="G259" s="33">
        <v>1.1111111111111112</v>
      </c>
      <c r="H259" s="33">
        <v>0.67777777777777781</v>
      </c>
      <c r="I259" s="33">
        <v>4.4444444444444446</v>
      </c>
      <c r="J259" s="33">
        <v>0</v>
      </c>
      <c r="K259" s="33">
        <v>0.53333333333333333</v>
      </c>
      <c r="L259" s="33">
        <v>4.4442222222222236</v>
      </c>
      <c r="M259" s="33">
        <v>5.4333333333333336</v>
      </c>
      <c r="N259" s="33">
        <v>0</v>
      </c>
      <c r="O259" s="33">
        <v>6.0685033507073723E-2</v>
      </c>
      <c r="P259" s="33">
        <v>5.25</v>
      </c>
      <c r="Q259" s="33">
        <v>0.80555555555555558</v>
      </c>
      <c r="R259" s="33">
        <v>6.7634648796227353E-2</v>
      </c>
      <c r="S259" s="33">
        <v>3.1048888888888881</v>
      </c>
      <c r="T259" s="33">
        <v>5.3579999999999997</v>
      </c>
      <c r="U259" s="33">
        <v>0</v>
      </c>
      <c r="V259" s="33">
        <v>9.452221394887067E-2</v>
      </c>
      <c r="W259" s="33">
        <v>4.1062222222222236</v>
      </c>
      <c r="X259" s="33">
        <v>1.2662222222222219</v>
      </c>
      <c r="Y259" s="33">
        <v>0</v>
      </c>
      <c r="Z259" s="33">
        <v>6.0004964010920835E-2</v>
      </c>
      <c r="AA259" s="33">
        <v>0.53333333333333333</v>
      </c>
      <c r="AB259" s="33">
        <v>0</v>
      </c>
      <c r="AC259" s="33">
        <v>0</v>
      </c>
      <c r="AD259" s="33">
        <v>0</v>
      </c>
      <c r="AE259" s="33">
        <v>0</v>
      </c>
      <c r="AF259" s="33">
        <v>0</v>
      </c>
      <c r="AG259" s="33">
        <v>0.57777777777777772</v>
      </c>
      <c r="AH259" t="s">
        <v>61</v>
      </c>
      <c r="AI259" s="34">
        <v>1</v>
      </c>
    </row>
    <row r="260" spans="1:35" x14ac:dyDescent="0.25">
      <c r="A260" t="s">
        <v>929</v>
      </c>
      <c r="B260" t="s">
        <v>693</v>
      </c>
      <c r="C260" t="s">
        <v>763</v>
      </c>
      <c r="D260" t="s">
        <v>898</v>
      </c>
      <c r="E260" s="33">
        <v>49.555555555555557</v>
      </c>
      <c r="F260" s="33">
        <v>0</v>
      </c>
      <c r="G260" s="33">
        <v>0</v>
      </c>
      <c r="H260" s="33">
        <v>0</v>
      </c>
      <c r="I260" s="33">
        <v>0</v>
      </c>
      <c r="J260" s="33">
        <v>0</v>
      </c>
      <c r="K260" s="33">
        <v>4.9777777777777779</v>
      </c>
      <c r="L260" s="33">
        <v>4.818888888888889</v>
      </c>
      <c r="M260" s="33">
        <v>0</v>
      </c>
      <c r="N260" s="33">
        <v>0</v>
      </c>
      <c r="O260" s="33">
        <v>0</v>
      </c>
      <c r="P260" s="33">
        <v>0</v>
      </c>
      <c r="Q260" s="33">
        <v>0</v>
      </c>
      <c r="R260" s="33">
        <v>0</v>
      </c>
      <c r="S260" s="33">
        <v>27.100777777777775</v>
      </c>
      <c r="T260" s="33">
        <v>0</v>
      </c>
      <c r="U260" s="33">
        <v>0</v>
      </c>
      <c r="V260" s="33">
        <v>0.54687668161434966</v>
      </c>
      <c r="W260" s="33">
        <v>28.895555555555553</v>
      </c>
      <c r="X260" s="33">
        <v>4.5555555555555551E-2</v>
      </c>
      <c r="Y260" s="33">
        <v>0</v>
      </c>
      <c r="Z260" s="33">
        <v>0.58401345291479811</v>
      </c>
      <c r="AA260" s="33">
        <v>0</v>
      </c>
      <c r="AB260" s="33">
        <v>0</v>
      </c>
      <c r="AC260" s="33">
        <v>0</v>
      </c>
      <c r="AD260" s="33">
        <v>0</v>
      </c>
      <c r="AE260" s="33">
        <v>0</v>
      </c>
      <c r="AF260" s="33">
        <v>0</v>
      </c>
      <c r="AG260" s="33">
        <v>5.4222222222222225</v>
      </c>
      <c r="AH260" t="s">
        <v>336</v>
      </c>
      <c r="AI260" s="34">
        <v>1</v>
      </c>
    </row>
    <row r="261" spans="1:35" x14ac:dyDescent="0.25">
      <c r="A261" t="s">
        <v>929</v>
      </c>
      <c r="B261" t="s">
        <v>598</v>
      </c>
      <c r="C261" t="s">
        <v>857</v>
      </c>
      <c r="D261" t="s">
        <v>905</v>
      </c>
      <c r="E261" s="33">
        <v>104.16666666666667</v>
      </c>
      <c r="F261" s="33">
        <v>4.9777777777777779</v>
      </c>
      <c r="G261" s="33">
        <v>0</v>
      </c>
      <c r="H261" s="33">
        <v>0</v>
      </c>
      <c r="I261" s="33">
        <v>0.56666666666666665</v>
      </c>
      <c r="J261" s="33">
        <v>0</v>
      </c>
      <c r="K261" s="33">
        <v>0</v>
      </c>
      <c r="L261" s="33">
        <v>5.0817777777777771</v>
      </c>
      <c r="M261" s="33">
        <v>0.55277777777777781</v>
      </c>
      <c r="N261" s="33">
        <v>0</v>
      </c>
      <c r="O261" s="33">
        <v>5.306666666666667E-3</v>
      </c>
      <c r="P261" s="33">
        <v>0.7944444444444444</v>
      </c>
      <c r="Q261" s="33">
        <v>12.130555555555556</v>
      </c>
      <c r="R261" s="33">
        <v>0.12408</v>
      </c>
      <c r="S261" s="33">
        <v>10.039777777777774</v>
      </c>
      <c r="T261" s="33">
        <v>0</v>
      </c>
      <c r="U261" s="33">
        <v>0</v>
      </c>
      <c r="V261" s="33">
        <v>9.6381866666666621E-2</v>
      </c>
      <c r="W261" s="33">
        <v>7.8837777777777784</v>
      </c>
      <c r="X261" s="33">
        <v>0</v>
      </c>
      <c r="Y261" s="33">
        <v>0</v>
      </c>
      <c r="Z261" s="33">
        <v>7.5684266666666666E-2</v>
      </c>
      <c r="AA261" s="33">
        <v>0</v>
      </c>
      <c r="AB261" s="33">
        <v>2.1</v>
      </c>
      <c r="AC261" s="33">
        <v>0</v>
      </c>
      <c r="AD261" s="33">
        <v>0</v>
      </c>
      <c r="AE261" s="33">
        <v>0</v>
      </c>
      <c r="AF261" s="33">
        <v>0</v>
      </c>
      <c r="AG261" s="33">
        <v>0</v>
      </c>
      <c r="AH261" t="s">
        <v>239</v>
      </c>
      <c r="AI261" s="34">
        <v>1</v>
      </c>
    </row>
    <row r="262" spans="1:35" x14ac:dyDescent="0.25">
      <c r="A262" t="s">
        <v>929</v>
      </c>
      <c r="B262" t="s">
        <v>560</v>
      </c>
      <c r="C262" t="s">
        <v>762</v>
      </c>
      <c r="D262" t="s">
        <v>897</v>
      </c>
      <c r="E262" s="33">
        <v>132.01111111111112</v>
      </c>
      <c r="F262" s="33">
        <v>1.9555555555555555</v>
      </c>
      <c r="G262" s="33">
        <v>0</v>
      </c>
      <c r="H262" s="33">
        <v>0</v>
      </c>
      <c r="I262" s="33">
        <v>0.8</v>
      </c>
      <c r="J262" s="33">
        <v>0</v>
      </c>
      <c r="K262" s="33">
        <v>0</v>
      </c>
      <c r="L262" s="33">
        <v>0</v>
      </c>
      <c r="M262" s="33">
        <v>12.794111111111114</v>
      </c>
      <c r="N262" s="33">
        <v>0</v>
      </c>
      <c r="O262" s="33">
        <v>9.6916926184664604E-2</v>
      </c>
      <c r="P262" s="33">
        <v>1.2014444444444443</v>
      </c>
      <c r="Q262" s="33">
        <v>13.847555555555553</v>
      </c>
      <c r="R262" s="33">
        <v>0.11399797996801614</v>
      </c>
      <c r="S262" s="33">
        <v>1.2982222222222222</v>
      </c>
      <c r="T262" s="33">
        <v>1.3471111111111111</v>
      </c>
      <c r="U262" s="33">
        <v>0</v>
      </c>
      <c r="V262" s="33">
        <v>2.0038717279690262E-2</v>
      </c>
      <c r="W262" s="33">
        <v>0.35177777777777774</v>
      </c>
      <c r="X262" s="33">
        <v>0</v>
      </c>
      <c r="Y262" s="33">
        <v>0</v>
      </c>
      <c r="Z262" s="33">
        <v>2.6647588586819287E-3</v>
      </c>
      <c r="AA262" s="33">
        <v>0</v>
      </c>
      <c r="AB262" s="33">
        <v>3.6</v>
      </c>
      <c r="AC262" s="33">
        <v>0</v>
      </c>
      <c r="AD262" s="33">
        <v>0</v>
      </c>
      <c r="AE262" s="33">
        <v>0</v>
      </c>
      <c r="AF262" s="33">
        <v>0</v>
      </c>
      <c r="AG262" s="33">
        <v>0</v>
      </c>
      <c r="AH262" t="s">
        <v>199</v>
      </c>
      <c r="AI262" s="34">
        <v>1</v>
      </c>
    </row>
    <row r="263" spans="1:35" x14ac:dyDescent="0.25">
      <c r="A263" t="s">
        <v>929</v>
      </c>
      <c r="B263" t="s">
        <v>451</v>
      </c>
      <c r="C263" t="s">
        <v>807</v>
      </c>
      <c r="D263" t="s">
        <v>895</v>
      </c>
      <c r="E263" s="33">
        <v>121.52222222222223</v>
      </c>
      <c r="F263" s="33">
        <v>4.9777777777777779</v>
      </c>
      <c r="G263" s="33">
        <v>0</v>
      </c>
      <c r="H263" s="33">
        <v>0</v>
      </c>
      <c r="I263" s="33">
        <v>0</v>
      </c>
      <c r="J263" s="33">
        <v>0</v>
      </c>
      <c r="K263" s="33">
        <v>0</v>
      </c>
      <c r="L263" s="33">
        <v>4.7722222222222221</v>
      </c>
      <c r="M263" s="33">
        <v>9.3583333333333325</v>
      </c>
      <c r="N263" s="33">
        <v>0</v>
      </c>
      <c r="O263" s="33">
        <v>7.7009234707872354E-2</v>
      </c>
      <c r="P263" s="33">
        <v>0</v>
      </c>
      <c r="Q263" s="33">
        <v>25.069444444444443</v>
      </c>
      <c r="R263" s="33">
        <v>0.20629514492091064</v>
      </c>
      <c r="S263" s="33">
        <v>4.8861111111111111</v>
      </c>
      <c r="T263" s="33">
        <v>0.65277777777777779</v>
      </c>
      <c r="U263" s="33">
        <v>0</v>
      </c>
      <c r="V263" s="33">
        <v>4.5579226478924748E-2</v>
      </c>
      <c r="W263" s="33">
        <v>0.65</v>
      </c>
      <c r="X263" s="33">
        <v>3.786111111111111</v>
      </c>
      <c r="Y263" s="33">
        <v>0</v>
      </c>
      <c r="Z263" s="33">
        <v>3.6504525921184965E-2</v>
      </c>
      <c r="AA263" s="33">
        <v>0</v>
      </c>
      <c r="AB263" s="33">
        <v>0</v>
      </c>
      <c r="AC263" s="33">
        <v>0</v>
      </c>
      <c r="AD263" s="33">
        <v>0</v>
      </c>
      <c r="AE263" s="33">
        <v>0</v>
      </c>
      <c r="AF263" s="33">
        <v>0</v>
      </c>
      <c r="AG263" s="33">
        <v>0</v>
      </c>
      <c r="AH263" t="s">
        <v>89</v>
      </c>
      <c r="AI263" s="34">
        <v>1</v>
      </c>
    </row>
    <row r="264" spans="1:35" x14ac:dyDescent="0.25">
      <c r="A264" t="s">
        <v>929</v>
      </c>
      <c r="B264" t="s">
        <v>486</v>
      </c>
      <c r="C264" t="s">
        <v>722</v>
      </c>
      <c r="D264" t="s">
        <v>899</v>
      </c>
      <c r="E264" s="33">
        <v>25.988888888888887</v>
      </c>
      <c r="F264" s="33">
        <v>4.6222222222222218</v>
      </c>
      <c r="G264" s="33">
        <v>0.26666666666666666</v>
      </c>
      <c r="H264" s="33">
        <v>0.23800000000000002</v>
      </c>
      <c r="I264" s="33">
        <v>0.77777777777777779</v>
      </c>
      <c r="J264" s="33">
        <v>0</v>
      </c>
      <c r="K264" s="33">
        <v>0</v>
      </c>
      <c r="L264" s="33">
        <v>1.5679999999999998</v>
      </c>
      <c r="M264" s="33">
        <v>4.166666666666667</v>
      </c>
      <c r="N264" s="33">
        <v>0</v>
      </c>
      <c r="O264" s="33">
        <v>0.16032492518170161</v>
      </c>
      <c r="P264" s="33">
        <v>0</v>
      </c>
      <c r="Q264" s="33">
        <v>2.6908888888888898</v>
      </c>
      <c r="R264" s="33">
        <v>0.10353997434801201</v>
      </c>
      <c r="S264" s="33">
        <v>5.2047777777777791</v>
      </c>
      <c r="T264" s="33">
        <v>0.65055555555555555</v>
      </c>
      <c r="U264" s="33">
        <v>0</v>
      </c>
      <c r="V264" s="33">
        <v>0.22530141085934163</v>
      </c>
      <c r="W264" s="33">
        <v>3.6285555555555562</v>
      </c>
      <c r="X264" s="33">
        <v>2.1896666666666671</v>
      </c>
      <c r="Y264" s="33">
        <v>0</v>
      </c>
      <c r="Z264" s="33">
        <v>0.22387345019238997</v>
      </c>
      <c r="AA264" s="33">
        <v>0</v>
      </c>
      <c r="AB264" s="33">
        <v>4.7888888888888888</v>
      </c>
      <c r="AC264" s="33">
        <v>0</v>
      </c>
      <c r="AD264" s="33">
        <v>0</v>
      </c>
      <c r="AE264" s="33">
        <v>0</v>
      </c>
      <c r="AF264" s="33">
        <v>0</v>
      </c>
      <c r="AG264" s="33">
        <v>0</v>
      </c>
      <c r="AH264" t="s">
        <v>124</v>
      </c>
      <c r="AI264" s="34">
        <v>1</v>
      </c>
    </row>
    <row r="265" spans="1:35" x14ac:dyDescent="0.25">
      <c r="A265" t="s">
        <v>929</v>
      </c>
      <c r="B265" t="s">
        <v>468</v>
      </c>
      <c r="C265" t="s">
        <v>729</v>
      </c>
      <c r="D265" t="s">
        <v>895</v>
      </c>
      <c r="E265" s="33">
        <v>107.77777777777777</v>
      </c>
      <c r="F265" s="33">
        <v>4.8888888888888893</v>
      </c>
      <c r="G265" s="33">
        <v>0.28888888888888886</v>
      </c>
      <c r="H265" s="33">
        <v>0.53333333333333333</v>
      </c>
      <c r="I265" s="33">
        <v>2.8</v>
      </c>
      <c r="J265" s="33">
        <v>0</v>
      </c>
      <c r="K265" s="33">
        <v>0</v>
      </c>
      <c r="L265" s="33">
        <v>3.2944444444444443</v>
      </c>
      <c r="M265" s="33">
        <v>5.7166666666666668</v>
      </c>
      <c r="N265" s="33">
        <v>0</v>
      </c>
      <c r="O265" s="33">
        <v>5.3041237113402064E-2</v>
      </c>
      <c r="P265" s="33">
        <v>6.0750000000000002</v>
      </c>
      <c r="Q265" s="33">
        <v>6.4972222222222218</v>
      </c>
      <c r="R265" s="33">
        <v>0.11664948453608248</v>
      </c>
      <c r="S265" s="33">
        <v>8.9388888888888882</v>
      </c>
      <c r="T265" s="33">
        <v>4.3277777777777775</v>
      </c>
      <c r="U265" s="33">
        <v>0</v>
      </c>
      <c r="V265" s="33">
        <v>0.12309278350515464</v>
      </c>
      <c r="W265" s="33">
        <v>1.8027777777777778</v>
      </c>
      <c r="X265" s="33">
        <v>6.2722222222222221</v>
      </c>
      <c r="Y265" s="33">
        <v>0</v>
      </c>
      <c r="Z265" s="33">
        <v>7.4922680412371129E-2</v>
      </c>
      <c r="AA265" s="33">
        <v>0</v>
      </c>
      <c r="AB265" s="33">
        <v>2.1666666666666665</v>
      </c>
      <c r="AC265" s="33">
        <v>0</v>
      </c>
      <c r="AD265" s="33">
        <v>0</v>
      </c>
      <c r="AE265" s="33">
        <v>4.5111111111111111</v>
      </c>
      <c r="AF265" s="33">
        <v>0</v>
      </c>
      <c r="AG265" s="33">
        <v>0</v>
      </c>
      <c r="AH265" t="s">
        <v>106</v>
      </c>
      <c r="AI265" s="34">
        <v>1</v>
      </c>
    </row>
    <row r="266" spans="1:35" x14ac:dyDescent="0.25">
      <c r="A266" t="s">
        <v>929</v>
      </c>
      <c r="B266" t="s">
        <v>503</v>
      </c>
      <c r="C266" t="s">
        <v>781</v>
      </c>
      <c r="D266" t="s">
        <v>896</v>
      </c>
      <c r="E266" s="33">
        <v>77.788888888888891</v>
      </c>
      <c r="F266" s="33">
        <v>6.5666666666666664</v>
      </c>
      <c r="G266" s="33">
        <v>0.66666666666666663</v>
      </c>
      <c r="H266" s="33">
        <v>0.26666666666666666</v>
      </c>
      <c r="I266" s="33">
        <v>2.5555555555555554</v>
      </c>
      <c r="J266" s="33">
        <v>0</v>
      </c>
      <c r="K266" s="33">
        <v>0</v>
      </c>
      <c r="L266" s="33">
        <v>0.62588888888888883</v>
      </c>
      <c r="M266" s="33">
        <v>4.7111111111111112</v>
      </c>
      <c r="N266" s="33">
        <v>0</v>
      </c>
      <c r="O266" s="33">
        <v>6.0562776746179117E-2</v>
      </c>
      <c r="P266" s="33">
        <v>0</v>
      </c>
      <c r="Q266" s="33">
        <v>0.31055555555555553</v>
      </c>
      <c r="R266" s="33">
        <v>3.9922868161691178E-3</v>
      </c>
      <c r="S266" s="33">
        <v>9.094444444444445</v>
      </c>
      <c r="T266" s="33">
        <v>1.7806666666666666</v>
      </c>
      <c r="U266" s="33">
        <v>0</v>
      </c>
      <c r="V266" s="33">
        <v>0.13980288530209969</v>
      </c>
      <c r="W266" s="33">
        <v>5.5194444444444448</v>
      </c>
      <c r="X266" s="33">
        <v>0.58744444444444455</v>
      </c>
      <c r="Y266" s="33">
        <v>0</v>
      </c>
      <c r="Z266" s="33">
        <v>7.8505927724610777E-2</v>
      </c>
      <c r="AA266" s="33">
        <v>0</v>
      </c>
      <c r="AB266" s="33">
        <v>0</v>
      </c>
      <c r="AC266" s="33">
        <v>0</v>
      </c>
      <c r="AD266" s="33">
        <v>0</v>
      </c>
      <c r="AE266" s="33">
        <v>0</v>
      </c>
      <c r="AF266" s="33">
        <v>0</v>
      </c>
      <c r="AG266" s="33">
        <v>0</v>
      </c>
      <c r="AH266" t="s">
        <v>141</v>
      </c>
      <c r="AI266" s="34">
        <v>1</v>
      </c>
    </row>
    <row r="267" spans="1:35" x14ac:dyDescent="0.25">
      <c r="A267" t="s">
        <v>929</v>
      </c>
      <c r="B267" t="s">
        <v>630</v>
      </c>
      <c r="C267" t="s">
        <v>776</v>
      </c>
      <c r="D267" t="s">
        <v>902</v>
      </c>
      <c r="E267" s="33">
        <v>110.47777777777777</v>
      </c>
      <c r="F267" s="33">
        <v>5.5111111111111111</v>
      </c>
      <c r="G267" s="33">
        <v>0.33333333333333331</v>
      </c>
      <c r="H267" s="33">
        <v>0.35555555555555557</v>
      </c>
      <c r="I267" s="33">
        <v>2.7</v>
      </c>
      <c r="J267" s="33">
        <v>0</v>
      </c>
      <c r="K267" s="33">
        <v>0</v>
      </c>
      <c r="L267" s="33">
        <v>4.7430000000000003</v>
      </c>
      <c r="M267" s="33">
        <v>11.111111111111111</v>
      </c>
      <c r="N267" s="33">
        <v>0</v>
      </c>
      <c r="O267" s="33">
        <v>0.10057326762546515</v>
      </c>
      <c r="P267" s="33">
        <v>12.984888888888889</v>
      </c>
      <c r="Q267" s="33">
        <v>2.1314444444444445</v>
      </c>
      <c r="R267" s="33">
        <v>0.13682691340641659</v>
      </c>
      <c r="S267" s="33">
        <v>5.6212222222222232</v>
      </c>
      <c r="T267" s="33">
        <v>3.2824444444444447</v>
      </c>
      <c r="U267" s="33">
        <v>0</v>
      </c>
      <c r="V267" s="33">
        <v>8.0592376546314001E-2</v>
      </c>
      <c r="W267" s="33">
        <v>5.7887777777777778</v>
      </c>
      <c r="X267" s="33">
        <v>8.0818888888888907</v>
      </c>
      <c r="Y267" s="33">
        <v>0</v>
      </c>
      <c r="Z267" s="33">
        <v>0.12555164437292571</v>
      </c>
      <c r="AA267" s="33">
        <v>0</v>
      </c>
      <c r="AB267" s="33">
        <v>0</v>
      </c>
      <c r="AC267" s="33">
        <v>0</v>
      </c>
      <c r="AD267" s="33">
        <v>0</v>
      </c>
      <c r="AE267" s="33">
        <v>0</v>
      </c>
      <c r="AF267" s="33">
        <v>0</v>
      </c>
      <c r="AG267" s="33">
        <v>0</v>
      </c>
      <c r="AH267" t="s">
        <v>272</v>
      </c>
      <c r="AI267" s="34">
        <v>1</v>
      </c>
    </row>
    <row r="268" spans="1:35" x14ac:dyDescent="0.25">
      <c r="A268" t="s">
        <v>929</v>
      </c>
      <c r="B268" t="s">
        <v>686</v>
      </c>
      <c r="C268" t="s">
        <v>756</v>
      </c>
      <c r="D268" t="s">
        <v>902</v>
      </c>
      <c r="E268" s="33">
        <v>99.455555555555549</v>
      </c>
      <c r="F268" s="33">
        <v>5.6888888888888891</v>
      </c>
      <c r="G268" s="33">
        <v>1.0666666666666667</v>
      </c>
      <c r="H268" s="33">
        <v>0.26666666666666666</v>
      </c>
      <c r="I268" s="33">
        <v>0</v>
      </c>
      <c r="J268" s="33">
        <v>0</v>
      </c>
      <c r="K268" s="33">
        <v>2.7555555555555555</v>
      </c>
      <c r="L268" s="33">
        <v>0</v>
      </c>
      <c r="M268" s="33">
        <v>5.6888888888888891</v>
      </c>
      <c r="N268" s="33">
        <v>5.7279999999999989</v>
      </c>
      <c r="O268" s="33">
        <v>0.1147938777790191</v>
      </c>
      <c r="P268" s="33">
        <v>4.3633333333333324</v>
      </c>
      <c r="Q268" s="33">
        <v>16.306444444444445</v>
      </c>
      <c r="R268" s="33">
        <v>0.2078292928164451</v>
      </c>
      <c r="S268" s="33">
        <v>0</v>
      </c>
      <c r="T268" s="33">
        <v>0</v>
      </c>
      <c r="U268" s="33">
        <v>0</v>
      </c>
      <c r="V268" s="33">
        <v>0</v>
      </c>
      <c r="W268" s="33">
        <v>0</v>
      </c>
      <c r="X268" s="33">
        <v>0</v>
      </c>
      <c r="Y268" s="33">
        <v>0</v>
      </c>
      <c r="Z268" s="33">
        <v>0</v>
      </c>
      <c r="AA268" s="33">
        <v>0</v>
      </c>
      <c r="AB268" s="33">
        <v>0</v>
      </c>
      <c r="AC268" s="33">
        <v>0</v>
      </c>
      <c r="AD268" s="33">
        <v>0</v>
      </c>
      <c r="AE268" s="33">
        <v>0</v>
      </c>
      <c r="AF268" s="33">
        <v>0</v>
      </c>
      <c r="AG268" s="33">
        <v>1.7333333333333334</v>
      </c>
      <c r="AH268" t="s">
        <v>329</v>
      </c>
      <c r="AI268" s="34">
        <v>1</v>
      </c>
    </row>
    <row r="269" spans="1:35" x14ac:dyDescent="0.25">
      <c r="A269" t="s">
        <v>929</v>
      </c>
      <c r="B269" t="s">
        <v>394</v>
      </c>
      <c r="C269" t="s">
        <v>778</v>
      </c>
      <c r="D269" t="s">
        <v>901</v>
      </c>
      <c r="E269" s="33">
        <v>51.666666666666664</v>
      </c>
      <c r="F269" s="33">
        <v>10.744444444444444</v>
      </c>
      <c r="G269" s="33">
        <v>0.13333333333333333</v>
      </c>
      <c r="H269" s="33">
        <v>0.2</v>
      </c>
      <c r="I269" s="33">
        <v>1.3</v>
      </c>
      <c r="J269" s="33">
        <v>0</v>
      </c>
      <c r="K269" s="33">
        <v>0</v>
      </c>
      <c r="L269" s="33">
        <v>0.8014444444444444</v>
      </c>
      <c r="M269" s="33">
        <v>1.6888888888888889</v>
      </c>
      <c r="N269" s="33">
        <v>0</v>
      </c>
      <c r="O269" s="33">
        <v>3.2688172043010756E-2</v>
      </c>
      <c r="P269" s="33">
        <v>2.3136666666666668</v>
      </c>
      <c r="Q269" s="33">
        <v>13.292999999999999</v>
      </c>
      <c r="R269" s="33">
        <v>0.30206451612903223</v>
      </c>
      <c r="S269" s="33">
        <v>1.6574444444444447</v>
      </c>
      <c r="T269" s="33">
        <v>4.6795555555555541</v>
      </c>
      <c r="U269" s="33">
        <v>0</v>
      </c>
      <c r="V269" s="33">
        <v>0.12265161290322579</v>
      </c>
      <c r="W269" s="33">
        <v>3.7416666666666667</v>
      </c>
      <c r="X269" s="33">
        <v>0.14277777777777778</v>
      </c>
      <c r="Y269" s="33">
        <v>0</v>
      </c>
      <c r="Z269" s="33">
        <v>7.5182795698924734E-2</v>
      </c>
      <c r="AA269" s="33">
        <v>0</v>
      </c>
      <c r="AB269" s="33">
        <v>0</v>
      </c>
      <c r="AC269" s="33">
        <v>0</v>
      </c>
      <c r="AD269" s="33">
        <v>0</v>
      </c>
      <c r="AE269" s="33">
        <v>0</v>
      </c>
      <c r="AF269" s="33">
        <v>0</v>
      </c>
      <c r="AG269" s="33">
        <v>0</v>
      </c>
      <c r="AH269" t="s">
        <v>32</v>
      </c>
      <c r="AI269" s="34">
        <v>1</v>
      </c>
    </row>
    <row r="270" spans="1:35" x14ac:dyDescent="0.25">
      <c r="A270" t="s">
        <v>929</v>
      </c>
      <c r="B270" t="s">
        <v>388</v>
      </c>
      <c r="C270" t="s">
        <v>776</v>
      </c>
      <c r="D270" t="s">
        <v>902</v>
      </c>
      <c r="E270" s="33">
        <v>85.055555555555557</v>
      </c>
      <c r="F270" s="33">
        <v>3.911111111111111</v>
      </c>
      <c r="G270" s="33">
        <v>0.26666666666666666</v>
      </c>
      <c r="H270" s="33">
        <v>0.43333333333333335</v>
      </c>
      <c r="I270" s="33">
        <v>1.4222222222222223</v>
      </c>
      <c r="J270" s="33">
        <v>0</v>
      </c>
      <c r="K270" s="33">
        <v>0</v>
      </c>
      <c r="L270" s="33">
        <v>3.2113333333333332</v>
      </c>
      <c r="M270" s="33">
        <v>5.55</v>
      </c>
      <c r="N270" s="33">
        <v>2.7325555555555558</v>
      </c>
      <c r="O270" s="33">
        <v>9.7378184193337686E-2</v>
      </c>
      <c r="P270" s="33">
        <v>5.6888888888888891</v>
      </c>
      <c r="Q270" s="33">
        <v>17.208666666666669</v>
      </c>
      <c r="R270" s="33">
        <v>0.26920705421293278</v>
      </c>
      <c r="S270" s="33">
        <v>2.3064444444444447</v>
      </c>
      <c r="T270" s="33">
        <v>7.6661111111111113</v>
      </c>
      <c r="U270" s="33">
        <v>0</v>
      </c>
      <c r="V270" s="33">
        <v>0.11724755062050947</v>
      </c>
      <c r="W270" s="33">
        <v>1.7331111111111106</v>
      </c>
      <c r="X270" s="33">
        <v>10.895555555555553</v>
      </c>
      <c r="Y270" s="33">
        <v>0</v>
      </c>
      <c r="Z270" s="33">
        <v>0.14847550620509467</v>
      </c>
      <c r="AA270" s="33">
        <v>0</v>
      </c>
      <c r="AB270" s="33">
        <v>0</v>
      </c>
      <c r="AC270" s="33">
        <v>0</v>
      </c>
      <c r="AD270" s="33">
        <v>0</v>
      </c>
      <c r="AE270" s="33">
        <v>0</v>
      </c>
      <c r="AF270" s="33">
        <v>0</v>
      </c>
      <c r="AG270" s="33">
        <v>0</v>
      </c>
      <c r="AH270" t="s">
        <v>26</v>
      </c>
      <c r="AI270" s="34">
        <v>1</v>
      </c>
    </row>
    <row r="271" spans="1:35" x14ac:dyDescent="0.25">
      <c r="A271" t="s">
        <v>929</v>
      </c>
      <c r="B271" t="s">
        <v>395</v>
      </c>
      <c r="C271" t="s">
        <v>718</v>
      </c>
      <c r="D271" t="s">
        <v>897</v>
      </c>
      <c r="E271" s="33">
        <v>76.666666666666671</v>
      </c>
      <c r="F271" s="33">
        <v>5.6888888888888891</v>
      </c>
      <c r="G271" s="33">
        <v>0</v>
      </c>
      <c r="H271" s="33">
        <v>0</v>
      </c>
      <c r="I271" s="33">
        <v>0</v>
      </c>
      <c r="J271" s="33">
        <v>0</v>
      </c>
      <c r="K271" s="33">
        <v>0</v>
      </c>
      <c r="L271" s="33">
        <v>4.2602222222222235</v>
      </c>
      <c r="M271" s="33">
        <v>5.6</v>
      </c>
      <c r="N271" s="33">
        <v>0</v>
      </c>
      <c r="O271" s="33">
        <v>7.3043478260869557E-2</v>
      </c>
      <c r="P271" s="33">
        <v>0</v>
      </c>
      <c r="Q271" s="33">
        <v>2.9055555555555554</v>
      </c>
      <c r="R271" s="33">
        <v>3.7898550724637679E-2</v>
      </c>
      <c r="S271" s="33">
        <v>4.4056666666666668</v>
      </c>
      <c r="T271" s="33">
        <v>5.226222222222221</v>
      </c>
      <c r="U271" s="33">
        <v>0</v>
      </c>
      <c r="V271" s="33">
        <v>0.12563333333333332</v>
      </c>
      <c r="W271" s="33">
        <v>3.7928888888888883</v>
      </c>
      <c r="X271" s="33">
        <v>0.28333333333333333</v>
      </c>
      <c r="Y271" s="33">
        <v>0</v>
      </c>
      <c r="Z271" s="33">
        <v>5.3168115942028971E-2</v>
      </c>
      <c r="AA271" s="33">
        <v>0</v>
      </c>
      <c r="AB271" s="33">
        <v>0</v>
      </c>
      <c r="AC271" s="33">
        <v>0</v>
      </c>
      <c r="AD271" s="33">
        <v>0</v>
      </c>
      <c r="AE271" s="33">
        <v>1.3222222222222222</v>
      </c>
      <c r="AF271" s="33">
        <v>0</v>
      </c>
      <c r="AG271" s="33">
        <v>0</v>
      </c>
      <c r="AH271" t="s">
        <v>33</v>
      </c>
      <c r="AI271" s="34">
        <v>1</v>
      </c>
    </row>
    <row r="272" spans="1:35" x14ac:dyDescent="0.25">
      <c r="A272" t="s">
        <v>929</v>
      </c>
      <c r="B272" t="s">
        <v>637</v>
      </c>
      <c r="C272" t="s">
        <v>868</v>
      </c>
      <c r="D272" t="s">
        <v>895</v>
      </c>
      <c r="E272" s="33">
        <v>32.700000000000003</v>
      </c>
      <c r="F272" s="33">
        <v>2.6666666666666665</v>
      </c>
      <c r="G272" s="33">
        <v>0</v>
      </c>
      <c r="H272" s="33">
        <v>0</v>
      </c>
      <c r="I272" s="33">
        <v>0</v>
      </c>
      <c r="J272" s="33">
        <v>0</v>
      </c>
      <c r="K272" s="33">
        <v>0</v>
      </c>
      <c r="L272" s="33">
        <v>0.26944444444444443</v>
      </c>
      <c r="M272" s="33">
        <v>4.666666666666667</v>
      </c>
      <c r="N272" s="33">
        <v>0</v>
      </c>
      <c r="O272" s="33">
        <v>0.14271151885830785</v>
      </c>
      <c r="P272" s="33">
        <v>5.0250000000000004</v>
      </c>
      <c r="Q272" s="33">
        <v>3.1055555555555556</v>
      </c>
      <c r="R272" s="33">
        <v>0.24864084267753994</v>
      </c>
      <c r="S272" s="33">
        <v>3.2305555555555556</v>
      </c>
      <c r="T272" s="33">
        <v>0</v>
      </c>
      <c r="U272" s="33">
        <v>4.4444444444444446E-2</v>
      </c>
      <c r="V272" s="33">
        <v>0.10015290519877675</v>
      </c>
      <c r="W272" s="33">
        <v>2.0583333333333331</v>
      </c>
      <c r="X272" s="33">
        <v>0</v>
      </c>
      <c r="Y272" s="33">
        <v>3.2666666666666666</v>
      </c>
      <c r="Z272" s="33">
        <v>0.16284403669724767</v>
      </c>
      <c r="AA272" s="33">
        <v>0</v>
      </c>
      <c r="AB272" s="33">
        <v>0</v>
      </c>
      <c r="AC272" s="33">
        <v>0</v>
      </c>
      <c r="AD272" s="33">
        <v>0</v>
      </c>
      <c r="AE272" s="33">
        <v>0</v>
      </c>
      <c r="AF272" s="33">
        <v>0</v>
      </c>
      <c r="AG272" s="33">
        <v>0</v>
      </c>
      <c r="AH272" t="s">
        <v>279</v>
      </c>
      <c r="AI272" s="34">
        <v>1</v>
      </c>
    </row>
    <row r="273" spans="1:35" x14ac:dyDescent="0.25">
      <c r="A273" t="s">
        <v>929</v>
      </c>
      <c r="B273" t="s">
        <v>374</v>
      </c>
      <c r="C273" t="s">
        <v>768</v>
      </c>
      <c r="D273" t="s">
        <v>895</v>
      </c>
      <c r="E273" s="33">
        <v>31.655555555555555</v>
      </c>
      <c r="F273" s="33">
        <v>5.4222222222222225</v>
      </c>
      <c r="G273" s="33">
        <v>0.57777777777777772</v>
      </c>
      <c r="H273" s="33">
        <v>0</v>
      </c>
      <c r="I273" s="33">
        <v>0</v>
      </c>
      <c r="J273" s="33">
        <v>0</v>
      </c>
      <c r="K273" s="33">
        <v>0</v>
      </c>
      <c r="L273" s="33">
        <v>1.6938888888888888</v>
      </c>
      <c r="M273" s="33">
        <v>5.4888888888888889</v>
      </c>
      <c r="N273" s="33">
        <v>0</v>
      </c>
      <c r="O273" s="33">
        <v>0.1733941733941734</v>
      </c>
      <c r="P273" s="33">
        <v>5.4222222222222225</v>
      </c>
      <c r="Q273" s="33">
        <v>9.7027777777777757</v>
      </c>
      <c r="R273" s="33">
        <v>0.47779922779922773</v>
      </c>
      <c r="S273" s="33">
        <v>6.3555555555555552</v>
      </c>
      <c r="T273" s="33">
        <v>0</v>
      </c>
      <c r="U273" s="33">
        <v>0</v>
      </c>
      <c r="V273" s="33">
        <v>0.20077220077220076</v>
      </c>
      <c r="W273" s="33">
        <v>7.4388888888888891</v>
      </c>
      <c r="X273" s="33">
        <v>1.9666666666666666</v>
      </c>
      <c r="Y273" s="33">
        <v>0</v>
      </c>
      <c r="Z273" s="33">
        <v>0.29712179712179709</v>
      </c>
      <c r="AA273" s="33">
        <v>0</v>
      </c>
      <c r="AB273" s="33">
        <v>0</v>
      </c>
      <c r="AC273" s="33">
        <v>0</v>
      </c>
      <c r="AD273" s="33">
        <v>0</v>
      </c>
      <c r="AE273" s="33">
        <v>0</v>
      </c>
      <c r="AF273" s="33">
        <v>0</v>
      </c>
      <c r="AG273" s="33">
        <v>0</v>
      </c>
      <c r="AH273" t="s">
        <v>12</v>
      </c>
      <c r="AI273" s="34">
        <v>1</v>
      </c>
    </row>
    <row r="274" spans="1:35" x14ac:dyDescent="0.25">
      <c r="A274" t="s">
        <v>929</v>
      </c>
      <c r="B274" t="s">
        <v>631</v>
      </c>
      <c r="C274" t="s">
        <v>749</v>
      </c>
      <c r="D274" t="s">
        <v>895</v>
      </c>
      <c r="E274" s="33">
        <v>30.766666666666666</v>
      </c>
      <c r="F274" s="33">
        <v>5.1555555555555559</v>
      </c>
      <c r="G274" s="33">
        <v>0</v>
      </c>
      <c r="H274" s="33">
        <v>0</v>
      </c>
      <c r="I274" s="33">
        <v>0.5</v>
      </c>
      <c r="J274" s="33">
        <v>0</v>
      </c>
      <c r="K274" s="33">
        <v>0</v>
      </c>
      <c r="L274" s="33">
        <v>0.75</v>
      </c>
      <c r="M274" s="33">
        <v>0</v>
      </c>
      <c r="N274" s="33">
        <v>2.8370000000000006</v>
      </c>
      <c r="O274" s="33">
        <v>9.2210184182015195E-2</v>
      </c>
      <c r="P274" s="33">
        <v>5.4222222222222225</v>
      </c>
      <c r="Q274" s="33">
        <v>0.38877777777777772</v>
      </c>
      <c r="R274" s="33">
        <v>0.18887323943661971</v>
      </c>
      <c r="S274" s="33">
        <v>4.3777777777777782</v>
      </c>
      <c r="T274" s="33">
        <v>0.16666666666666666</v>
      </c>
      <c r="U274" s="33">
        <v>0</v>
      </c>
      <c r="V274" s="33">
        <v>0.14770675334055619</v>
      </c>
      <c r="W274" s="33">
        <v>0.80466666666666664</v>
      </c>
      <c r="X274" s="33">
        <v>0.8</v>
      </c>
      <c r="Y274" s="33">
        <v>0</v>
      </c>
      <c r="Z274" s="33">
        <v>5.2156013001083426E-2</v>
      </c>
      <c r="AA274" s="33">
        <v>0</v>
      </c>
      <c r="AB274" s="33">
        <v>0</v>
      </c>
      <c r="AC274" s="33">
        <v>0</v>
      </c>
      <c r="AD274" s="33">
        <v>0</v>
      </c>
      <c r="AE274" s="33">
        <v>0</v>
      </c>
      <c r="AF274" s="33">
        <v>0</v>
      </c>
      <c r="AG274" s="33">
        <v>0</v>
      </c>
      <c r="AH274" t="s">
        <v>273</v>
      </c>
      <c r="AI274" s="34">
        <v>1</v>
      </c>
    </row>
    <row r="275" spans="1:35" x14ac:dyDescent="0.25">
      <c r="A275" t="s">
        <v>929</v>
      </c>
      <c r="B275" t="s">
        <v>371</v>
      </c>
      <c r="C275" t="s">
        <v>766</v>
      </c>
      <c r="D275" t="s">
        <v>901</v>
      </c>
      <c r="E275" s="33">
        <v>138.07777777777778</v>
      </c>
      <c r="F275" s="33">
        <v>5.2444444444444445</v>
      </c>
      <c r="G275" s="33">
        <v>1.9444444444444444</v>
      </c>
      <c r="H275" s="33">
        <v>0</v>
      </c>
      <c r="I275" s="33">
        <v>5.2</v>
      </c>
      <c r="J275" s="33">
        <v>0</v>
      </c>
      <c r="K275" s="33">
        <v>0</v>
      </c>
      <c r="L275" s="33">
        <v>3.2666666666666666</v>
      </c>
      <c r="M275" s="33">
        <v>0.2038888888888889</v>
      </c>
      <c r="N275" s="33">
        <v>17.881666666666664</v>
      </c>
      <c r="O275" s="33">
        <v>0.13098092862315924</v>
      </c>
      <c r="P275" s="33">
        <v>4.9748888888888896</v>
      </c>
      <c r="Q275" s="33">
        <v>35.665444444444439</v>
      </c>
      <c r="R275" s="33">
        <v>0.29432928301279471</v>
      </c>
      <c r="S275" s="33">
        <v>2.5249999999999999</v>
      </c>
      <c r="T275" s="33">
        <v>5.322222222222222</v>
      </c>
      <c r="U275" s="33">
        <v>0</v>
      </c>
      <c r="V275" s="33">
        <v>5.6831898285990175E-2</v>
      </c>
      <c r="W275" s="33">
        <v>7.7111111111111112</v>
      </c>
      <c r="X275" s="33">
        <v>8.2027777777777775</v>
      </c>
      <c r="Y275" s="33">
        <v>0</v>
      </c>
      <c r="Z275" s="33">
        <v>0.11525307797537619</v>
      </c>
      <c r="AA275" s="33">
        <v>1.0777777777777777</v>
      </c>
      <c r="AB275" s="33">
        <v>0</v>
      </c>
      <c r="AC275" s="33">
        <v>0</v>
      </c>
      <c r="AD275" s="33">
        <v>0</v>
      </c>
      <c r="AE275" s="33">
        <v>0</v>
      </c>
      <c r="AF275" s="33">
        <v>0</v>
      </c>
      <c r="AG275" s="33">
        <v>0</v>
      </c>
      <c r="AH275" t="s">
        <v>9</v>
      </c>
      <c r="AI275" s="34">
        <v>1</v>
      </c>
    </row>
    <row r="276" spans="1:35" x14ac:dyDescent="0.25">
      <c r="A276" t="s">
        <v>929</v>
      </c>
      <c r="B276" t="s">
        <v>606</v>
      </c>
      <c r="C276" t="s">
        <v>861</v>
      </c>
      <c r="D276" t="s">
        <v>905</v>
      </c>
      <c r="E276" s="33">
        <v>67.099999999999994</v>
      </c>
      <c r="F276" s="33">
        <v>4.9777777777777779</v>
      </c>
      <c r="G276" s="33">
        <v>0.5444444444444444</v>
      </c>
      <c r="H276" s="33">
        <v>0.26666666666666666</v>
      </c>
      <c r="I276" s="33">
        <v>2.6</v>
      </c>
      <c r="J276" s="33">
        <v>0</v>
      </c>
      <c r="K276" s="33">
        <v>1.711111111111111</v>
      </c>
      <c r="L276" s="33">
        <v>1.2166666666666666</v>
      </c>
      <c r="M276" s="33">
        <v>0</v>
      </c>
      <c r="N276" s="33">
        <v>5.7285555555555563</v>
      </c>
      <c r="O276" s="33">
        <v>8.5373406193078344E-2</v>
      </c>
      <c r="P276" s="33">
        <v>8.4222222222222226E-2</v>
      </c>
      <c r="Q276" s="33">
        <v>21.78166666666667</v>
      </c>
      <c r="R276" s="33">
        <v>0.32587017718165268</v>
      </c>
      <c r="S276" s="33">
        <v>5.3527777777777779</v>
      </c>
      <c r="T276" s="33">
        <v>4.4258888888888883</v>
      </c>
      <c r="U276" s="33">
        <v>0</v>
      </c>
      <c r="V276" s="33">
        <v>0.14573273720814706</v>
      </c>
      <c r="W276" s="33">
        <v>4.9991111111111115</v>
      </c>
      <c r="X276" s="33">
        <v>4.2880000000000003</v>
      </c>
      <c r="Y276" s="33">
        <v>0</v>
      </c>
      <c r="Z276" s="33">
        <v>0.13840702102997188</v>
      </c>
      <c r="AA276" s="33">
        <v>0</v>
      </c>
      <c r="AB276" s="33">
        <v>0</v>
      </c>
      <c r="AC276" s="33">
        <v>0</v>
      </c>
      <c r="AD276" s="33">
        <v>0</v>
      </c>
      <c r="AE276" s="33">
        <v>0</v>
      </c>
      <c r="AF276" s="33">
        <v>0</v>
      </c>
      <c r="AG276" s="33">
        <v>0.31111111111111112</v>
      </c>
      <c r="AH276" t="s">
        <v>247</v>
      </c>
      <c r="AI276" s="34">
        <v>1</v>
      </c>
    </row>
    <row r="277" spans="1:35" x14ac:dyDescent="0.25">
      <c r="A277" t="s">
        <v>929</v>
      </c>
      <c r="B277" t="s">
        <v>568</v>
      </c>
      <c r="C277" t="s">
        <v>847</v>
      </c>
      <c r="D277" t="s">
        <v>895</v>
      </c>
      <c r="E277" s="33">
        <v>81.666666666666671</v>
      </c>
      <c r="F277" s="33">
        <v>5.7777777777777777</v>
      </c>
      <c r="G277" s="33">
        <v>0.27777777777777779</v>
      </c>
      <c r="H277" s="33">
        <v>0.50555555555555554</v>
      </c>
      <c r="I277" s="33">
        <v>0</v>
      </c>
      <c r="J277" s="33">
        <v>0</v>
      </c>
      <c r="K277" s="33">
        <v>0</v>
      </c>
      <c r="L277" s="33">
        <v>1.2222222222222223</v>
      </c>
      <c r="M277" s="33">
        <v>0</v>
      </c>
      <c r="N277" s="33">
        <v>4.4666666666666668</v>
      </c>
      <c r="O277" s="33">
        <v>5.4693877551020405E-2</v>
      </c>
      <c r="P277" s="33">
        <v>5.5137777777777774</v>
      </c>
      <c r="Q277" s="33">
        <v>13.870888888888887</v>
      </c>
      <c r="R277" s="33">
        <v>0.2373632653061224</v>
      </c>
      <c r="S277" s="33">
        <v>10.366666666666667</v>
      </c>
      <c r="T277" s="33">
        <v>1.8880000000000001</v>
      </c>
      <c r="U277" s="33">
        <v>0</v>
      </c>
      <c r="V277" s="33">
        <v>0.15005714285714286</v>
      </c>
      <c r="W277" s="33">
        <v>1.0138888888888888</v>
      </c>
      <c r="X277" s="33">
        <v>5.1861111111111109</v>
      </c>
      <c r="Y277" s="33">
        <v>0</v>
      </c>
      <c r="Z277" s="33">
        <v>7.5918367346938756E-2</v>
      </c>
      <c r="AA277" s="33">
        <v>0</v>
      </c>
      <c r="AB277" s="33">
        <v>0</v>
      </c>
      <c r="AC277" s="33">
        <v>0.13333333333333333</v>
      </c>
      <c r="AD277" s="33">
        <v>0</v>
      </c>
      <c r="AE277" s="33">
        <v>0</v>
      </c>
      <c r="AF277" s="33">
        <v>0</v>
      </c>
      <c r="AG277" s="33">
        <v>0</v>
      </c>
      <c r="AH277" t="s">
        <v>207</v>
      </c>
      <c r="AI277" s="34">
        <v>1</v>
      </c>
    </row>
    <row r="278" spans="1:35" x14ac:dyDescent="0.25">
      <c r="A278" t="s">
        <v>929</v>
      </c>
      <c r="B278" t="s">
        <v>662</v>
      </c>
      <c r="C278" t="s">
        <v>879</v>
      </c>
      <c r="D278" t="s">
        <v>905</v>
      </c>
      <c r="E278" s="33">
        <v>67.288888888888891</v>
      </c>
      <c r="F278" s="33">
        <v>5.6</v>
      </c>
      <c r="G278" s="33">
        <v>1.1666666666666667</v>
      </c>
      <c r="H278" s="33">
        <v>0.25555555555555554</v>
      </c>
      <c r="I278" s="33">
        <v>2.0444444444444443</v>
      </c>
      <c r="J278" s="33">
        <v>0</v>
      </c>
      <c r="K278" s="33">
        <v>0</v>
      </c>
      <c r="L278" s="33">
        <v>2.7944444444444443</v>
      </c>
      <c r="M278" s="33">
        <v>0</v>
      </c>
      <c r="N278" s="33">
        <v>4.8888888888888893</v>
      </c>
      <c r="O278" s="33">
        <v>7.2655217965653898E-2</v>
      </c>
      <c r="P278" s="33">
        <v>3.4804444444444438</v>
      </c>
      <c r="Q278" s="33">
        <v>8.8628888888888877</v>
      </c>
      <c r="R278" s="33">
        <v>0.18343791281373842</v>
      </c>
      <c r="S278" s="33">
        <v>1.1055555555555556</v>
      </c>
      <c r="T278" s="33">
        <v>4.4861111111111107</v>
      </c>
      <c r="U278" s="33">
        <v>0</v>
      </c>
      <c r="V278" s="33">
        <v>8.309940554821664E-2</v>
      </c>
      <c r="W278" s="33">
        <v>1.3861111111111111</v>
      </c>
      <c r="X278" s="33">
        <v>8.8305555555555557</v>
      </c>
      <c r="Y278" s="33">
        <v>0</v>
      </c>
      <c r="Z278" s="33">
        <v>0.151832892998679</v>
      </c>
      <c r="AA278" s="33">
        <v>8.8888888888888892E-2</v>
      </c>
      <c r="AB278" s="33">
        <v>0</v>
      </c>
      <c r="AC278" s="33">
        <v>0</v>
      </c>
      <c r="AD278" s="33">
        <v>8.9384444444444444</v>
      </c>
      <c r="AE278" s="33">
        <v>0</v>
      </c>
      <c r="AF278" s="33">
        <v>0</v>
      </c>
      <c r="AG278" s="33">
        <v>0</v>
      </c>
      <c r="AH278" t="s">
        <v>304</v>
      </c>
      <c r="AI278" s="34">
        <v>1</v>
      </c>
    </row>
    <row r="279" spans="1:35" x14ac:dyDescent="0.25">
      <c r="A279" t="s">
        <v>929</v>
      </c>
      <c r="B279" t="s">
        <v>571</v>
      </c>
      <c r="C279" t="s">
        <v>848</v>
      </c>
      <c r="D279" t="s">
        <v>896</v>
      </c>
      <c r="E279" s="33">
        <v>67.088888888888889</v>
      </c>
      <c r="F279" s="33">
        <v>4.177777777777778</v>
      </c>
      <c r="G279" s="33">
        <v>0.13333333333333333</v>
      </c>
      <c r="H279" s="33">
        <v>0.6</v>
      </c>
      <c r="I279" s="33">
        <v>2.3333333333333335</v>
      </c>
      <c r="J279" s="33">
        <v>0</v>
      </c>
      <c r="K279" s="33">
        <v>0</v>
      </c>
      <c r="L279" s="33">
        <v>8.3472222222222214</v>
      </c>
      <c r="M279" s="33">
        <v>0</v>
      </c>
      <c r="N279" s="33">
        <v>6.3188888888888908</v>
      </c>
      <c r="O279" s="33">
        <v>9.4186816826763858E-2</v>
      </c>
      <c r="P279" s="33">
        <v>0</v>
      </c>
      <c r="Q279" s="33">
        <v>19.099444444444451</v>
      </c>
      <c r="R279" s="33">
        <v>0.2846886386220604</v>
      </c>
      <c r="S279" s="33">
        <v>7.8170000000000011</v>
      </c>
      <c r="T279" s="33">
        <v>4.3694444444444445</v>
      </c>
      <c r="U279" s="33">
        <v>0</v>
      </c>
      <c r="V279" s="33">
        <v>0.18164624047697914</v>
      </c>
      <c r="W279" s="33">
        <v>7.3527777777777779</v>
      </c>
      <c r="X279" s="33">
        <v>4.1871111111111112</v>
      </c>
      <c r="Y279" s="33">
        <v>0</v>
      </c>
      <c r="Z279" s="33">
        <v>0.17200894335872807</v>
      </c>
      <c r="AA279" s="33">
        <v>1.1333333333333333</v>
      </c>
      <c r="AB279" s="33">
        <v>0</v>
      </c>
      <c r="AC279" s="33">
        <v>0</v>
      </c>
      <c r="AD279" s="33">
        <v>0</v>
      </c>
      <c r="AE279" s="33">
        <v>0</v>
      </c>
      <c r="AF279" s="33">
        <v>0</v>
      </c>
      <c r="AG279" s="33">
        <v>0</v>
      </c>
      <c r="AH279" t="s">
        <v>210</v>
      </c>
      <c r="AI279" s="34">
        <v>1</v>
      </c>
    </row>
    <row r="280" spans="1:35" x14ac:dyDescent="0.25">
      <c r="A280" t="s">
        <v>929</v>
      </c>
      <c r="B280" t="s">
        <v>555</v>
      </c>
      <c r="C280" t="s">
        <v>758</v>
      </c>
      <c r="D280" t="s">
        <v>905</v>
      </c>
      <c r="E280" s="33">
        <v>87.344444444444449</v>
      </c>
      <c r="F280" s="33">
        <v>5.4222222222222225</v>
      </c>
      <c r="G280" s="33">
        <v>0.52222222222222225</v>
      </c>
      <c r="H280" s="33">
        <v>0.6</v>
      </c>
      <c r="I280" s="33">
        <v>4.7888888888888888</v>
      </c>
      <c r="J280" s="33">
        <v>0</v>
      </c>
      <c r="K280" s="33">
        <v>0</v>
      </c>
      <c r="L280" s="33">
        <v>4.3083333333333336</v>
      </c>
      <c r="M280" s="33">
        <v>0.61388888888888893</v>
      </c>
      <c r="N280" s="33">
        <v>7.0234444444444444</v>
      </c>
      <c r="O280" s="33">
        <v>8.7439257091973033E-2</v>
      </c>
      <c r="P280" s="33">
        <v>5.2807777777777778</v>
      </c>
      <c r="Q280" s="33">
        <v>13.423111111111114</v>
      </c>
      <c r="R280" s="33">
        <v>0.21413942246533521</v>
      </c>
      <c r="S280" s="33">
        <v>3.613</v>
      </c>
      <c r="T280" s="33">
        <v>4.4944444444444445</v>
      </c>
      <c r="U280" s="33">
        <v>0</v>
      </c>
      <c r="V280" s="33">
        <v>9.282152397913751E-2</v>
      </c>
      <c r="W280" s="33">
        <v>6.1749999999999998</v>
      </c>
      <c r="X280" s="33">
        <v>9.4772222222222222</v>
      </c>
      <c r="Y280" s="33">
        <v>0</v>
      </c>
      <c r="Z280" s="33">
        <v>0.17920111945045158</v>
      </c>
      <c r="AA280" s="33">
        <v>0</v>
      </c>
      <c r="AB280" s="33">
        <v>0</v>
      </c>
      <c r="AC280" s="33">
        <v>0</v>
      </c>
      <c r="AD280" s="33">
        <v>0</v>
      </c>
      <c r="AE280" s="33">
        <v>0</v>
      </c>
      <c r="AF280" s="33">
        <v>0</v>
      </c>
      <c r="AG280" s="33">
        <v>0.7</v>
      </c>
      <c r="AH280" t="s">
        <v>194</v>
      </c>
      <c r="AI280" s="34">
        <v>1</v>
      </c>
    </row>
    <row r="281" spans="1:35" x14ac:dyDescent="0.25">
      <c r="A281" t="s">
        <v>929</v>
      </c>
      <c r="B281" t="s">
        <v>667</v>
      </c>
      <c r="C281" t="s">
        <v>881</v>
      </c>
      <c r="D281" t="s">
        <v>905</v>
      </c>
      <c r="E281" s="33">
        <v>68.8</v>
      </c>
      <c r="F281" s="33">
        <v>5.333333333333333</v>
      </c>
      <c r="G281" s="33">
        <v>0.42222222222222222</v>
      </c>
      <c r="H281" s="33">
        <v>0</v>
      </c>
      <c r="I281" s="33">
        <v>1.9555555555555555</v>
      </c>
      <c r="J281" s="33">
        <v>0</v>
      </c>
      <c r="K281" s="33">
        <v>0</v>
      </c>
      <c r="L281" s="33">
        <v>3.9583333333333335</v>
      </c>
      <c r="M281" s="33">
        <v>0</v>
      </c>
      <c r="N281" s="33">
        <v>4.7111111111111112</v>
      </c>
      <c r="O281" s="33">
        <v>6.847545219638243E-2</v>
      </c>
      <c r="P281" s="33">
        <v>4.8888888888888893</v>
      </c>
      <c r="Q281" s="33">
        <v>4.8552222222222223</v>
      </c>
      <c r="R281" s="33">
        <v>0.14162952196382431</v>
      </c>
      <c r="S281" s="33">
        <v>5.5871111111111116</v>
      </c>
      <c r="T281" s="33">
        <v>6.0027777777777782</v>
      </c>
      <c r="U281" s="33">
        <v>0</v>
      </c>
      <c r="V281" s="33">
        <v>0.16845768733850131</v>
      </c>
      <c r="W281" s="33">
        <v>5.0916666666666668</v>
      </c>
      <c r="X281" s="33">
        <v>6.7018888888888881</v>
      </c>
      <c r="Y281" s="33">
        <v>0</v>
      </c>
      <c r="Z281" s="33">
        <v>0.17141795865633075</v>
      </c>
      <c r="AA281" s="33">
        <v>0</v>
      </c>
      <c r="AB281" s="33">
        <v>0</v>
      </c>
      <c r="AC281" s="33">
        <v>0</v>
      </c>
      <c r="AD281" s="33">
        <v>5.5888888888888891E-2</v>
      </c>
      <c r="AE281" s="33">
        <v>0</v>
      </c>
      <c r="AF281" s="33">
        <v>0</v>
      </c>
      <c r="AG281" s="33">
        <v>0</v>
      </c>
      <c r="AH281" t="s">
        <v>309</v>
      </c>
      <c r="AI281" s="34">
        <v>1</v>
      </c>
    </row>
    <row r="282" spans="1:35" x14ac:dyDescent="0.25">
      <c r="A282" t="s">
        <v>929</v>
      </c>
      <c r="B282" t="s">
        <v>375</v>
      </c>
      <c r="C282" t="s">
        <v>361</v>
      </c>
      <c r="D282" t="s">
        <v>902</v>
      </c>
      <c r="E282" s="33">
        <v>71.3</v>
      </c>
      <c r="F282" s="33">
        <v>5.5111111111111111</v>
      </c>
      <c r="G282" s="33">
        <v>0.32222222222222224</v>
      </c>
      <c r="H282" s="33">
        <v>0.42222222222222222</v>
      </c>
      <c r="I282" s="33">
        <v>1.7</v>
      </c>
      <c r="J282" s="33">
        <v>0</v>
      </c>
      <c r="K282" s="33">
        <v>0</v>
      </c>
      <c r="L282" s="33">
        <v>0.77500000000000002</v>
      </c>
      <c r="M282" s="33">
        <v>7.7777777777777779E-2</v>
      </c>
      <c r="N282" s="33">
        <v>3.9888888888888889</v>
      </c>
      <c r="O282" s="33">
        <v>5.7035998129967271E-2</v>
      </c>
      <c r="P282" s="33">
        <v>0</v>
      </c>
      <c r="Q282" s="33">
        <v>20.642666666666663</v>
      </c>
      <c r="R282" s="33">
        <v>0.28951846657316499</v>
      </c>
      <c r="S282" s="33">
        <v>4.5388888888888888</v>
      </c>
      <c r="T282" s="33">
        <v>6.1638888888888888</v>
      </c>
      <c r="U282" s="33">
        <v>0</v>
      </c>
      <c r="V282" s="33">
        <v>0.15010908524232508</v>
      </c>
      <c r="W282" s="33">
        <v>6.7138888888888886</v>
      </c>
      <c r="X282" s="33">
        <v>3.9222222222222221</v>
      </c>
      <c r="Y282" s="33">
        <v>0</v>
      </c>
      <c r="Z282" s="33">
        <v>0.14917406887953874</v>
      </c>
      <c r="AA282" s="33">
        <v>0</v>
      </c>
      <c r="AB282" s="33">
        <v>0</v>
      </c>
      <c r="AC282" s="33">
        <v>0</v>
      </c>
      <c r="AD282" s="33">
        <v>0</v>
      </c>
      <c r="AE282" s="33">
        <v>0</v>
      </c>
      <c r="AF282" s="33">
        <v>0</v>
      </c>
      <c r="AG282" s="33">
        <v>0</v>
      </c>
      <c r="AH282" t="s">
        <v>13</v>
      </c>
      <c r="AI282" s="34">
        <v>1</v>
      </c>
    </row>
    <row r="283" spans="1:35" x14ac:dyDescent="0.25">
      <c r="A283" t="s">
        <v>929</v>
      </c>
      <c r="B283" t="s">
        <v>585</v>
      </c>
      <c r="C283" t="s">
        <v>751</v>
      </c>
      <c r="D283" t="s">
        <v>900</v>
      </c>
      <c r="E283" s="33">
        <v>71.011111111111106</v>
      </c>
      <c r="F283" s="33">
        <v>5.333333333333333</v>
      </c>
      <c r="G283" s="33">
        <v>0.28888888888888886</v>
      </c>
      <c r="H283" s="33">
        <v>0</v>
      </c>
      <c r="I283" s="33">
        <v>0</v>
      </c>
      <c r="J283" s="33">
        <v>0</v>
      </c>
      <c r="K283" s="33">
        <v>0</v>
      </c>
      <c r="L283" s="33">
        <v>0.24166666666666667</v>
      </c>
      <c r="M283" s="33">
        <v>0</v>
      </c>
      <c r="N283" s="33">
        <v>5.2888888888888888</v>
      </c>
      <c r="O283" s="33">
        <v>7.4479737130339549E-2</v>
      </c>
      <c r="P283" s="33">
        <v>0</v>
      </c>
      <c r="Q283" s="33">
        <v>9.1787777777777801</v>
      </c>
      <c r="R283" s="33">
        <v>0.12925833202941642</v>
      </c>
      <c r="S283" s="33">
        <v>5.4666666666666668</v>
      </c>
      <c r="T283" s="33">
        <v>1.4648888888888889</v>
      </c>
      <c r="U283" s="33">
        <v>0</v>
      </c>
      <c r="V283" s="33">
        <v>9.7612267250821477E-2</v>
      </c>
      <c r="W283" s="33">
        <v>0.11933333333333333</v>
      </c>
      <c r="X283" s="33">
        <v>0.33811111111111108</v>
      </c>
      <c r="Y283" s="33">
        <v>0</v>
      </c>
      <c r="Z283" s="33">
        <v>6.4418713816304183E-3</v>
      </c>
      <c r="AA283" s="33">
        <v>0</v>
      </c>
      <c r="AB283" s="33">
        <v>0</v>
      </c>
      <c r="AC283" s="33">
        <v>0</v>
      </c>
      <c r="AD283" s="33">
        <v>0</v>
      </c>
      <c r="AE283" s="33">
        <v>0</v>
      </c>
      <c r="AF283" s="33">
        <v>0</v>
      </c>
      <c r="AG283" s="33">
        <v>0</v>
      </c>
      <c r="AH283" t="s">
        <v>225</v>
      </c>
      <c r="AI283" s="34">
        <v>1</v>
      </c>
    </row>
    <row r="284" spans="1:35" x14ac:dyDescent="0.25">
      <c r="A284" t="s">
        <v>929</v>
      </c>
      <c r="B284" t="s">
        <v>465</v>
      </c>
      <c r="C284" t="s">
        <v>812</v>
      </c>
      <c r="D284" t="s">
        <v>896</v>
      </c>
      <c r="E284" s="33">
        <v>86.555555555555557</v>
      </c>
      <c r="F284" s="33">
        <v>4.6444444444444448</v>
      </c>
      <c r="G284" s="33">
        <v>0.93333333333333335</v>
      </c>
      <c r="H284" s="33">
        <v>0.32777777777777778</v>
      </c>
      <c r="I284" s="33">
        <v>3.0222222222222221</v>
      </c>
      <c r="J284" s="33">
        <v>0</v>
      </c>
      <c r="K284" s="33">
        <v>0</v>
      </c>
      <c r="L284" s="33">
        <v>4.7611111111111111</v>
      </c>
      <c r="M284" s="33">
        <v>5.6888888888888891</v>
      </c>
      <c r="N284" s="33">
        <v>2.4750000000000001</v>
      </c>
      <c r="O284" s="33">
        <v>9.4319640564826709E-2</v>
      </c>
      <c r="P284" s="33">
        <v>5.4222222222222225</v>
      </c>
      <c r="Q284" s="33">
        <v>5.7472222222222218</v>
      </c>
      <c r="R284" s="33">
        <v>0.12904364569961488</v>
      </c>
      <c r="S284" s="33">
        <v>5.4833333333333334</v>
      </c>
      <c r="T284" s="33">
        <v>5.1694444444444443</v>
      </c>
      <c r="U284" s="33">
        <v>0</v>
      </c>
      <c r="V284" s="33">
        <v>0.12307445442875482</v>
      </c>
      <c r="W284" s="33">
        <v>6.4777777777777779</v>
      </c>
      <c r="X284" s="33">
        <v>10.105555555555556</v>
      </c>
      <c r="Y284" s="33">
        <v>0</v>
      </c>
      <c r="Z284" s="33">
        <v>0.19159178433889604</v>
      </c>
      <c r="AA284" s="33">
        <v>0</v>
      </c>
      <c r="AB284" s="33">
        <v>0</v>
      </c>
      <c r="AC284" s="33">
        <v>0</v>
      </c>
      <c r="AD284" s="33">
        <v>0</v>
      </c>
      <c r="AE284" s="33">
        <v>2.1444444444444444</v>
      </c>
      <c r="AF284" s="33">
        <v>0</v>
      </c>
      <c r="AG284" s="33">
        <v>0.93333333333333335</v>
      </c>
      <c r="AH284" t="s">
        <v>103</v>
      </c>
      <c r="AI284" s="34">
        <v>1</v>
      </c>
    </row>
    <row r="285" spans="1:35" x14ac:dyDescent="0.25">
      <c r="A285" t="s">
        <v>929</v>
      </c>
      <c r="B285" t="s">
        <v>509</v>
      </c>
      <c r="C285" t="s">
        <v>794</v>
      </c>
      <c r="D285" t="s">
        <v>902</v>
      </c>
      <c r="E285" s="33">
        <v>115.16666666666667</v>
      </c>
      <c r="F285" s="33">
        <v>42.711111111111109</v>
      </c>
      <c r="G285" s="33">
        <v>8.8888888888888892E-2</v>
      </c>
      <c r="H285" s="33">
        <v>0.66666666666666663</v>
      </c>
      <c r="I285" s="33">
        <v>1.8222222222222222</v>
      </c>
      <c r="J285" s="33">
        <v>0</v>
      </c>
      <c r="K285" s="33">
        <v>0.56666666666666665</v>
      </c>
      <c r="L285" s="33">
        <v>5.0611111111111109</v>
      </c>
      <c r="M285" s="33">
        <v>7.5333333333333332</v>
      </c>
      <c r="N285" s="33">
        <v>0</v>
      </c>
      <c r="O285" s="33">
        <v>6.5412445730824886E-2</v>
      </c>
      <c r="P285" s="33">
        <v>36.925555555555555</v>
      </c>
      <c r="Q285" s="33">
        <v>0</v>
      </c>
      <c r="R285" s="33">
        <v>0.32062711046792086</v>
      </c>
      <c r="S285" s="33">
        <v>7.5666666666666664</v>
      </c>
      <c r="T285" s="33">
        <v>9.1027777777777779</v>
      </c>
      <c r="U285" s="33">
        <v>0</v>
      </c>
      <c r="V285" s="33">
        <v>0.14474191992281715</v>
      </c>
      <c r="W285" s="33">
        <v>5.15</v>
      </c>
      <c r="X285" s="33">
        <v>9.0583333333333336</v>
      </c>
      <c r="Y285" s="33">
        <v>0</v>
      </c>
      <c r="Z285" s="33">
        <v>0.12337192474674386</v>
      </c>
      <c r="AA285" s="33">
        <v>0</v>
      </c>
      <c r="AB285" s="33">
        <v>0</v>
      </c>
      <c r="AC285" s="33">
        <v>0</v>
      </c>
      <c r="AD285" s="33">
        <v>0</v>
      </c>
      <c r="AE285" s="33">
        <v>2.9666666666666668</v>
      </c>
      <c r="AF285" s="33">
        <v>0</v>
      </c>
      <c r="AG285" s="33">
        <v>0.28888888888888886</v>
      </c>
      <c r="AH285" t="s">
        <v>147</v>
      </c>
      <c r="AI285" s="34">
        <v>1</v>
      </c>
    </row>
    <row r="286" spans="1:35" x14ac:dyDescent="0.25">
      <c r="A286" t="s">
        <v>929</v>
      </c>
      <c r="B286" t="s">
        <v>645</v>
      </c>
      <c r="C286" t="s">
        <v>717</v>
      </c>
      <c r="D286" t="s">
        <v>900</v>
      </c>
      <c r="E286" s="33">
        <v>73.344444444444449</v>
      </c>
      <c r="F286" s="33">
        <v>23.744444444444444</v>
      </c>
      <c r="G286" s="33">
        <v>0.43333333333333335</v>
      </c>
      <c r="H286" s="33">
        <v>0.64444444444444449</v>
      </c>
      <c r="I286" s="33">
        <v>3.1888888888888891</v>
      </c>
      <c r="J286" s="33">
        <v>0</v>
      </c>
      <c r="K286" s="33">
        <v>0</v>
      </c>
      <c r="L286" s="33">
        <v>5.5360000000000005</v>
      </c>
      <c r="M286" s="33">
        <v>5.5111111111111111</v>
      </c>
      <c r="N286" s="33">
        <v>0</v>
      </c>
      <c r="O286" s="33">
        <v>7.5140130283290404E-2</v>
      </c>
      <c r="P286" s="33">
        <v>7.5638888888888891</v>
      </c>
      <c r="Q286" s="33">
        <v>0</v>
      </c>
      <c r="R286" s="33">
        <v>0.10312831389183456</v>
      </c>
      <c r="S286" s="33">
        <v>5.649</v>
      </c>
      <c r="T286" s="33">
        <v>4.8747777777777772</v>
      </c>
      <c r="U286" s="33">
        <v>0</v>
      </c>
      <c r="V286" s="33">
        <v>0.14348432055749127</v>
      </c>
      <c r="W286" s="33">
        <v>3.0375555555555556</v>
      </c>
      <c r="X286" s="33">
        <v>6.3818888888888878</v>
      </c>
      <c r="Y286" s="33">
        <v>7.7777777777777779E-2</v>
      </c>
      <c r="Z286" s="33">
        <v>0.12948795637024693</v>
      </c>
      <c r="AA286" s="33">
        <v>0</v>
      </c>
      <c r="AB286" s="33">
        <v>0</v>
      </c>
      <c r="AC286" s="33">
        <v>0</v>
      </c>
      <c r="AD286" s="33">
        <v>0</v>
      </c>
      <c r="AE286" s="33">
        <v>0</v>
      </c>
      <c r="AF286" s="33">
        <v>0</v>
      </c>
      <c r="AG286" s="33">
        <v>0</v>
      </c>
      <c r="AH286" t="s">
        <v>287</v>
      </c>
      <c r="AI286" s="34">
        <v>1</v>
      </c>
    </row>
    <row r="287" spans="1:35" x14ac:dyDescent="0.25">
      <c r="A287" t="s">
        <v>929</v>
      </c>
      <c r="B287" t="s">
        <v>625</v>
      </c>
      <c r="C287" t="s">
        <v>760</v>
      </c>
      <c r="D287" t="s">
        <v>895</v>
      </c>
      <c r="E287" s="33">
        <v>127.47777777777777</v>
      </c>
      <c r="F287" s="33">
        <v>5.6888888888888891</v>
      </c>
      <c r="G287" s="33">
        <v>0</v>
      </c>
      <c r="H287" s="33">
        <v>0</v>
      </c>
      <c r="I287" s="33">
        <v>2.5333333333333332</v>
      </c>
      <c r="J287" s="33">
        <v>0</v>
      </c>
      <c r="K287" s="33">
        <v>0</v>
      </c>
      <c r="L287" s="33">
        <v>21.172222222222221</v>
      </c>
      <c r="M287" s="33">
        <v>10.844444444444445</v>
      </c>
      <c r="N287" s="33">
        <v>0</v>
      </c>
      <c r="O287" s="33">
        <v>8.5069293122984405E-2</v>
      </c>
      <c r="P287" s="33">
        <v>7.9944444444444445</v>
      </c>
      <c r="Q287" s="33">
        <v>9.9916666666666671</v>
      </c>
      <c r="R287" s="33">
        <v>0.14109212934716289</v>
      </c>
      <c r="S287" s="33">
        <v>21.402777777777779</v>
      </c>
      <c r="T287" s="33">
        <v>9.1416666666666675</v>
      </c>
      <c r="U287" s="33">
        <v>0</v>
      </c>
      <c r="V287" s="33">
        <v>0.23960603155234028</v>
      </c>
      <c r="W287" s="33">
        <v>26.427777777777777</v>
      </c>
      <c r="X287" s="33">
        <v>9.8055555555555554</v>
      </c>
      <c r="Y287" s="33">
        <v>0</v>
      </c>
      <c r="Z287" s="33">
        <v>0.28423254597751246</v>
      </c>
      <c r="AA287" s="33">
        <v>0</v>
      </c>
      <c r="AB287" s="33">
        <v>0</v>
      </c>
      <c r="AC287" s="33">
        <v>0</v>
      </c>
      <c r="AD287" s="33">
        <v>76.683333333333337</v>
      </c>
      <c r="AE287" s="33">
        <v>0</v>
      </c>
      <c r="AF287" s="33">
        <v>0</v>
      </c>
      <c r="AG287" s="33">
        <v>0</v>
      </c>
      <c r="AH287" t="s">
        <v>267</v>
      </c>
      <c r="AI287" s="34">
        <v>1</v>
      </c>
    </row>
    <row r="288" spans="1:35" x14ac:dyDescent="0.25">
      <c r="A288" t="s">
        <v>929</v>
      </c>
      <c r="B288" t="s">
        <v>380</v>
      </c>
      <c r="C288" t="s">
        <v>772</v>
      </c>
      <c r="D288" t="s">
        <v>900</v>
      </c>
      <c r="E288" s="33">
        <v>61.044444444444444</v>
      </c>
      <c r="F288" s="33">
        <v>5.8777777777777782</v>
      </c>
      <c r="G288" s="33">
        <v>1.1555555555555554</v>
      </c>
      <c r="H288" s="33">
        <v>0.50277777777777777</v>
      </c>
      <c r="I288" s="33">
        <v>1.9333333333333333</v>
      </c>
      <c r="J288" s="33">
        <v>0</v>
      </c>
      <c r="K288" s="33">
        <v>1.6888888888888889</v>
      </c>
      <c r="L288" s="33">
        <v>0.83333333333333337</v>
      </c>
      <c r="M288" s="33">
        <v>1.7638888888888888</v>
      </c>
      <c r="N288" s="33">
        <v>0</v>
      </c>
      <c r="O288" s="33">
        <v>2.8895158354568618E-2</v>
      </c>
      <c r="P288" s="33">
        <v>0</v>
      </c>
      <c r="Q288" s="33">
        <v>1.6027777777777779</v>
      </c>
      <c r="R288" s="33">
        <v>2.6255915544230072E-2</v>
      </c>
      <c r="S288" s="33">
        <v>3.55</v>
      </c>
      <c r="T288" s="33">
        <v>0.79155555555555568</v>
      </c>
      <c r="U288" s="33">
        <v>0</v>
      </c>
      <c r="V288" s="33">
        <v>7.1121223152530041E-2</v>
      </c>
      <c r="W288" s="33">
        <v>2.3777777777777778</v>
      </c>
      <c r="X288" s="33">
        <v>3.5944444444444446</v>
      </c>
      <c r="Y288" s="33">
        <v>0</v>
      </c>
      <c r="Z288" s="33">
        <v>9.7834000728066986E-2</v>
      </c>
      <c r="AA288" s="33">
        <v>0</v>
      </c>
      <c r="AB288" s="33">
        <v>0</v>
      </c>
      <c r="AC288" s="33">
        <v>0</v>
      </c>
      <c r="AD288" s="33">
        <v>0</v>
      </c>
      <c r="AE288" s="33">
        <v>0</v>
      </c>
      <c r="AF288" s="33">
        <v>0</v>
      </c>
      <c r="AG288" s="33">
        <v>0</v>
      </c>
      <c r="AH288" t="s">
        <v>18</v>
      </c>
      <c r="AI288" s="34">
        <v>1</v>
      </c>
    </row>
    <row r="289" spans="1:35" x14ac:dyDescent="0.25">
      <c r="A289" t="s">
        <v>929</v>
      </c>
      <c r="B289" t="s">
        <v>532</v>
      </c>
      <c r="C289" t="s">
        <v>794</v>
      </c>
      <c r="D289" t="s">
        <v>902</v>
      </c>
      <c r="E289" s="33">
        <v>27.088888888888889</v>
      </c>
      <c r="F289" s="33">
        <v>16.388888888888889</v>
      </c>
      <c r="G289" s="33">
        <v>0</v>
      </c>
      <c r="H289" s="33">
        <v>0</v>
      </c>
      <c r="I289" s="33">
        <v>0.42222222222222222</v>
      </c>
      <c r="J289" s="33">
        <v>0</v>
      </c>
      <c r="K289" s="33">
        <v>0</v>
      </c>
      <c r="L289" s="33">
        <v>2.8392222222222228</v>
      </c>
      <c r="M289" s="33">
        <v>4.5055555555555555</v>
      </c>
      <c r="N289" s="33">
        <v>0</v>
      </c>
      <c r="O289" s="33">
        <v>0.16632485643970468</v>
      </c>
      <c r="P289" s="33">
        <v>4.4083333333333332</v>
      </c>
      <c r="Q289" s="33">
        <v>3.6472222222222221</v>
      </c>
      <c r="R289" s="33">
        <v>0.29737489745693191</v>
      </c>
      <c r="S289" s="33">
        <v>0.95455555555555549</v>
      </c>
      <c r="T289" s="33">
        <v>6.1123333333333347</v>
      </c>
      <c r="U289" s="33">
        <v>0</v>
      </c>
      <c r="V289" s="33">
        <v>0.26087776866283846</v>
      </c>
      <c r="W289" s="33">
        <v>0.91533333333333344</v>
      </c>
      <c r="X289" s="33">
        <v>3.9302222222222225</v>
      </c>
      <c r="Y289" s="33">
        <v>0</v>
      </c>
      <c r="Z289" s="33">
        <v>0.17887612797374899</v>
      </c>
      <c r="AA289" s="33">
        <v>0</v>
      </c>
      <c r="AB289" s="33">
        <v>0</v>
      </c>
      <c r="AC289" s="33">
        <v>0</v>
      </c>
      <c r="AD289" s="33">
        <v>26.524999999999999</v>
      </c>
      <c r="AE289" s="33">
        <v>0</v>
      </c>
      <c r="AF289" s="33">
        <v>0</v>
      </c>
      <c r="AG289" s="33">
        <v>0</v>
      </c>
      <c r="AH289" t="s">
        <v>170</v>
      </c>
      <c r="AI289" s="34">
        <v>1</v>
      </c>
    </row>
    <row r="290" spans="1:35" x14ac:dyDescent="0.25">
      <c r="A290" t="s">
        <v>929</v>
      </c>
      <c r="B290" t="s">
        <v>622</v>
      </c>
      <c r="C290" t="s">
        <v>843</v>
      </c>
      <c r="D290" t="s">
        <v>900</v>
      </c>
      <c r="E290" s="33">
        <v>84.511111111111106</v>
      </c>
      <c r="F290" s="33">
        <v>2.6666666666666665</v>
      </c>
      <c r="G290" s="33">
        <v>0.32222222222222224</v>
      </c>
      <c r="H290" s="33">
        <v>0</v>
      </c>
      <c r="I290" s="33">
        <v>5.5333333333333332</v>
      </c>
      <c r="J290" s="33">
        <v>0</v>
      </c>
      <c r="K290" s="33">
        <v>0</v>
      </c>
      <c r="L290" s="33">
        <v>4.8592222222222228</v>
      </c>
      <c r="M290" s="33">
        <v>11.7</v>
      </c>
      <c r="N290" s="33">
        <v>5.2718888888888893</v>
      </c>
      <c r="O290" s="33">
        <v>0.20082434919800157</v>
      </c>
      <c r="P290" s="33">
        <v>4.7111111111111112</v>
      </c>
      <c r="Q290" s="33">
        <v>15.335444444444443</v>
      </c>
      <c r="R290" s="33">
        <v>0.23720615303707598</v>
      </c>
      <c r="S290" s="33">
        <v>6.747333333333331</v>
      </c>
      <c r="T290" s="33">
        <v>6.0255555555555578</v>
      </c>
      <c r="U290" s="33">
        <v>0</v>
      </c>
      <c r="V290" s="33">
        <v>0.15113857480936105</v>
      </c>
      <c r="W290" s="33">
        <v>8.8268888888888881</v>
      </c>
      <c r="X290" s="33">
        <v>9.5158888888888882</v>
      </c>
      <c r="Y290" s="33">
        <v>0</v>
      </c>
      <c r="Z290" s="33">
        <v>0.21704575335261636</v>
      </c>
      <c r="AA290" s="33">
        <v>0</v>
      </c>
      <c r="AB290" s="33">
        <v>0</v>
      </c>
      <c r="AC290" s="33">
        <v>0</v>
      </c>
      <c r="AD290" s="33">
        <v>0</v>
      </c>
      <c r="AE290" s="33">
        <v>0</v>
      </c>
      <c r="AF290" s="33">
        <v>0</v>
      </c>
      <c r="AG290" s="33">
        <v>0</v>
      </c>
      <c r="AH290" t="s">
        <v>264</v>
      </c>
      <c r="AI290" s="34">
        <v>1</v>
      </c>
    </row>
    <row r="291" spans="1:35" x14ac:dyDescent="0.25">
      <c r="A291" t="s">
        <v>929</v>
      </c>
      <c r="B291" t="s">
        <v>690</v>
      </c>
      <c r="C291" t="s">
        <v>846</v>
      </c>
      <c r="D291" t="s">
        <v>901</v>
      </c>
      <c r="E291" s="33">
        <v>32.200000000000003</v>
      </c>
      <c r="F291" s="33">
        <v>26.044444444444444</v>
      </c>
      <c r="G291" s="33">
        <v>0</v>
      </c>
      <c r="H291" s="33">
        <v>0</v>
      </c>
      <c r="I291" s="33">
        <v>0</v>
      </c>
      <c r="J291" s="33">
        <v>0</v>
      </c>
      <c r="K291" s="33">
        <v>0</v>
      </c>
      <c r="L291" s="33">
        <v>0</v>
      </c>
      <c r="M291" s="33">
        <v>3.378222222222222</v>
      </c>
      <c r="N291" s="33">
        <v>0</v>
      </c>
      <c r="O291" s="33">
        <v>0.10491373360938577</v>
      </c>
      <c r="P291" s="33">
        <v>4.7071111111111099</v>
      </c>
      <c r="Q291" s="33">
        <v>0</v>
      </c>
      <c r="R291" s="33">
        <v>0.14618357487922701</v>
      </c>
      <c r="S291" s="33">
        <v>0</v>
      </c>
      <c r="T291" s="33">
        <v>0</v>
      </c>
      <c r="U291" s="33">
        <v>0</v>
      </c>
      <c r="V291" s="33">
        <v>0</v>
      </c>
      <c r="W291" s="33">
        <v>0</v>
      </c>
      <c r="X291" s="33">
        <v>0</v>
      </c>
      <c r="Y291" s="33">
        <v>0</v>
      </c>
      <c r="Z291" s="33">
        <v>0</v>
      </c>
      <c r="AA291" s="33">
        <v>0</v>
      </c>
      <c r="AB291" s="33">
        <v>0</v>
      </c>
      <c r="AC291" s="33">
        <v>0</v>
      </c>
      <c r="AD291" s="33">
        <v>0</v>
      </c>
      <c r="AE291" s="33">
        <v>0</v>
      </c>
      <c r="AF291" s="33">
        <v>0</v>
      </c>
      <c r="AG291" s="33">
        <v>0</v>
      </c>
      <c r="AH291" t="s">
        <v>333</v>
      </c>
      <c r="AI291" s="34">
        <v>1</v>
      </c>
    </row>
    <row r="292" spans="1:35" x14ac:dyDescent="0.25">
      <c r="A292" t="s">
        <v>929</v>
      </c>
      <c r="B292" t="s">
        <v>708</v>
      </c>
      <c r="C292" t="s">
        <v>726</v>
      </c>
      <c r="D292" t="s">
        <v>895</v>
      </c>
      <c r="E292" s="33">
        <v>77.311111111111117</v>
      </c>
      <c r="F292" s="33">
        <v>0</v>
      </c>
      <c r="G292" s="33">
        <v>8.2555555555555564</v>
      </c>
      <c r="H292" s="33">
        <v>0.27777777777777779</v>
      </c>
      <c r="I292" s="33">
        <v>0.28888888888888886</v>
      </c>
      <c r="J292" s="33">
        <v>17.622222222222224</v>
      </c>
      <c r="K292" s="33">
        <v>0</v>
      </c>
      <c r="L292" s="33">
        <v>2.6</v>
      </c>
      <c r="M292" s="33">
        <v>5.5944444444444441</v>
      </c>
      <c r="N292" s="33">
        <v>0</v>
      </c>
      <c r="O292" s="33">
        <v>7.2362747916067824E-2</v>
      </c>
      <c r="P292" s="33">
        <v>3.6888888888888891</v>
      </c>
      <c r="Q292" s="33">
        <v>9.870444444444443</v>
      </c>
      <c r="R292" s="33">
        <v>0.17538660534636386</v>
      </c>
      <c r="S292" s="33">
        <v>9.4888888888888889</v>
      </c>
      <c r="T292" s="33">
        <v>5.0478888888888882</v>
      </c>
      <c r="U292" s="33">
        <v>0</v>
      </c>
      <c r="V292" s="33">
        <v>0.18802960620868064</v>
      </c>
      <c r="W292" s="33">
        <v>4.9666666666666668</v>
      </c>
      <c r="X292" s="33">
        <v>4.2160000000000011</v>
      </c>
      <c r="Y292" s="33">
        <v>0</v>
      </c>
      <c r="Z292" s="33">
        <v>0.11877551020408164</v>
      </c>
      <c r="AA292" s="33">
        <v>0</v>
      </c>
      <c r="AB292" s="33">
        <v>0</v>
      </c>
      <c r="AC292" s="33">
        <v>0</v>
      </c>
      <c r="AD292" s="33">
        <v>0</v>
      </c>
      <c r="AE292" s="33">
        <v>0</v>
      </c>
      <c r="AF292" s="33">
        <v>0</v>
      </c>
      <c r="AG292" s="33">
        <v>2.2222222222222223</v>
      </c>
      <c r="AH292" t="s">
        <v>351</v>
      </c>
      <c r="AI292" s="34">
        <v>1</v>
      </c>
    </row>
    <row r="293" spans="1:35" x14ac:dyDescent="0.25">
      <c r="A293" t="s">
        <v>929</v>
      </c>
      <c r="B293" t="s">
        <v>392</v>
      </c>
      <c r="C293" t="s">
        <v>763</v>
      </c>
      <c r="D293" t="s">
        <v>898</v>
      </c>
      <c r="E293" s="33">
        <v>152.12222222222223</v>
      </c>
      <c r="F293" s="33">
        <v>8.8555555555555561</v>
      </c>
      <c r="G293" s="33">
        <v>3.3777777777777778</v>
      </c>
      <c r="H293" s="33">
        <v>0.72222222222222221</v>
      </c>
      <c r="I293" s="33">
        <v>0</v>
      </c>
      <c r="J293" s="33">
        <v>0</v>
      </c>
      <c r="K293" s="33">
        <v>0</v>
      </c>
      <c r="L293" s="33">
        <v>5.9611111111111112</v>
      </c>
      <c r="M293" s="33">
        <v>14.636111111111111</v>
      </c>
      <c r="N293" s="33">
        <v>0</v>
      </c>
      <c r="O293" s="33">
        <v>9.6212840552187567E-2</v>
      </c>
      <c r="P293" s="33">
        <v>0</v>
      </c>
      <c r="Q293" s="33">
        <v>37.87777777777778</v>
      </c>
      <c r="R293" s="33">
        <v>0.248995690599664</v>
      </c>
      <c r="S293" s="33">
        <v>17.208333333333332</v>
      </c>
      <c r="T293" s="33">
        <v>0</v>
      </c>
      <c r="U293" s="33">
        <v>0</v>
      </c>
      <c r="V293" s="33">
        <v>0.11312175881966254</v>
      </c>
      <c r="W293" s="33">
        <v>21.416666666666668</v>
      </c>
      <c r="X293" s="33">
        <v>0</v>
      </c>
      <c r="Y293" s="33">
        <v>5.7555555555555555</v>
      </c>
      <c r="Z293" s="33">
        <v>0.17862099189248412</v>
      </c>
      <c r="AA293" s="33">
        <v>0</v>
      </c>
      <c r="AB293" s="33">
        <v>0</v>
      </c>
      <c r="AC293" s="33">
        <v>0</v>
      </c>
      <c r="AD293" s="33">
        <v>145.73333333333332</v>
      </c>
      <c r="AE293" s="33">
        <v>0</v>
      </c>
      <c r="AF293" s="33">
        <v>0</v>
      </c>
      <c r="AG293" s="33">
        <v>0</v>
      </c>
      <c r="AH293" t="s">
        <v>30</v>
      </c>
      <c r="AI293" s="34">
        <v>1</v>
      </c>
    </row>
    <row r="294" spans="1:35" x14ac:dyDescent="0.25">
      <c r="A294" t="s">
        <v>929</v>
      </c>
      <c r="B294" t="s">
        <v>577</v>
      </c>
      <c r="C294" t="s">
        <v>850</v>
      </c>
      <c r="D294" t="s">
        <v>897</v>
      </c>
      <c r="E294" s="33">
        <v>71.733333333333334</v>
      </c>
      <c r="F294" s="33">
        <v>4.9777777777777779</v>
      </c>
      <c r="G294" s="33">
        <v>1.8666666666666667</v>
      </c>
      <c r="H294" s="33">
        <v>0.33888888888888891</v>
      </c>
      <c r="I294" s="33">
        <v>1.8444444444444446</v>
      </c>
      <c r="J294" s="33">
        <v>0</v>
      </c>
      <c r="K294" s="33">
        <v>2.7555555555555555</v>
      </c>
      <c r="L294" s="33">
        <v>5.666666666666667</v>
      </c>
      <c r="M294" s="33">
        <v>5.1555555555555559</v>
      </c>
      <c r="N294" s="33">
        <v>0</v>
      </c>
      <c r="O294" s="33">
        <v>7.1871127633209422E-2</v>
      </c>
      <c r="P294" s="33">
        <v>4.9777777777777779</v>
      </c>
      <c r="Q294" s="33">
        <v>21.127777777777776</v>
      </c>
      <c r="R294" s="33">
        <v>0.36392503097893431</v>
      </c>
      <c r="S294" s="33">
        <v>5.123333333333334</v>
      </c>
      <c r="T294" s="33">
        <v>1.108888888888889</v>
      </c>
      <c r="U294" s="33">
        <v>0</v>
      </c>
      <c r="V294" s="33">
        <v>8.6880421313506831E-2</v>
      </c>
      <c r="W294" s="33">
        <v>5.1138888888888889</v>
      </c>
      <c r="X294" s="33">
        <v>4.8611111111111107</v>
      </c>
      <c r="Y294" s="33">
        <v>0</v>
      </c>
      <c r="Z294" s="33">
        <v>0.13905669144981411</v>
      </c>
      <c r="AA294" s="33">
        <v>0.17777777777777778</v>
      </c>
      <c r="AB294" s="33">
        <v>0</v>
      </c>
      <c r="AC294" s="33">
        <v>0</v>
      </c>
      <c r="AD294" s="33">
        <v>0</v>
      </c>
      <c r="AE294" s="33">
        <v>0</v>
      </c>
      <c r="AF294" s="33">
        <v>0</v>
      </c>
      <c r="AG294" s="33">
        <v>0.7</v>
      </c>
      <c r="AH294" t="s">
        <v>216</v>
      </c>
      <c r="AI294" s="34">
        <v>1</v>
      </c>
    </row>
    <row r="295" spans="1:35" x14ac:dyDescent="0.25">
      <c r="A295" t="s">
        <v>929</v>
      </c>
      <c r="B295" t="s">
        <v>594</v>
      </c>
      <c r="C295" t="s">
        <v>713</v>
      </c>
      <c r="D295" t="s">
        <v>896</v>
      </c>
      <c r="E295" s="33">
        <v>95.677777777777777</v>
      </c>
      <c r="F295" s="33">
        <v>5.6</v>
      </c>
      <c r="G295" s="33">
        <v>4.4444444444444446E-2</v>
      </c>
      <c r="H295" s="33">
        <v>0.2</v>
      </c>
      <c r="I295" s="33">
        <v>2.6777777777777776</v>
      </c>
      <c r="J295" s="33">
        <v>0</v>
      </c>
      <c r="K295" s="33">
        <v>0</v>
      </c>
      <c r="L295" s="33">
        <v>4.4256666666666664</v>
      </c>
      <c r="M295" s="33">
        <v>11.052111111111111</v>
      </c>
      <c r="N295" s="33">
        <v>0</v>
      </c>
      <c r="O295" s="33">
        <v>0.11551387759842063</v>
      </c>
      <c r="P295" s="33">
        <v>5.0277777777777777</v>
      </c>
      <c r="Q295" s="33">
        <v>12.352777777777778</v>
      </c>
      <c r="R295" s="33">
        <v>0.18165718267332484</v>
      </c>
      <c r="S295" s="33">
        <v>5.5730000000000004</v>
      </c>
      <c r="T295" s="33">
        <v>8.4323333333333306</v>
      </c>
      <c r="U295" s="33">
        <v>0</v>
      </c>
      <c r="V295" s="33">
        <v>0.14638021135756588</v>
      </c>
      <c r="W295" s="33">
        <v>6.7925555555555537</v>
      </c>
      <c r="X295" s="33">
        <v>4.0995555555555558</v>
      </c>
      <c r="Y295" s="33">
        <v>0</v>
      </c>
      <c r="Z295" s="33">
        <v>0.11384159795610264</v>
      </c>
      <c r="AA295" s="33">
        <v>0</v>
      </c>
      <c r="AB295" s="33">
        <v>0</v>
      </c>
      <c r="AC295" s="33">
        <v>0</v>
      </c>
      <c r="AD295" s="33">
        <v>0</v>
      </c>
      <c r="AE295" s="33">
        <v>0</v>
      </c>
      <c r="AF295" s="33">
        <v>0</v>
      </c>
      <c r="AG295" s="33">
        <v>0.68888888888888888</v>
      </c>
      <c r="AH295" t="s">
        <v>235</v>
      </c>
      <c r="AI295" s="34">
        <v>1</v>
      </c>
    </row>
    <row r="296" spans="1:35" x14ac:dyDescent="0.25">
      <c r="A296" t="s">
        <v>929</v>
      </c>
      <c r="B296" t="s">
        <v>511</v>
      </c>
      <c r="C296" t="s">
        <v>723</v>
      </c>
      <c r="D296" t="s">
        <v>899</v>
      </c>
      <c r="E296" s="33">
        <v>83.888888888888886</v>
      </c>
      <c r="F296" s="33">
        <v>5.6</v>
      </c>
      <c r="G296" s="33">
        <v>2.3333333333333335</v>
      </c>
      <c r="H296" s="33">
        <v>0</v>
      </c>
      <c r="I296" s="33">
        <v>2.8888888888888888</v>
      </c>
      <c r="J296" s="33">
        <v>0</v>
      </c>
      <c r="K296" s="33">
        <v>0</v>
      </c>
      <c r="L296" s="33">
        <v>0.98288888888888881</v>
      </c>
      <c r="M296" s="33">
        <v>4.9777777777777779</v>
      </c>
      <c r="N296" s="33">
        <v>4.9777777777777779</v>
      </c>
      <c r="O296" s="33">
        <v>0.11867549668874172</v>
      </c>
      <c r="P296" s="33">
        <v>4.9777777777777779</v>
      </c>
      <c r="Q296" s="33">
        <v>15.563888888888888</v>
      </c>
      <c r="R296" s="33">
        <v>0.24486754966887414</v>
      </c>
      <c r="S296" s="33">
        <v>5.6721111111111115</v>
      </c>
      <c r="T296" s="33">
        <v>7.2375555555555557</v>
      </c>
      <c r="U296" s="33">
        <v>0</v>
      </c>
      <c r="V296" s="33">
        <v>0.15389006622516557</v>
      </c>
      <c r="W296" s="33">
        <v>0.78844444444444439</v>
      </c>
      <c r="X296" s="33">
        <v>6.7368888888888909</v>
      </c>
      <c r="Y296" s="33">
        <v>0</v>
      </c>
      <c r="Z296" s="33">
        <v>8.9705960264900686E-2</v>
      </c>
      <c r="AA296" s="33">
        <v>0</v>
      </c>
      <c r="AB296" s="33">
        <v>0</v>
      </c>
      <c r="AC296" s="33">
        <v>0</v>
      </c>
      <c r="AD296" s="33">
        <v>45.355555555555554</v>
      </c>
      <c r="AE296" s="33">
        <v>0</v>
      </c>
      <c r="AF296" s="33">
        <v>0</v>
      </c>
      <c r="AG296" s="33">
        <v>0</v>
      </c>
      <c r="AH296" t="s">
        <v>149</v>
      </c>
      <c r="AI296" s="34">
        <v>1</v>
      </c>
    </row>
    <row r="297" spans="1:35" x14ac:dyDescent="0.25">
      <c r="A297" t="s">
        <v>929</v>
      </c>
      <c r="B297" t="s">
        <v>437</v>
      </c>
      <c r="C297" t="s">
        <v>800</v>
      </c>
      <c r="D297" t="s">
        <v>901</v>
      </c>
      <c r="E297" s="33">
        <v>57.43333333333333</v>
      </c>
      <c r="F297" s="33">
        <v>5.6888888888888891</v>
      </c>
      <c r="G297" s="33">
        <v>0.51111111111111107</v>
      </c>
      <c r="H297" s="33">
        <v>0.41722222222222222</v>
      </c>
      <c r="I297" s="33">
        <v>2.3111111111111109</v>
      </c>
      <c r="J297" s="33">
        <v>0</v>
      </c>
      <c r="K297" s="33">
        <v>0</v>
      </c>
      <c r="L297" s="33">
        <v>0.21322222222222223</v>
      </c>
      <c r="M297" s="33">
        <v>4.4444444444444446</v>
      </c>
      <c r="N297" s="33">
        <v>0</v>
      </c>
      <c r="O297" s="33">
        <v>7.7384407041981046E-2</v>
      </c>
      <c r="P297" s="33">
        <v>12.616666666666667</v>
      </c>
      <c r="Q297" s="33">
        <v>0</v>
      </c>
      <c r="R297" s="33">
        <v>0.21967498549042369</v>
      </c>
      <c r="S297" s="33">
        <v>7.4618888888888897</v>
      </c>
      <c r="T297" s="33">
        <v>0</v>
      </c>
      <c r="U297" s="33">
        <v>0</v>
      </c>
      <c r="V297" s="33">
        <v>0.12992261559295804</v>
      </c>
      <c r="W297" s="33">
        <v>3.6193333333333335</v>
      </c>
      <c r="X297" s="33">
        <v>4.642888888888888</v>
      </c>
      <c r="Y297" s="33">
        <v>0</v>
      </c>
      <c r="Z297" s="33">
        <v>0.14385761269104275</v>
      </c>
      <c r="AA297" s="33">
        <v>0</v>
      </c>
      <c r="AB297" s="33">
        <v>0</v>
      </c>
      <c r="AC297" s="33">
        <v>1.9555555555555555</v>
      </c>
      <c r="AD297" s="33">
        <v>0</v>
      </c>
      <c r="AE297" s="33">
        <v>0</v>
      </c>
      <c r="AF297" s="33">
        <v>0</v>
      </c>
      <c r="AG297" s="33">
        <v>0</v>
      </c>
      <c r="AH297" t="s">
        <v>75</v>
      </c>
      <c r="AI297" s="34">
        <v>1</v>
      </c>
    </row>
    <row r="298" spans="1:35" x14ac:dyDescent="0.25">
      <c r="A298" t="s">
        <v>929</v>
      </c>
      <c r="B298" t="s">
        <v>591</v>
      </c>
      <c r="C298" t="s">
        <v>732</v>
      </c>
      <c r="D298" t="s">
        <v>901</v>
      </c>
      <c r="E298" s="33">
        <v>123.41111111111111</v>
      </c>
      <c r="F298" s="33">
        <v>8.7444444444444436</v>
      </c>
      <c r="G298" s="33">
        <v>2.3111111111111109</v>
      </c>
      <c r="H298" s="33">
        <v>0.93333333333333335</v>
      </c>
      <c r="I298" s="33">
        <v>4.177777777777778</v>
      </c>
      <c r="J298" s="33">
        <v>0</v>
      </c>
      <c r="K298" s="33">
        <v>0</v>
      </c>
      <c r="L298" s="33">
        <v>4.3193333333333328</v>
      </c>
      <c r="M298" s="33">
        <v>7.5111111111111111</v>
      </c>
      <c r="N298" s="33">
        <v>0</v>
      </c>
      <c r="O298" s="33">
        <v>6.0862519132078866E-2</v>
      </c>
      <c r="P298" s="33">
        <v>0</v>
      </c>
      <c r="Q298" s="33">
        <v>47.760444444444438</v>
      </c>
      <c r="R298" s="33">
        <v>0.38700279103268204</v>
      </c>
      <c r="S298" s="33">
        <v>3.9763333333333315</v>
      </c>
      <c r="T298" s="33">
        <v>4.6138888888888889</v>
      </c>
      <c r="U298" s="33">
        <v>0</v>
      </c>
      <c r="V298" s="33">
        <v>6.9606554425137288E-2</v>
      </c>
      <c r="W298" s="33">
        <v>4.073555555555556</v>
      </c>
      <c r="X298" s="33">
        <v>3.7936666666666663</v>
      </c>
      <c r="Y298" s="33">
        <v>0</v>
      </c>
      <c r="Z298" s="33">
        <v>6.3748086792113093E-2</v>
      </c>
      <c r="AA298" s="33">
        <v>0</v>
      </c>
      <c r="AB298" s="33">
        <v>0</v>
      </c>
      <c r="AC298" s="33">
        <v>0</v>
      </c>
      <c r="AD298" s="33">
        <v>0</v>
      </c>
      <c r="AE298" s="33">
        <v>0</v>
      </c>
      <c r="AF298" s="33">
        <v>0</v>
      </c>
      <c r="AG298" s="33">
        <v>0</v>
      </c>
      <c r="AH298" t="s">
        <v>232</v>
      </c>
      <c r="AI298" s="34">
        <v>1</v>
      </c>
    </row>
    <row r="299" spans="1:35" x14ac:dyDescent="0.25">
      <c r="A299" t="s">
        <v>929</v>
      </c>
      <c r="B299" t="s">
        <v>463</v>
      </c>
      <c r="C299" t="s">
        <v>810</v>
      </c>
      <c r="D299" t="s">
        <v>905</v>
      </c>
      <c r="E299" s="33">
        <v>69.388888888888886</v>
      </c>
      <c r="F299" s="33">
        <v>4.9777777777777779</v>
      </c>
      <c r="G299" s="33">
        <v>0.28888888888888886</v>
      </c>
      <c r="H299" s="33">
        <v>0</v>
      </c>
      <c r="I299" s="33">
        <v>2.411111111111111</v>
      </c>
      <c r="J299" s="33">
        <v>0</v>
      </c>
      <c r="K299" s="33">
        <v>0</v>
      </c>
      <c r="L299" s="33">
        <v>2.2496666666666671</v>
      </c>
      <c r="M299" s="33">
        <v>5.9666666666666677</v>
      </c>
      <c r="N299" s="33">
        <v>0</v>
      </c>
      <c r="O299" s="33">
        <v>8.5988791032826278E-2</v>
      </c>
      <c r="P299" s="33">
        <v>3.6</v>
      </c>
      <c r="Q299" s="33">
        <v>3.7633333333333332</v>
      </c>
      <c r="R299" s="33">
        <v>0.10611689351481185</v>
      </c>
      <c r="S299" s="33">
        <v>9.9682222222222236</v>
      </c>
      <c r="T299" s="33">
        <v>0.19800000000000001</v>
      </c>
      <c r="U299" s="33">
        <v>0</v>
      </c>
      <c r="V299" s="33">
        <v>0.14651080864691757</v>
      </c>
      <c r="W299" s="33">
        <v>3.6664444444444446</v>
      </c>
      <c r="X299" s="33">
        <v>1.0778888888888891</v>
      </c>
      <c r="Y299" s="33">
        <v>0</v>
      </c>
      <c r="Z299" s="33">
        <v>6.8373098478783034E-2</v>
      </c>
      <c r="AA299" s="33">
        <v>0</v>
      </c>
      <c r="AB299" s="33">
        <v>0</v>
      </c>
      <c r="AC299" s="33">
        <v>0</v>
      </c>
      <c r="AD299" s="33">
        <v>0</v>
      </c>
      <c r="AE299" s="33">
        <v>0</v>
      </c>
      <c r="AF299" s="33">
        <v>0</v>
      </c>
      <c r="AG299" s="33">
        <v>0</v>
      </c>
      <c r="AH299" t="s">
        <v>101</v>
      </c>
      <c r="AI299" s="34">
        <v>1</v>
      </c>
    </row>
    <row r="300" spans="1:35" x14ac:dyDescent="0.25">
      <c r="A300" t="s">
        <v>929</v>
      </c>
      <c r="B300" t="s">
        <v>445</v>
      </c>
      <c r="C300" t="s">
        <v>803</v>
      </c>
      <c r="D300" t="s">
        <v>897</v>
      </c>
      <c r="E300" s="33">
        <v>137.23333333333332</v>
      </c>
      <c r="F300" s="33">
        <v>5.7888888888888888</v>
      </c>
      <c r="G300" s="33">
        <v>1.1111111111111112</v>
      </c>
      <c r="H300" s="33">
        <v>0</v>
      </c>
      <c r="I300" s="33">
        <v>3.7444444444444445</v>
      </c>
      <c r="J300" s="33">
        <v>0</v>
      </c>
      <c r="K300" s="33">
        <v>1.1555555555555554</v>
      </c>
      <c r="L300" s="33">
        <v>6.2388888888888889</v>
      </c>
      <c r="M300" s="33">
        <v>21.377777777777776</v>
      </c>
      <c r="N300" s="33">
        <v>0</v>
      </c>
      <c r="O300" s="33">
        <v>0.15577686017326534</v>
      </c>
      <c r="P300" s="33">
        <v>4.7972222222222225</v>
      </c>
      <c r="Q300" s="33">
        <v>28.463888888888889</v>
      </c>
      <c r="R300" s="33">
        <v>0.24236903894421508</v>
      </c>
      <c r="S300" s="33">
        <v>11.71111111111111</v>
      </c>
      <c r="T300" s="33">
        <v>4.7416666666666663</v>
      </c>
      <c r="U300" s="33">
        <v>0</v>
      </c>
      <c r="V300" s="33">
        <v>0.11988907780746498</v>
      </c>
      <c r="W300" s="33">
        <v>12.03888888888889</v>
      </c>
      <c r="X300" s="33">
        <v>6.2722222222222221</v>
      </c>
      <c r="Y300" s="33">
        <v>0</v>
      </c>
      <c r="Z300" s="33">
        <v>0.13343049145818153</v>
      </c>
      <c r="AA300" s="33">
        <v>0</v>
      </c>
      <c r="AB300" s="33">
        <v>0</v>
      </c>
      <c r="AC300" s="33">
        <v>0</v>
      </c>
      <c r="AD300" s="33">
        <v>0</v>
      </c>
      <c r="AE300" s="33">
        <v>0</v>
      </c>
      <c r="AF300" s="33">
        <v>0</v>
      </c>
      <c r="AG300" s="33">
        <v>0</v>
      </c>
      <c r="AH300" t="s">
        <v>83</v>
      </c>
      <c r="AI300" s="34">
        <v>1</v>
      </c>
    </row>
    <row r="301" spans="1:35" x14ac:dyDescent="0.25">
      <c r="A301" t="s">
        <v>929</v>
      </c>
      <c r="B301" t="s">
        <v>405</v>
      </c>
      <c r="C301" t="s">
        <v>783</v>
      </c>
      <c r="D301" t="s">
        <v>902</v>
      </c>
      <c r="E301" s="33">
        <v>156.94444444444446</v>
      </c>
      <c r="F301" s="33">
        <v>2.9333333333333331</v>
      </c>
      <c r="G301" s="33">
        <v>0.92222222222222228</v>
      </c>
      <c r="H301" s="33">
        <v>0</v>
      </c>
      <c r="I301" s="33">
        <v>5.3555555555555552</v>
      </c>
      <c r="J301" s="33">
        <v>0</v>
      </c>
      <c r="K301" s="33">
        <v>4.4555555555555557</v>
      </c>
      <c r="L301" s="33">
        <v>4.8888888888888893</v>
      </c>
      <c r="M301" s="33">
        <v>20.266666666666666</v>
      </c>
      <c r="N301" s="33">
        <v>0</v>
      </c>
      <c r="O301" s="33">
        <v>0.12913274336283184</v>
      </c>
      <c r="P301" s="33">
        <v>9.4194444444444443</v>
      </c>
      <c r="Q301" s="33">
        <v>27.266666666666666</v>
      </c>
      <c r="R301" s="33">
        <v>0.23375221238938051</v>
      </c>
      <c r="S301" s="33">
        <v>13.916666666666666</v>
      </c>
      <c r="T301" s="33">
        <v>13.536111111111111</v>
      </c>
      <c r="U301" s="33">
        <v>0</v>
      </c>
      <c r="V301" s="33">
        <v>0.17492035398230085</v>
      </c>
      <c r="W301" s="33">
        <v>13.574999999999999</v>
      </c>
      <c r="X301" s="33">
        <v>10.936111111111112</v>
      </c>
      <c r="Y301" s="33">
        <v>5.5666666666666664</v>
      </c>
      <c r="Z301" s="33">
        <v>0.19164601769911505</v>
      </c>
      <c r="AA301" s="33">
        <v>0</v>
      </c>
      <c r="AB301" s="33">
        <v>0</v>
      </c>
      <c r="AC301" s="33">
        <v>0</v>
      </c>
      <c r="AD301" s="33">
        <v>0</v>
      </c>
      <c r="AE301" s="33">
        <v>0</v>
      </c>
      <c r="AF301" s="33">
        <v>0</v>
      </c>
      <c r="AG301" s="33">
        <v>0.76666666666666672</v>
      </c>
      <c r="AH301" t="s">
        <v>43</v>
      </c>
      <c r="AI301" s="34">
        <v>1</v>
      </c>
    </row>
    <row r="302" spans="1:35" x14ac:dyDescent="0.25">
      <c r="A302" t="s">
        <v>929</v>
      </c>
      <c r="B302" t="s">
        <v>634</v>
      </c>
      <c r="C302" t="s">
        <v>776</v>
      </c>
      <c r="D302" t="s">
        <v>902</v>
      </c>
      <c r="E302" s="33">
        <v>97.777777777777771</v>
      </c>
      <c r="F302" s="33">
        <v>47.944444444444443</v>
      </c>
      <c r="G302" s="33">
        <v>0.72222222222222221</v>
      </c>
      <c r="H302" s="33">
        <v>0.73333333333333328</v>
      </c>
      <c r="I302" s="33">
        <v>3.4444444444444446</v>
      </c>
      <c r="J302" s="33">
        <v>0</v>
      </c>
      <c r="K302" s="33">
        <v>0</v>
      </c>
      <c r="L302" s="33">
        <v>1.5568888888888892</v>
      </c>
      <c r="M302" s="33">
        <v>10.844444444444445</v>
      </c>
      <c r="N302" s="33">
        <v>0</v>
      </c>
      <c r="O302" s="33">
        <v>0.11090909090909092</v>
      </c>
      <c r="P302" s="33">
        <v>11.094444444444445</v>
      </c>
      <c r="Q302" s="33">
        <v>0</v>
      </c>
      <c r="R302" s="33">
        <v>0.1134659090909091</v>
      </c>
      <c r="S302" s="33">
        <v>6.2308888888888898</v>
      </c>
      <c r="T302" s="33">
        <v>6.6334444444444429</v>
      </c>
      <c r="U302" s="33">
        <v>0</v>
      </c>
      <c r="V302" s="33">
        <v>0.13156704545454545</v>
      </c>
      <c r="W302" s="33">
        <v>6.5143333333333313</v>
      </c>
      <c r="X302" s="33">
        <v>8.9815555555555573</v>
      </c>
      <c r="Y302" s="33">
        <v>0</v>
      </c>
      <c r="Z302" s="33">
        <v>0.15848068181818181</v>
      </c>
      <c r="AA302" s="33">
        <v>0</v>
      </c>
      <c r="AB302" s="33">
        <v>0</v>
      </c>
      <c r="AC302" s="33">
        <v>0</v>
      </c>
      <c r="AD302" s="33">
        <v>0</v>
      </c>
      <c r="AE302" s="33">
        <v>0</v>
      </c>
      <c r="AF302" s="33">
        <v>0</v>
      </c>
      <c r="AG302" s="33">
        <v>0</v>
      </c>
      <c r="AH302" t="s">
        <v>276</v>
      </c>
      <c r="AI302" s="34">
        <v>1</v>
      </c>
    </row>
    <row r="303" spans="1:35" x14ac:dyDescent="0.25">
      <c r="A303" t="s">
        <v>929</v>
      </c>
      <c r="B303" t="s">
        <v>397</v>
      </c>
      <c r="C303" t="s">
        <v>759</v>
      </c>
      <c r="D303" t="s">
        <v>896</v>
      </c>
      <c r="E303" s="33">
        <v>88.25555555555556</v>
      </c>
      <c r="F303" s="33">
        <v>2.4</v>
      </c>
      <c r="G303" s="33">
        <v>2.5333333333333332</v>
      </c>
      <c r="H303" s="33">
        <v>0.45555555555555555</v>
      </c>
      <c r="I303" s="33">
        <v>0.6333333333333333</v>
      </c>
      <c r="J303" s="33">
        <v>0</v>
      </c>
      <c r="K303" s="33">
        <v>2.2222222222222223</v>
      </c>
      <c r="L303" s="33">
        <v>4.0250000000000004</v>
      </c>
      <c r="M303" s="33">
        <v>4.4611111111111112</v>
      </c>
      <c r="N303" s="33">
        <v>0</v>
      </c>
      <c r="O303" s="33">
        <v>5.0547652020647107E-2</v>
      </c>
      <c r="P303" s="33">
        <v>3.6361111111111111</v>
      </c>
      <c r="Q303" s="33">
        <v>9.7694444444444439</v>
      </c>
      <c r="R303" s="33">
        <v>0.15189475009442274</v>
      </c>
      <c r="S303" s="33">
        <v>10.013888888888889</v>
      </c>
      <c r="T303" s="33">
        <v>3.9777777777777779</v>
      </c>
      <c r="U303" s="33">
        <v>0</v>
      </c>
      <c r="V303" s="33">
        <v>0.15853581770112049</v>
      </c>
      <c r="W303" s="33">
        <v>9.6111111111111107</v>
      </c>
      <c r="X303" s="33">
        <v>5.8583333333333334</v>
      </c>
      <c r="Y303" s="33">
        <v>5.333333333333333</v>
      </c>
      <c r="Z303" s="33">
        <v>0.23571068865667882</v>
      </c>
      <c r="AA303" s="33">
        <v>2.3111111111111109</v>
      </c>
      <c r="AB303" s="33">
        <v>0</v>
      </c>
      <c r="AC303" s="33">
        <v>0</v>
      </c>
      <c r="AD303" s="33">
        <v>0</v>
      </c>
      <c r="AE303" s="33">
        <v>0</v>
      </c>
      <c r="AF303" s="33">
        <v>0</v>
      </c>
      <c r="AG303" s="33">
        <v>0.93333333333333335</v>
      </c>
      <c r="AH303" t="s">
        <v>35</v>
      </c>
      <c r="AI303" s="34">
        <v>1</v>
      </c>
    </row>
    <row r="304" spans="1:35" x14ac:dyDescent="0.25">
      <c r="A304" t="s">
        <v>929</v>
      </c>
      <c r="B304" t="s">
        <v>632</v>
      </c>
      <c r="C304" t="s">
        <v>848</v>
      </c>
      <c r="D304" t="s">
        <v>896</v>
      </c>
      <c r="E304" s="33">
        <v>118.55555555555556</v>
      </c>
      <c r="F304" s="33">
        <v>6.0888888888888886</v>
      </c>
      <c r="G304" s="33">
        <v>0</v>
      </c>
      <c r="H304" s="33">
        <v>0</v>
      </c>
      <c r="I304" s="33">
        <v>5.333333333333333</v>
      </c>
      <c r="J304" s="33">
        <v>0</v>
      </c>
      <c r="K304" s="33">
        <v>0</v>
      </c>
      <c r="L304" s="33">
        <v>0</v>
      </c>
      <c r="M304" s="33">
        <v>11.155555555555555</v>
      </c>
      <c r="N304" s="33">
        <v>0</v>
      </c>
      <c r="O304" s="33">
        <v>9.4095595126522949E-2</v>
      </c>
      <c r="P304" s="33">
        <v>0</v>
      </c>
      <c r="Q304" s="33">
        <v>20.252555555555549</v>
      </c>
      <c r="R304" s="33">
        <v>0.17082755388940951</v>
      </c>
      <c r="S304" s="33">
        <v>6.208444444444444</v>
      </c>
      <c r="T304" s="33">
        <v>7.9069999999999983</v>
      </c>
      <c r="U304" s="33">
        <v>0</v>
      </c>
      <c r="V304" s="33">
        <v>0.11906185567010308</v>
      </c>
      <c r="W304" s="33">
        <v>5.9831111111111115</v>
      </c>
      <c r="X304" s="33">
        <v>9.4442222222222227</v>
      </c>
      <c r="Y304" s="33">
        <v>0</v>
      </c>
      <c r="Z304" s="33">
        <v>0.13012746016869728</v>
      </c>
      <c r="AA304" s="33">
        <v>0</v>
      </c>
      <c r="AB304" s="33">
        <v>0</v>
      </c>
      <c r="AC304" s="33">
        <v>0</v>
      </c>
      <c r="AD304" s="33">
        <v>0</v>
      </c>
      <c r="AE304" s="33">
        <v>0</v>
      </c>
      <c r="AF304" s="33">
        <v>0</v>
      </c>
      <c r="AG304" s="33">
        <v>0</v>
      </c>
      <c r="AH304" t="s">
        <v>274</v>
      </c>
      <c r="AI304" s="34">
        <v>1</v>
      </c>
    </row>
    <row r="305" spans="1:35" x14ac:dyDescent="0.25">
      <c r="A305" t="s">
        <v>929</v>
      </c>
      <c r="B305" t="s">
        <v>364</v>
      </c>
      <c r="C305" t="s">
        <v>763</v>
      </c>
      <c r="D305" t="s">
        <v>898</v>
      </c>
      <c r="E305" s="33">
        <v>60.8</v>
      </c>
      <c r="F305" s="33">
        <v>5.5222222222222221</v>
      </c>
      <c r="G305" s="33">
        <v>2.8444444444444446</v>
      </c>
      <c r="H305" s="33">
        <v>0.5444444444444444</v>
      </c>
      <c r="I305" s="33">
        <v>10.555555555555555</v>
      </c>
      <c r="J305" s="33">
        <v>0</v>
      </c>
      <c r="K305" s="33">
        <v>0</v>
      </c>
      <c r="L305" s="33">
        <v>1.8888888888888888</v>
      </c>
      <c r="M305" s="33">
        <v>16.875666666666664</v>
      </c>
      <c r="N305" s="33">
        <v>12.71111111111111</v>
      </c>
      <c r="O305" s="33">
        <v>0.48662463450292398</v>
      </c>
      <c r="P305" s="33">
        <v>6.0245555555555557</v>
      </c>
      <c r="Q305" s="33">
        <v>17.079333333333331</v>
      </c>
      <c r="R305" s="33">
        <v>0.37999817251461987</v>
      </c>
      <c r="S305" s="33">
        <v>37.596111111111114</v>
      </c>
      <c r="T305" s="33">
        <v>0</v>
      </c>
      <c r="U305" s="33">
        <v>0</v>
      </c>
      <c r="V305" s="33">
        <v>0.61835709064327493</v>
      </c>
      <c r="W305" s="33">
        <v>42.655777777777786</v>
      </c>
      <c r="X305" s="33">
        <v>0</v>
      </c>
      <c r="Y305" s="33">
        <v>7.3111111111111109</v>
      </c>
      <c r="Z305" s="33">
        <v>0.82182383040935691</v>
      </c>
      <c r="AA305" s="33">
        <v>0</v>
      </c>
      <c r="AB305" s="33">
        <v>0</v>
      </c>
      <c r="AC305" s="33">
        <v>0</v>
      </c>
      <c r="AD305" s="33">
        <v>0</v>
      </c>
      <c r="AE305" s="33">
        <v>0</v>
      </c>
      <c r="AF305" s="33">
        <v>0</v>
      </c>
      <c r="AG305" s="33">
        <v>0</v>
      </c>
      <c r="AH305" t="s">
        <v>2</v>
      </c>
      <c r="AI305" s="34">
        <v>1</v>
      </c>
    </row>
    <row r="306" spans="1:35" x14ac:dyDescent="0.25">
      <c r="A306" t="s">
        <v>929</v>
      </c>
      <c r="B306" t="s">
        <v>506</v>
      </c>
      <c r="C306" t="s">
        <v>740</v>
      </c>
      <c r="D306" t="s">
        <v>903</v>
      </c>
      <c r="E306" s="33">
        <v>91.944444444444443</v>
      </c>
      <c r="F306" s="33">
        <v>5.4</v>
      </c>
      <c r="G306" s="33">
        <v>0.97777777777777775</v>
      </c>
      <c r="H306" s="33">
        <v>0.44144444444444447</v>
      </c>
      <c r="I306" s="33">
        <v>2.7</v>
      </c>
      <c r="J306" s="33">
        <v>0</v>
      </c>
      <c r="K306" s="33">
        <v>0</v>
      </c>
      <c r="L306" s="33">
        <v>2.0225555555555554</v>
      </c>
      <c r="M306" s="33">
        <v>5.5111111111111111</v>
      </c>
      <c r="N306" s="33">
        <v>9.8666666666666671</v>
      </c>
      <c r="O306" s="33">
        <v>0.16725075528700908</v>
      </c>
      <c r="P306" s="33">
        <v>5.5111111111111111</v>
      </c>
      <c r="Q306" s="33">
        <v>16.154444444444437</v>
      </c>
      <c r="R306" s="33">
        <v>0.23563746223564949</v>
      </c>
      <c r="S306" s="33">
        <v>8.7632222222222218</v>
      </c>
      <c r="T306" s="33">
        <v>4.0742222222222226</v>
      </c>
      <c r="U306" s="33">
        <v>0</v>
      </c>
      <c r="V306" s="33">
        <v>0.13962175226586102</v>
      </c>
      <c r="W306" s="33">
        <v>5.6909999999999989</v>
      </c>
      <c r="X306" s="33">
        <v>11.385666666666664</v>
      </c>
      <c r="Y306" s="33">
        <v>0</v>
      </c>
      <c r="Z306" s="33">
        <v>0.18572809667673709</v>
      </c>
      <c r="AA306" s="33">
        <v>0.13333333333333333</v>
      </c>
      <c r="AB306" s="33">
        <v>0</v>
      </c>
      <c r="AC306" s="33">
        <v>0</v>
      </c>
      <c r="AD306" s="33">
        <v>0</v>
      </c>
      <c r="AE306" s="33">
        <v>0</v>
      </c>
      <c r="AF306" s="33">
        <v>0</v>
      </c>
      <c r="AG306" s="33">
        <v>0</v>
      </c>
      <c r="AH306" t="s">
        <v>144</v>
      </c>
      <c r="AI306" s="34">
        <v>1</v>
      </c>
    </row>
    <row r="307" spans="1:35" x14ac:dyDescent="0.25">
      <c r="A307" t="s">
        <v>929</v>
      </c>
      <c r="B307" t="s">
        <v>542</v>
      </c>
      <c r="C307" t="s">
        <v>762</v>
      </c>
      <c r="D307" t="s">
        <v>897</v>
      </c>
      <c r="E307" s="33">
        <v>124.78888888888889</v>
      </c>
      <c r="F307" s="33">
        <v>5.2444444444444445</v>
      </c>
      <c r="G307" s="33">
        <v>0.8</v>
      </c>
      <c r="H307" s="33">
        <v>0.63222222222222213</v>
      </c>
      <c r="I307" s="33">
        <v>3.7888888888888888</v>
      </c>
      <c r="J307" s="33">
        <v>0</v>
      </c>
      <c r="K307" s="33">
        <v>0</v>
      </c>
      <c r="L307" s="33">
        <v>10.069444444444445</v>
      </c>
      <c r="M307" s="33">
        <v>11.991666666666667</v>
      </c>
      <c r="N307" s="33">
        <v>0</v>
      </c>
      <c r="O307" s="33">
        <v>9.609562817202387E-2</v>
      </c>
      <c r="P307" s="33">
        <v>10.888888888888889</v>
      </c>
      <c r="Q307" s="33">
        <v>27.283333333333335</v>
      </c>
      <c r="R307" s="33">
        <v>0.30589439943014873</v>
      </c>
      <c r="S307" s="33">
        <v>12.852777777777778</v>
      </c>
      <c r="T307" s="33">
        <v>0</v>
      </c>
      <c r="U307" s="33">
        <v>0</v>
      </c>
      <c r="V307" s="33">
        <v>0.1029961713115484</v>
      </c>
      <c r="W307" s="33">
        <v>13.696777777777779</v>
      </c>
      <c r="X307" s="33">
        <v>8.5805555555555557</v>
      </c>
      <c r="Y307" s="33">
        <v>4.0111111111111111</v>
      </c>
      <c r="Z307" s="33">
        <v>0.21066334253405752</v>
      </c>
      <c r="AA307" s="33">
        <v>0</v>
      </c>
      <c r="AB307" s="33">
        <v>0</v>
      </c>
      <c r="AC307" s="33">
        <v>0</v>
      </c>
      <c r="AD307" s="33">
        <v>0</v>
      </c>
      <c r="AE307" s="33">
        <v>1.1777777777777778</v>
      </c>
      <c r="AF307" s="33">
        <v>0</v>
      </c>
      <c r="AG307" s="33">
        <v>0</v>
      </c>
      <c r="AH307" t="s">
        <v>180</v>
      </c>
      <c r="AI307" s="34">
        <v>1</v>
      </c>
    </row>
    <row r="308" spans="1:35" x14ac:dyDescent="0.25">
      <c r="A308" t="s">
        <v>929</v>
      </c>
      <c r="B308" t="s">
        <v>525</v>
      </c>
      <c r="C308" t="s">
        <v>781</v>
      </c>
      <c r="D308" t="s">
        <v>896</v>
      </c>
      <c r="E308" s="33">
        <v>85.811111111111117</v>
      </c>
      <c r="F308" s="33">
        <v>16.533333333333335</v>
      </c>
      <c r="G308" s="33">
        <v>0</v>
      </c>
      <c r="H308" s="33">
        <v>0</v>
      </c>
      <c r="I308" s="33">
        <v>0</v>
      </c>
      <c r="J308" s="33">
        <v>0</v>
      </c>
      <c r="K308" s="33">
        <v>0</v>
      </c>
      <c r="L308" s="33">
        <v>3.3962222222222214</v>
      </c>
      <c r="M308" s="33">
        <v>5.4222222222222225</v>
      </c>
      <c r="N308" s="33">
        <v>0.67022222222222227</v>
      </c>
      <c r="O308" s="33">
        <v>7.0998316716301954E-2</v>
      </c>
      <c r="P308" s="33">
        <v>4.9777777777777779</v>
      </c>
      <c r="Q308" s="33">
        <v>5.302777777777778</v>
      </c>
      <c r="R308" s="33">
        <v>0.11980448012430402</v>
      </c>
      <c r="S308" s="33">
        <v>5.0148888888888887</v>
      </c>
      <c r="T308" s="33">
        <v>7.9156666666666649</v>
      </c>
      <c r="U308" s="33">
        <v>0</v>
      </c>
      <c r="V308" s="33">
        <v>0.15068626181535669</v>
      </c>
      <c r="W308" s="33">
        <v>4.5859999999999985</v>
      </c>
      <c r="X308" s="33">
        <v>4.2456666666666658</v>
      </c>
      <c r="Y308" s="33">
        <v>5.0777777777777775</v>
      </c>
      <c r="Z308" s="33">
        <v>0.1620937459536449</v>
      </c>
      <c r="AA308" s="33">
        <v>0</v>
      </c>
      <c r="AB308" s="33">
        <v>0</v>
      </c>
      <c r="AC308" s="33">
        <v>0</v>
      </c>
      <c r="AD308" s="33">
        <v>0</v>
      </c>
      <c r="AE308" s="33">
        <v>0</v>
      </c>
      <c r="AF308" s="33">
        <v>0</v>
      </c>
      <c r="AG308" s="33">
        <v>0</v>
      </c>
      <c r="AH308" t="s">
        <v>163</v>
      </c>
      <c r="AI308" s="34">
        <v>1</v>
      </c>
    </row>
    <row r="309" spans="1:35" x14ac:dyDescent="0.25">
      <c r="A309" t="s">
        <v>929</v>
      </c>
      <c r="B309" t="s">
        <v>578</v>
      </c>
      <c r="C309" t="s">
        <v>840</v>
      </c>
      <c r="D309" t="s">
        <v>898</v>
      </c>
      <c r="E309" s="33">
        <v>113.8</v>
      </c>
      <c r="F309" s="33">
        <v>5.6</v>
      </c>
      <c r="G309" s="33">
        <v>1.1888888888888889</v>
      </c>
      <c r="H309" s="33">
        <v>0.59977777777777785</v>
      </c>
      <c r="I309" s="33">
        <v>2.9777777777777779</v>
      </c>
      <c r="J309" s="33">
        <v>0</v>
      </c>
      <c r="K309" s="33">
        <v>0</v>
      </c>
      <c r="L309" s="33">
        <v>5.6527777777777777</v>
      </c>
      <c r="M309" s="33">
        <v>9.3281111111111112</v>
      </c>
      <c r="N309" s="33">
        <v>0</v>
      </c>
      <c r="O309" s="33">
        <v>8.1969341925405198E-2</v>
      </c>
      <c r="P309" s="33">
        <v>5.6</v>
      </c>
      <c r="Q309" s="33">
        <v>19.871999999999996</v>
      </c>
      <c r="R309" s="33">
        <v>0.22383128295254828</v>
      </c>
      <c r="S309" s="33">
        <v>15.373666666666669</v>
      </c>
      <c r="T309" s="33">
        <v>4.6166666666666663</v>
      </c>
      <c r="U309" s="33">
        <v>0</v>
      </c>
      <c r="V309" s="33">
        <v>0.17566198008201525</v>
      </c>
      <c r="W309" s="33">
        <v>8.3111111111111118</v>
      </c>
      <c r="X309" s="33">
        <v>6.4944444444444445</v>
      </c>
      <c r="Y309" s="33">
        <v>0</v>
      </c>
      <c r="Z309" s="33">
        <v>0.13010154266744778</v>
      </c>
      <c r="AA309" s="33">
        <v>0.37777777777777777</v>
      </c>
      <c r="AB309" s="33">
        <v>0</v>
      </c>
      <c r="AC309" s="33">
        <v>0</v>
      </c>
      <c r="AD309" s="33">
        <v>0</v>
      </c>
      <c r="AE309" s="33">
        <v>0.26666666666666666</v>
      </c>
      <c r="AF309" s="33">
        <v>0</v>
      </c>
      <c r="AG309" s="33">
        <v>0.67777777777777781</v>
      </c>
      <c r="AH309" t="s">
        <v>217</v>
      </c>
      <c r="AI309" s="34">
        <v>1</v>
      </c>
    </row>
    <row r="310" spans="1:35" x14ac:dyDescent="0.25">
      <c r="A310" t="s">
        <v>929</v>
      </c>
      <c r="B310" t="s">
        <v>454</v>
      </c>
      <c r="C310" t="s">
        <v>762</v>
      </c>
      <c r="D310" t="s">
        <v>897</v>
      </c>
      <c r="E310" s="33">
        <v>107.62222222222222</v>
      </c>
      <c r="F310" s="33">
        <v>16.088888888888889</v>
      </c>
      <c r="G310" s="33">
        <v>0</v>
      </c>
      <c r="H310" s="33">
        <v>0</v>
      </c>
      <c r="I310" s="33">
        <v>0</v>
      </c>
      <c r="J310" s="33">
        <v>0</v>
      </c>
      <c r="K310" s="33">
        <v>0</v>
      </c>
      <c r="L310" s="33">
        <v>2.0362222222222215</v>
      </c>
      <c r="M310" s="33">
        <v>0</v>
      </c>
      <c r="N310" s="33">
        <v>4.6222222222222218</v>
      </c>
      <c r="O310" s="33">
        <v>4.2948585587445798E-2</v>
      </c>
      <c r="P310" s="33">
        <v>27.875111111111114</v>
      </c>
      <c r="Q310" s="33">
        <v>0</v>
      </c>
      <c r="R310" s="33">
        <v>0.25900887879413592</v>
      </c>
      <c r="S310" s="33">
        <v>4.1663333333333323</v>
      </c>
      <c r="T310" s="33">
        <v>2.8276666666666666</v>
      </c>
      <c r="U310" s="33">
        <v>0</v>
      </c>
      <c r="V310" s="33">
        <v>6.4986578567003919E-2</v>
      </c>
      <c r="W310" s="33">
        <v>3.9143333333333334</v>
      </c>
      <c r="X310" s="33">
        <v>4.8968888888888884</v>
      </c>
      <c r="Y310" s="33">
        <v>5.0888888888888886</v>
      </c>
      <c r="Z310" s="33">
        <v>0.12915651455709271</v>
      </c>
      <c r="AA310" s="33">
        <v>0</v>
      </c>
      <c r="AB310" s="33">
        <v>0</v>
      </c>
      <c r="AC310" s="33">
        <v>0</v>
      </c>
      <c r="AD310" s="33">
        <v>0</v>
      </c>
      <c r="AE310" s="33">
        <v>0</v>
      </c>
      <c r="AF310" s="33">
        <v>0</v>
      </c>
      <c r="AG310" s="33">
        <v>0</v>
      </c>
      <c r="AH310" t="s">
        <v>92</v>
      </c>
      <c r="AI310" s="34">
        <v>1</v>
      </c>
    </row>
    <row r="311" spans="1:35" x14ac:dyDescent="0.25">
      <c r="A311" t="s">
        <v>929</v>
      </c>
      <c r="B311" t="s">
        <v>535</v>
      </c>
      <c r="C311" t="s">
        <v>774</v>
      </c>
      <c r="D311" t="s">
        <v>895</v>
      </c>
      <c r="E311" s="33">
        <v>201.5</v>
      </c>
      <c r="F311" s="33">
        <v>5.1555555555555559</v>
      </c>
      <c r="G311" s="33">
        <v>0.43333333333333335</v>
      </c>
      <c r="H311" s="33">
        <v>0.61111111111111116</v>
      </c>
      <c r="I311" s="33">
        <v>14.077777777777778</v>
      </c>
      <c r="J311" s="33">
        <v>0</v>
      </c>
      <c r="K311" s="33">
        <v>0</v>
      </c>
      <c r="L311" s="33">
        <v>5.7768888888888883</v>
      </c>
      <c r="M311" s="33">
        <v>23.288888888888888</v>
      </c>
      <c r="N311" s="33">
        <v>0</v>
      </c>
      <c r="O311" s="33">
        <v>0.1155776123518059</v>
      </c>
      <c r="P311" s="33">
        <v>9.5638888888888882</v>
      </c>
      <c r="Q311" s="33">
        <v>14.71111111111111</v>
      </c>
      <c r="R311" s="33">
        <v>0.12047146401985111</v>
      </c>
      <c r="S311" s="33">
        <v>10.283333333333333</v>
      </c>
      <c r="T311" s="33">
        <v>7.7611111111111111</v>
      </c>
      <c r="U311" s="33">
        <v>0</v>
      </c>
      <c r="V311" s="33">
        <v>8.9550592776399221E-2</v>
      </c>
      <c r="W311" s="33">
        <v>10.91388888888889</v>
      </c>
      <c r="X311" s="33">
        <v>5.2611111111111111</v>
      </c>
      <c r="Y311" s="33">
        <v>0</v>
      </c>
      <c r="Z311" s="33">
        <v>8.027295285359802E-2</v>
      </c>
      <c r="AA311" s="33">
        <v>0</v>
      </c>
      <c r="AB311" s="33">
        <v>0</v>
      </c>
      <c r="AC311" s="33">
        <v>0</v>
      </c>
      <c r="AD311" s="33">
        <v>0</v>
      </c>
      <c r="AE311" s="33">
        <v>0</v>
      </c>
      <c r="AF311" s="33">
        <v>0</v>
      </c>
      <c r="AG311" s="33">
        <v>0</v>
      </c>
      <c r="AH311" t="s">
        <v>173</v>
      </c>
      <c r="AI311" s="34">
        <v>1</v>
      </c>
    </row>
    <row r="312" spans="1:35" x14ac:dyDescent="0.25">
      <c r="A312" t="s">
        <v>929</v>
      </c>
      <c r="B312" t="s">
        <v>359</v>
      </c>
      <c r="C312" t="s">
        <v>719</v>
      </c>
      <c r="D312" t="s">
        <v>897</v>
      </c>
      <c r="E312" s="33">
        <v>136.42222222222222</v>
      </c>
      <c r="F312" s="33">
        <v>4.0888888888888886</v>
      </c>
      <c r="G312" s="33">
        <v>1.0888888888888888</v>
      </c>
      <c r="H312" s="33">
        <v>0.88888888888888884</v>
      </c>
      <c r="I312" s="33">
        <v>4.5777777777777775</v>
      </c>
      <c r="J312" s="33">
        <v>0</v>
      </c>
      <c r="K312" s="33">
        <v>11.955555555555556</v>
      </c>
      <c r="L312" s="33">
        <v>4.7726666666666659</v>
      </c>
      <c r="M312" s="33">
        <v>10.311111111111112</v>
      </c>
      <c r="N312" s="33">
        <v>0</v>
      </c>
      <c r="O312" s="33">
        <v>7.5582342401042529E-2</v>
      </c>
      <c r="P312" s="33">
        <v>9.8666666666666671</v>
      </c>
      <c r="Q312" s="33">
        <v>34.919444444444444</v>
      </c>
      <c r="R312" s="33">
        <v>0.32829043818211434</v>
      </c>
      <c r="S312" s="33">
        <v>10.977333333333336</v>
      </c>
      <c r="T312" s="33">
        <v>8.277000000000001</v>
      </c>
      <c r="U312" s="33">
        <v>0</v>
      </c>
      <c r="V312" s="33">
        <v>0.14113780746049848</v>
      </c>
      <c r="W312" s="33">
        <v>5.7644444444444423</v>
      </c>
      <c r="X312" s="33">
        <v>6.41211111111111</v>
      </c>
      <c r="Y312" s="33">
        <v>0</v>
      </c>
      <c r="Z312" s="33">
        <v>8.9256393549437998E-2</v>
      </c>
      <c r="AA312" s="33">
        <v>0</v>
      </c>
      <c r="AB312" s="33">
        <v>0</v>
      </c>
      <c r="AC312" s="33">
        <v>0</v>
      </c>
      <c r="AD312" s="33">
        <v>0</v>
      </c>
      <c r="AE312" s="33">
        <v>0.72222222222222221</v>
      </c>
      <c r="AF312" s="33">
        <v>0</v>
      </c>
      <c r="AG312" s="33">
        <v>0</v>
      </c>
      <c r="AH312" t="s">
        <v>189</v>
      </c>
      <c r="AI312" s="34">
        <v>1</v>
      </c>
    </row>
    <row r="313" spans="1:35" x14ac:dyDescent="0.25">
      <c r="A313" t="s">
        <v>929</v>
      </c>
      <c r="B313" t="s">
        <v>665</v>
      </c>
      <c r="C313" t="s">
        <v>880</v>
      </c>
      <c r="D313" t="s">
        <v>895</v>
      </c>
      <c r="E313" s="33">
        <v>72.344444444444449</v>
      </c>
      <c r="F313" s="33">
        <v>0</v>
      </c>
      <c r="G313" s="33">
        <v>0</v>
      </c>
      <c r="H313" s="33">
        <v>0.4</v>
      </c>
      <c r="I313" s="33">
        <v>2.8444444444444446</v>
      </c>
      <c r="J313" s="33">
        <v>0</v>
      </c>
      <c r="K313" s="33">
        <v>0</v>
      </c>
      <c r="L313" s="33">
        <v>3.955666666666668</v>
      </c>
      <c r="M313" s="33">
        <v>5.6888888888888891</v>
      </c>
      <c r="N313" s="33">
        <v>0</v>
      </c>
      <c r="O313" s="33">
        <v>7.8636154200583633E-2</v>
      </c>
      <c r="P313" s="33">
        <v>5.6888888888888891</v>
      </c>
      <c r="Q313" s="33">
        <v>11.759333333333334</v>
      </c>
      <c r="R313" s="33">
        <v>0.24118261403778224</v>
      </c>
      <c r="S313" s="33">
        <v>4.7972222222222216</v>
      </c>
      <c r="T313" s="33">
        <v>3.9920000000000009</v>
      </c>
      <c r="U313" s="33">
        <v>0</v>
      </c>
      <c r="V313" s="33">
        <v>0.12149132237751496</v>
      </c>
      <c r="W313" s="33">
        <v>5.3114444444444437</v>
      </c>
      <c r="X313" s="33">
        <v>6.9607777777777793</v>
      </c>
      <c r="Y313" s="33">
        <v>0</v>
      </c>
      <c r="Z313" s="33">
        <v>0.16963600061434495</v>
      </c>
      <c r="AA313" s="33">
        <v>0</v>
      </c>
      <c r="AB313" s="33">
        <v>0</v>
      </c>
      <c r="AC313" s="33">
        <v>0</v>
      </c>
      <c r="AD313" s="33">
        <v>0</v>
      </c>
      <c r="AE313" s="33">
        <v>0</v>
      </c>
      <c r="AF313" s="33">
        <v>0</v>
      </c>
      <c r="AG313" s="33">
        <v>0</v>
      </c>
      <c r="AH313" t="s">
        <v>307</v>
      </c>
      <c r="AI313" s="34">
        <v>1</v>
      </c>
    </row>
    <row r="314" spans="1:35" x14ac:dyDescent="0.25">
      <c r="A314" t="s">
        <v>929</v>
      </c>
      <c r="B314" t="s">
        <v>534</v>
      </c>
      <c r="C314" t="s">
        <v>837</v>
      </c>
      <c r="D314" t="s">
        <v>898</v>
      </c>
      <c r="E314" s="33">
        <v>7.8555555555555552</v>
      </c>
      <c r="F314" s="33">
        <v>0.88888888888888884</v>
      </c>
      <c r="G314" s="33">
        <v>0</v>
      </c>
      <c r="H314" s="33">
        <v>0</v>
      </c>
      <c r="I314" s="33">
        <v>0</v>
      </c>
      <c r="J314" s="33">
        <v>0</v>
      </c>
      <c r="K314" s="33">
        <v>0</v>
      </c>
      <c r="L314" s="33">
        <v>0</v>
      </c>
      <c r="M314" s="33">
        <v>1.4</v>
      </c>
      <c r="N314" s="33">
        <v>0</v>
      </c>
      <c r="O314" s="33">
        <v>0.17821782178217821</v>
      </c>
      <c r="P314" s="33">
        <v>0</v>
      </c>
      <c r="Q314" s="33">
        <v>1.0583333333333333</v>
      </c>
      <c r="R314" s="33">
        <v>0.13472418670438474</v>
      </c>
      <c r="S314" s="33">
        <v>0.51388888888888884</v>
      </c>
      <c r="T314" s="33">
        <v>3.8444444444444446</v>
      </c>
      <c r="U314" s="33">
        <v>0</v>
      </c>
      <c r="V314" s="33">
        <v>0.55480905233380484</v>
      </c>
      <c r="W314" s="33">
        <v>5.3888888888888893</v>
      </c>
      <c r="X314" s="33">
        <v>0.41388888888888886</v>
      </c>
      <c r="Y314" s="33">
        <v>0</v>
      </c>
      <c r="Z314" s="33">
        <v>0.73868458274398874</v>
      </c>
      <c r="AA314" s="33">
        <v>0</v>
      </c>
      <c r="AB314" s="33">
        <v>0</v>
      </c>
      <c r="AC314" s="33">
        <v>0</v>
      </c>
      <c r="AD314" s="33">
        <v>0</v>
      </c>
      <c r="AE314" s="33">
        <v>0</v>
      </c>
      <c r="AF314" s="33">
        <v>0</v>
      </c>
      <c r="AG314" s="33">
        <v>0</v>
      </c>
      <c r="AH314" t="s">
        <v>172</v>
      </c>
      <c r="AI314" s="34">
        <v>1</v>
      </c>
    </row>
    <row r="315" spans="1:35" x14ac:dyDescent="0.25">
      <c r="A315" t="s">
        <v>929</v>
      </c>
      <c r="B315" t="s">
        <v>601</v>
      </c>
      <c r="C315" t="s">
        <v>858</v>
      </c>
      <c r="D315" t="s">
        <v>895</v>
      </c>
      <c r="E315" s="33">
        <v>82.722222222222229</v>
      </c>
      <c r="F315" s="33">
        <v>19.911111111111111</v>
      </c>
      <c r="G315" s="33">
        <v>1.1555555555555554</v>
      </c>
      <c r="H315" s="33">
        <v>0.32777777777777778</v>
      </c>
      <c r="I315" s="33">
        <v>1.3</v>
      </c>
      <c r="J315" s="33">
        <v>0</v>
      </c>
      <c r="K315" s="33">
        <v>0</v>
      </c>
      <c r="L315" s="33">
        <v>0</v>
      </c>
      <c r="M315" s="33">
        <v>6.4736666666666665</v>
      </c>
      <c r="N315" s="33">
        <v>0.12222222222222222</v>
      </c>
      <c r="O315" s="33">
        <v>7.9735392881128256E-2</v>
      </c>
      <c r="P315" s="33">
        <v>0.35555555555555557</v>
      </c>
      <c r="Q315" s="33">
        <v>14.037777777777777</v>
      </c>
      <c r="R315" s="33">
        <v>0.1739959704499664</v>
      </c>
      <c r="S315" s="33">
        <v>5.4222222222222225</v>
      </c>
      <c r="T315" s="33">
        <v>6.4995555555555562</v>
      </c>
      <c r="U315" s="33">
        <v>0</v>
      </c>
      <c r="V315" s="33">
        <v>0.14411820013431834</v>
      </c>
      <c r="W315" s="33">
        <v>0.90022222222222237</v>
      </c>
      <c r="X315" s="33">
        <v>3.628222222222222</v>
      </c>
      <c r="Y315" s="33">
        <v>0</v>
      </c>
      <c r="Z315" s="33">
        <v>5.4742780389523162E-2</v>
      </c>
      <c r="AA315" s="33">
        <v>0</v>
      </c>
      <c r="AB315" s="33">
        <v>0</v>
      </c>
      <c r="AC315" s="33">
        <v>0</v>
      </c>
      <c r="AD315" s="33">
        <v>0</v>
      </c>
      <c r="AE315" s="33">
        <v>0</v>
      </c>
      <c r="AF315" s="33">
        <v>0</v>
      </c>
      <c r="AG315" s="33">
        <v>0</v>
      </c>
      <c r="AH315" t="s">
        <v>242</v>
      </c>
      <c r="AI315" s="34">
        <v>1</v>
      </c>
    </row>
    <row r="316" spans="1:35" x14ac:dyDescent="0.25">
      <c r="A316" t="s">
        <v>929</v>
      </c>
      <c r="B316" t="s">
        <v>357</v>
      </c>
      <c r="C316" t="s">
        <v>851</v>
      </c>
      <c r="D316" t="s">
        <v>895</v>
      </c>
      <c r="E316" s="33">
        <v>73.522222222222226</v>
      </c>
      <c r="F316" s="33">
        <v>4.8888888888888893</v>
      </c>
      <c r="G316" s="33">
        <v>0.8666666666666667</v>
      </c>
      <c r="H316" s="33">
        <v>0.26666666666666666</v>
      </c>
      <c r="I316" s="33">
        <v>1.8777777777777778</v>
      </c>
      <c r="J316" s="33">
        <v>0</v>
      </c>
      <c r="K316" s="33">
        <v>0</v>
      </c>
      <c r="L316" s="33">
        <v>0.47200000000000003</v>
      </c>
      <c r="M316" s="33">
        <v>6.8361111111111112</v>
      </c>
      <c r="N316" s="33">
        <v>0</v>
      </c>
      <c r="O316" s="33">
        <v>9.2980202508689741E-2</v>
      </c>
      <c r="P316" s="33">
        <v>4.6694444444444443</v>
      </c>
      <c r="Q316" s="33">
        <v>10.366666666666667</v>
      </c>
      <c r="R316" s="33">
        <v>0.20451110775275805</v>
      </c>
      <c r="S316" s="33">
        <v>5.823444444444446</v>
      </c>
      <c r="T316" s="33">
        <v>5.7905555555555592</v>
      </c>
      <c r="U316" s="33">
        <v>0</v>
      </c>
      <c r="V316" s="33">
        <v>0.15796584554934265</v>
      </c>
      <c r="W316" s="33">
        <v>1.1105555555555555</v>
      </c>
      <c r="X316" s="33">
        <v>4.661888888888889</v>
      </c>
      <c r="Y316" s="33">
        <v>0</v>
      </c>
      <c r="Z316" s="33">
        <v>7.8512921263412416E-2</v>
      </c>
      <c r="AA316" s="33">
        <v>0</v>
      </c>
      <c r="AB316" s="33">
        <v>0</v>
      </c>
      <c r="AC316" s="33">
        <v>0</v>
      </c>
      <c r="AD316" s="33">
        <v>0</v>
      </c>
      <c r="AE316" s="33">
        <v>0</v>
      </c>
      <c r="AF316" s="33">
        <v>0</v>
      </c>
      <c r="AG316" s="33">
        <v>0</v>
      </c>
      <c r="AH316" t="s">
        <v>218</v>
      </c>
      <c r="AI316" s="34">
        <v>1</v>
      </c>
    </row>
    <row r="317" spans="1:35" x14ac:dyDescent="0.25">
      <c r="A317" t="s">
        <v>929</v>
      </c>
      <c r="B317" t="s">
        <v>600</v>
      </c>
      <c r="C317" t="s">
        <v>855</v>
      </c>
      <c r="D317" t="s">
        <v>900</v>
      </c>
      <c r="E317" s="33">
        <v>114.18888888888888</v>
      </c>
      <c r="F317" s="33">
        <v>5.6888888888888891</v>
      </c>
      <c r="G317" s="33">
        <v>7.7777777777777779E-2</v>
      </c>
      <c r="H317" s="33">
        <v>0.39211111111111108</v>
      </c>
      <c r="I317" s="33">
        <v>3.3666666666666667</v>
      </c>
      <c r="J317" s="33">
        <v>0</v>
      </c>
      <c r="K317" s="33">
        <v>0</v>
      </c>
      <c r="L317" s="33">
        <v>4.2437777777777779</v>
      </c>
      <c r="M317" s="33">
        <v>11.201333333333329</v>
      </c>
      <c r="N317" s="33">
        <v>0</v>
      </c>
      <c r="O317" s="33">
        <v>9.8094774739709997E-2</v>
      </c>
      <c r="P317" s="33">
        <v>8.8888888888888892E-2</v>
      </c>
      <c r="Q317" s="33">
        <v>13.147666666666664</v>
      </c>
      <c r="R317" s="33">
        <v>0.11591806947552787</v>
      </c>
      <c r="S317" s="33">
        <v>3.0237777777777781</v>
      </c>
      <c r="T317" s="33">
        <v>7.3793333333333306</v>
      </c>
      <c r="U317" s="33">
        <v>0</v>
      </c>
      <c r="V317" s="33">
        <v>9.1104407901138454E-2</v>
      </c>
      <c r="W317" s="33">
        <v>6.7838888888888906</v>
      </c>
      <c r="X317" s="33">
        <v>3.9491111111111126</v>
      </c>
      <c r="Y317" s="33">
        <v>0</v>
      </c>
      <c r="Z317" s="33">
        <v>9.3993383283059298E-2</v>
      </c>
      <c r="AA317" s="33">
        <v>0</v>
      </c>
      <c r="AB317" s="33">
        <v>6.3666666666666663</v>
      </c>
      <c r="AC317" s="33">
        <v>0</v>
      </c>
      <c r="AD317" s="33">
        <v>0</v>
      </c>
      <c r="AE317" s="33">
        <v>0</v>
      </c>
      <c r="AF317" s="33">
        <v>0</v>
      </c>
      <c r="AG317" s="33">
        <v>0</v>
      </c>
      <c r="AH317" t="s">
        <v>241</v>
      </c>
      <c r="AI317" s="34">
        <v>1</v>
      </c>
    </row>
    <row r="318" spans="1:35" x14ac:dyDescent="0.25">
      <c r="A318" t="s">
        <v>929</v>
      </c>
      <c r="B318" t="s">
        <v>646</v>
      </c>
      <c r="C318" t="s">
        <v>874</v>
      </c>
      <c r="D318" t="s">
        <v>901</v>
      </c>
      <c r="E318" s="33">
        <v>31.744444444444444</v>
      </c>
      <c r="F318" s="33">
        <v>4.8</v>
      </c>
      <c r="G318" s="33">
        <v>0</v>
      </c>
      <c r="H318" s="33">
        <v>0</v>
      </c>
      <c r="I318" s="33">
        <v>0</v>
      </c>
      <c r="J318" s="33">
        <v>0</v>
      </c>
      <c r="K318" s="33">
        <v>0</v>
      </c>
      <c r="L318" s="33">
        <v>0.68055555555555558</v>
      </c>
      <c r="M318" s="33">
        <v>3.5</v>
      </c>
      <c r="N318" s="33">
        <v>0</v>
      </c>
      <c r="O318" s="33">
        <v>0.11025551277563879</v>
      </c>
      <c r="P318" s="33">
        <v>4.4638888888888886</v>
      </c>
      <c r="Q318" s="33">
        <v>0.90833333333333333</v>
      </c>
      <c r="R318" s="33">
        <v>0.16923346167308365</v>
      </c>
      <c r="S318" s="33">
        <v>3.2361111111111112</v>
      </c>
      <c r="T318" s="33">
        <v>0</v>
      </c>
      <c r="U318" s="33">
        <v>1.2777777777777777</v>
      </c>
      <c r="V318" s="33">
        <v>0.14219460973048653</v>
      </c>
      <c r="W318" s="33">
        <v>1.8</v>
      </c>
      <c r="X318" s="33">
        <v>0</v>
      </c>
      <c r="Y318" s="33">
        <v>0.43333333333333335</v>
      </c>
      <c r="Z318" s="33">
        <v>7.0353517675883798E-2</v>
      </c>
      <c r="AA318" s="33">
        <v>0</v>
      </c>
      <c r="AB318" s="33">
        <v>0</v>
      </c>
      <c r="AC318" s="33">
        <v>0</v>
      </c>
      <c r="AD318" s="33">
        <v>0</v>
      </c>
      <c r="AE318" s="33">
        <v>0</v>
      </c>
      <c r="AF318" s="33">
        <v>0</v>
      </c>
      <c r="AG318" s="33">
        <v>0</v>
      </c>
      <c r="AH318" t="s">
        <v>288</v>
      </c>
      <c r="AI318" s="34">
        <v>1</v>
      </c>
    </row>
    <row r="319" spans="1:35" x14ac:dyDescent="0.25">
      <c r="A319" t="s">
        <v>929</v>
      </c>
      <c r="B319" t="s">
        <v>579</v>
      </c>
      <c r="C319" t="s">
        <v>790</v>
      </c>
      <c r="D319" t="s">
        <v>903</v>
      </c>
      <c r="E319" s="33">
        <v>64.888888888888886</v>
      </c>
      <c r="F319" s="33">
        <v>4.5333333333333332</v>
      </c>
      <c r="G319" s="33">
        <v>0.13333333333333333</v>
      </c>
      <c r="H319" s="33">
        <v>0</v>
      </c>
      <c r="I319" s="33">
        <v>0.85555555555555551</v>
      </c>
      <c r="J319" s="33">
        <v>0</v>
      </c>
      <c r="K319" s="33">
        <v>0.37777777777777777</v>
      </c>
      <c r="L319" s="33">
        <v>0.10044444444444446</v>
      </c>
      <c r="M319" s="33">
        <v>4.95</v>
      </c>
      <c r="N319" s="33">
        <v>3.3722222222222222</v>
      </c>
      <c r="O319" s="33">
        <v>0.12825342465753425</v>
      </c>
      <c r="P319" s="33">
        <v>4.8944444444444448</v>
      </c>
      <c r="Q319" s="33">
        <v>5.8805555555555555</v>
      </c>
      <c r="R319" s="33">
        <v>0.16605308219178083</v>
      </c>
      <c r="S319" s="33">
        <v>3.2856666666666663</v>
      </c>
      <c r="T319" s="33">
        <v>4.9777777777777779</v>
      </c>
      <c r="U319" s="33">
        <v>0</v>
      </c>
      <c r="V319" s="33">
        <v>0.12734760273972603</v>
      </c>
      <c r="W319" s="33">
        <v>0.73144444444444445</v>
      </c>
      <c r="X319" s="33">
        <v>5.1173333333333337</v>
      </c>
      <c r="Y319" s="33">
        <v>0</v>
      </c>
      <c r="Z319" s="33">
        <v>9.013527397260275E-2</v>
      </c>
      <c r="AA319" s="33">
        <v>0.31111111111111112</v>
      </c>
      <c r="AB319" s="33">
        <v>0</v>
      </c>
      <c r="AC319" s="33">
        <v>0</v>
      </c>
      <c r="AD319" s="33">
        <v>17</v>
      </c>
      <c r="AE319" s="33">
        <v>0</v>
      </c>
      <c r="AF319" s="33">
        <v>0</v>
      </c>
      <c r="AG319" s="33">
        <v>0</v>
      </c>
      <c r="AH319" t="s">
        <v>219</v>
      </c>
      <c r="AI319" s="34">
        <v>1</v>
      </c>
    </row>
    <row r="320" spans="1:35" x14ac:dyDescent="0.25">
      <c r="A320" t="s">
        <v>929</v>
      </c>
      <c r="B320" t="s">
        <v>673</v>
      </c>
      <c r="C320" t="s">
        <v>884</v>
      </c>
      <c r="D320" t="s">
        <v>895</v>
      </c>
      <c r="E320" s="33">
        <v>25.611111111111111</v>
      </c>
      <c r="F320" s="33">
        <v>2.5333333333333332</v>
      </c>
      <c r="G320" s="33">
        <v>0</v>
      </c>
      <c r="H320" s="33">
        <v>0</v>
      </c>
      <c r="I320" s="33">
        <v>0</v>
      </c>
      <c r="J320" s="33">
        <v>0</v>
      </c>
      <c r="K320" s="33">
        <v>0</v>
      </c>
      <c r="L320" s="33">
        <v>0.46388888888888891</v>
      </c>
      <c r="M320" s="33">
        <v>4.75</v>
      </c>
      <c r="N320" s="33">
        <v>0</v>
      </c>
      <c r="O320" s="33">
        <v>0.18546637744034708</v>
      </c>
      <c r="P320" s="33">
        <v>4.583333333333333</v>
      </c>
      <c r="Q320" s="33">
        <v>4.3555555555555552</v>
      </c>
      <c r="R320" s="33">
        <v>0.34902386117136658</v>
      </c>
      <c r="S320" s="33">
        <v>4.1222222222222218</v>
      </c>
      <c r="T320" s="33">
        <v>0</v>
      </c>
      <c r="U320" s="33">
        <v>1.6777777777777778</v>
      </c>
      <c r="V320" s="33">
        <v>0.2264642082429501</v>
      </c>
      <c r="W320" s="33">
        <v>2.7916666666666665</v>
      </c>
      <c r="X320" s="33">
        <v>0</v>
      </c>
      <c r="Y320" s="33">
        <v>0.22222222222222221</v>
      </c>
      <c r="Z320" s="33">
        <v>0.11767895878524946</v>
      </c>
      <c r="AA320" s="33">
        <v>0</v>
      </c>
      <c r="AB320" s="33">
        <v>0</v>
      </c>
      <c r="AC320" s="33">
        <v>0</v>
      </c>
      <c r="AD320" s="33">
        <v>0</v>
      </c>
      <c r="AE320" s="33">
        <v>0</v>
      </c>
      <c r="AF320" s="33">
        <v>0</v>
      </c>
      <c r="AG320" s="33">
        <v>0</v>
      </c>
      <c r="AH320" t="s">
        <v>315</v>
      </c>
      <c r="AI320" s="34">
        <v>1</v>
      </c>
    </row>
    <row r="321" spans="1:35" x14ac:dyDescent="0.25">
      <c r="A321" t="s">
        <v>929</v>
      </c>
      <c r="B321" t="s">
        <v>575</v>
      </c>
      <c r="C321" t="s">
        <v>849</v>
      </c>
      <c r="D321" t="s">
        <v>896</v>
      </c>
      <c r="E321" s="33">
        <v>88.288888888888891</v>
      </c>
      <c r="F321" s="33">
        <v>6.7555555555555555</v>
      </c>
      <c r="G321" s="33">
        <v>0</v>
      </c>
      <c r="H321" s="33">
        <v>0</v>
      </c>
      <c r="I321" s="33">
        <v>1.8555555555555556</v>
      </c>
      <c r="J321" s="33">
        <v>0</v>
      </c>
      <c r="K321" s="33">
        <v>0.85555555555555551</v>
      </c>
      <c r="L321" s="33">
        <v>2.5222222222222221</v>
      </c>
      <c r="M321" s="33">
        <v>16.366666666666667</v>
      </c>
      <c r="N321" s="33">
        <v>0</v>
      </c>
      <c r="O321" s="33">
        <v>0.18537628995721117</v>
      </c>
      <c r="P321" s="33">
        <v>5.3666666666666663</v>
      </c>
      <c r="Q321" s="33">
        <v>28.233333333333334</v>
      </c>
      <c r="R321" s="33">
        <v>0.38056883966775734</v>
      </c>
      <c r="S321" s="33">
        <v>3.6333333333333333</v>
      </c>
      <c r="T321" s="33">
        <v>5.0194444444444448</v>
      </c>
      <c r="U321" s="33">
        <v>0</v>
      </c>
      <c r="V321" s="33">
        <v>9.8005285678328724E-2</v>
      </c>
      <c r="W321" s="33">
        <v>8.6194444444444436</v>
      </c>
      <c r="X321" s="33">
        <v>3.7666666666666666</v>
      </c>
      <c r="Y321" s="33">
        <v>5.4111111111111114</v>
      </c>
      <c r="Z321" s="33">
        <v>0.20157941102441479</v>
      </c>
      <c r="AA321" s="33">
        <v>0</v>
      </c>
      <c r="AB321" s="33">
        <v>0</v>
      </c>
      <c r="AC321" s="33">
        <v>0</v>
      </c>
      <c r="AD321" s="33">
        <v>0</v>
      </c>
      <c r="AE321" s="33">
        <v>0</v>
      </c>
      <c r="AF321" s="33">
        <v>0</v>
      </c>
      <c r="AG321" s="33">
        <v>1.8333333333333333</v>
      </c>
      <c r="AH321" t="s">
        <v>214</v>
      </c>
      <c r="AI321" s="34">
        <v>1</v>
      </c>
    </row>
    <row r="322" spans="1:35" x14ac:dyDescent="0.25">
      <c r="A322" t="s">
        <v>929</v>
      </c>
      <c r="B322" t="s">
        <v>390</v>
      </c>
      <c r="C322" t="s">
        <v>777</v>
      </c>
      <c r="D322" t="s">
        <v>900</v>
      </c>
      <c r="E322" s="33">
        <v>66.099999999999994</v>
      </c>
      <c r="F322" s="33">
        <v>4.4444444444444446</v>
      </c>
      <c r="G322" s="33">
        <v>1.1555555555555554</v>
      </c>
      <c r="H322" s="33">
        <v>0.2722222222222222</v>
      </c>
      <c r="I322" s="33">
        <v>1.9777777777777779</v>
      </c>
      <c r="J322" s="33">
        <v>0</v>
      </c>
      <c r="K322" s="33">
        <v>1.6888888888888889</v>
      </c>
      <c r="L322" s="33">
        <v>7.4999999999999997E-2</v>
      </c>
      <c r="M322" s="33">
        <v>2.5</v>
      </c>
      <c r="N322" s="33">
        <v>0.16111111111111112</v>
      </c>
      <c r="O322" s="33">
        <v>4.0258867036476721E-2</v>
      </c>
      <c r="P322" s="33">
        <v>4.291666666666667</v>
      </c>
      <c r="Q322" s="33">
        <v>13.097222222222221</v>
      </c>
      <c r="R322" s="33">
        <v>0.26306942343250972</v>
      </c>
      <c r="S322" s="33">
        <v>4.7944444444444443</v>
      </c>
      <c r="T322" s="33">
        <v>5.1111111111111107</v>
      </c>
      <c r="U322" s="33">
        <v>0</v>
      </c>
      <c r="V322" s="33">
        <v>0.14985711884350311</v>
      </c>
      <c r="W322" s="33">
        <v>2.8</v>
      </c>
      <c r="X322" s="33">
        <v>4.9138888888888888</v>
      </c>
      <c r="Y322" s="33">
        <v>0</v>
      </c>
      <c r="Z322" s="33">
        <v>0.11670028576231301</v>
      </c>
      <c r="AA322" s="33">
        <v>0</v>
      </c>
      <c r="AB322" s="33">
        <v>0</v>
      </c>
      <c r="AC322" s="33">
        <v>0</v>
      </c>
      <c r="AD322" s="33">
        <v>0</v>
      </c>
      <c r="AE322" s="33">
        <v>0</v>
      </c>
      <c r="AF322" s="33">
        <v>0</v>
      </c>
      <c r="AG322" s="33">
        <v>0</v>
      </c>
      <c r="AH322" t="s">
        <v>28</v>
      </c>
      <c r="AI322" s="34">
        <v>1</v>
      </c>
    </row>
    <row r="323" spans="1:35" x14ac:dyDescent="0.25">
      <c r="A323" t="s">
        <v>929</v>
      </c>
      <c r="B323" t="s">
        <v>425</v>
      </c>
      <c r="C323" t="s">
        <v>795</v>
      </c>
      <c r="D323" t="s">
        <v>899</v>
      </c>
      <c r="E323" s="33">
        <v>93.24444444444444</v>
      </c>
      <c r="F323" s="33">
        <v>3.9444444444444446</v>
      </c>
      <c r="G323" s="33">
        <v>0.76666666666666672</v>
      </c>
      <c r="H323" s="33">
        <v>0.26666666666666666</v>
      </c>
      <c r="I323" s="33">
        <v>1.2444444444444445</v>
      </c>
      <c r="J323" s="33">
        <v>0</v>
      </c>
      <c r="K323" s="33">
        <v>0</v>
      </c>
      <c r="L323" s="33">
        <v>1.5732222222222223</v>
      </c>
      <c r="M323" s="33">
        <v>1.6451111111111112</v>
      </c>
      <c r="N323" s="33">
        <v>3.8222222222222224</v>
      </c>
      <c r="O323" s="33">
        <v>5.8634413727359391E-2</v>
      </c>
      <c r="P323" s="33">
        <v>5.7892222222222216</v>
      </c>
      <c r="Q323" s="33">
        <v>28.897333333333325</v>
      </c>
      <c r="R323" s="33">
        <v>0.3719959485224022</v>
      </c>
      <c r="S323" s="33">
        <v>6.2120000000000015</v>
      </c>
      <c r="T323" s="33">
        <v>5.1524444444444431</v>
      </c>
      <c r="U323" s="33">
        <v>0</v>
      </c>
      <c r="V323" s="33">
        <v>0.12187797902764538</v>
      </c>
      <c r="W323" s="33">
        <v>2.6340000000000003</v>
      </c>
      <c r="X323" s="33">
        <v>2.6274444444444449</v>
      </c>
      <c r="Y323" s="33">
        <v>0</v>
      </c>
      <c r="Z323" s="33">
        <v>5.6426358436606296E-2</v>
      </c>
      <c r="AA323" s="33">
        <v>0</v>
      </c>
      <c r="AB323" s="33">
        <v>0</v>
      </c>
      <c r="AC323" s="33">
        <v>0</v>
      </c>
      <c r="AD323" s="33">
        <v>0</v>
      </c>
      <c r="AE323" s="33">
        <v>0</v>
      </c>
      <c r="AF323" s="33">
        <v>0</v>
      </c>
      <c r="AG323" s="33">
        <v>0</v>
      </c>
      <c r="AH323" t="s">
        <v>63</v>
      </c>
      <c r="AI323" s="34">
        <v>1</v>
      </c>
    </row>
    <row r="324" spans="1:35" x14ac:dyDescent="0.25">
      <c r="A324" t="s">
        <v>929</v>
      </c>
      <c r="B324" t="s">
        <v>447</v>
      </c>
      <c r="C324" t="s">
        <v>804</v>
      </c>
      <c r="D324" t="s">
        <v>899</v>
      </c>
      <c r="E324" s="33">
        <v>123.03333333333333</v>
      </c>
      <c r="F324" s="33">
        <v>5.4333333333333336</v>
      </c>
      <c r="G324" s="33">
        <v>0.48888888888888887</v>
      </c>
      <c r="H324" s="33">
        <v>0.31111111111111112</v>
      </c>
      <c r="I324" s="33">
        <v>2.5333333333333332</v>
      </c>
      <c r="J324" s="33">
        <v>0</v>
      </c>
      <c r="K324" s="33">
        <v>0</v>
      </c>
      <c r="L324" s="33">
        <v>5.460222222222221</v>
      </c>
      <c r="M324" s="33">
        <v>9.6174444444444429</v>
      </c>
      <c r="N324" s="33">
        <v>4.3555555555555552</v>
      </c>
      <c r="O324" s="33">
        <v>0.11357084800866973</v>
      </c>
      <c r="P324" s="33">
        <v>5.1861111111111109</v>
      </c>
      <c r="Q324" s="33">
        <v>6.4251111111111099</v>
      </c>
      <c r="R324" s="33">
        <v>9.4374604894789119E-2</v>
      </c>
      <c r="S324" s="33">
        <v>8.142333333333335</v>
      </c>
      <c r="T324" s="33">
        <v>3.7810000000000015</v>
      </c>
      <c r="U324" s="33">
        <v>0</v>
      </c>
      <c r="V324" s="33">
        <v>9.691140612300192E-2</v>
      </c>
      <c r="W324" s="33">
        <v>5.8675555555555556</v>
      </c>
      <c r="X324" s="33">
        <v>11.444666666666667</v>
      </c>
      <c r="Y324" s="33">
        <v>0</v>
      </c>
      <c r="Z324" s="33">
        <v>0.14071164092838434</v>
      </c>
      <c r="AA324" s="33">
        <v>0</v>
      </c>
      <c r="AB324" s="33">
        <v>0</v>
      </c>
      <c r="AC324" s="33">
        <v>0</v>
      </c>
      <c r="AD324" s="33">
        <v>0</v>
      </c>
      <c r="AE324" s="33">
        <v>1.2666666666666666</v>
      </c>
      <c r="AF324" s="33">
        <v>0</v>
      </c>
      <c r="AG324" s="33">
        <v>0</v>
      </c>
      <c r="AH324" t="s">
        <v>85</v>
      </c>
      <c r="AI324" s="34">
        <v>1</v>
      </c>
    </row>
    <row r="325" spans="1:35" x14ac:dyDescent="0.25">
      <c r="A325" t="s">
        <v>929</v>
      </c>
      <c r="B325" t="s">
        <v>692</v>
      </c>
      <c r="C325" t="s">
        <v>888</v>
      </c>
      <c r="D325" t="s">
        <v>904</v>
      </c>
      <c r="E325" s="33">
        <v>116.23333333333333</v>
      </c>
      <c r="F325" s="33">
        <v>5.677777777777778</v>
      </c>
      <c r="G325" s="33">
        <v>0.36666666666666664</v>
      </c>
      <c r="H325" s="33">
        <v>0.4777777777777778</v>
      </c>
      <c r="I325" s="33">
        <v>2.3222222222222224</v>
      </c>
      <c r="J325" s="33">
        <v>0</v>
      </c>
      <c r="K325" s="33">
        <v>0</v>
      </c>
      <c r="L325" s="33">
        <v>1.8573333333333333</v>
      </c>
      <c r="M325" s="33">
        <v>7.1722222222222225</v>
      </c>
      <c r="N325" s="33">
        <v>5.746666666666667</v>
      </c>
      <c r="O325" s="33">
        <v>0.11114616193480548</v>
      </c>
      <c r="P325" s="33">
        <v>5.8272222222222227</v>
      </c>
      <c r="Q325" s="33">
        <v>14.894888888888888</v>
      </c>
      <c r="R325" s="33">
        <v>0.17828027913201414</v>
      </c>
      <c r="S325" s="33">
        <v>8.1398888888888887</v>
      </c>
      <c r="T325" s="33">
        <v>6.5215555555555547</v>
      </c>
      <c r="U325" s="33">
        <v>0</v>
      </c>
      <c r="V325" s="33">
        <v>0.12613803651658539</v>
      </c>
      <c r="W325" s="33">
        <v>5.328333333333334</v>
      </c>
      <c r="X325" s="33">
        <v>7.7527777777777791</v>
      </c>
      <c r="Y325" s="33">
        <v>0</v>
      </c>
      <c r="Z325" s="33">
        <v>0.11254182200554443</v>
      </c>
      <c r="AA325" s="33">
        <v>0</v>
      </c>
      <c r="AB325" s="33">
        <v>0</v>
      </c>
      <c r="AC325" s="33">
        <v>0</v>
      </c>
      <c r="AD325" s="33">
        <v>0</v>
      </c>
      <c r="AE325" s="33">
        <v>0</v>
      </c>
      <c r="AF325" s="33">
        <v>0</v>
      </c>
      <c r="AG325" s="33">
        <v>0</v>
      </c>
      <c r="AH325" t="s">
        <v>335</v>
      </c>
      <c r="AI325" s="34">
        <v>1</v>
      </c>
    </row>
    <row r="326" spans="1:35" x14ac:dyDescent="0.25">
      <c r="A326" t="s">
        <v>929</v>
      </c>
      <c r="B326" t="s">
        <v>461</v>
      </c>
      <c r="C326" t="s">
        <v>784</v>
      </c>
      <c r="D326" t="s">
        <v>900</v>
      </c>
      <c r="E326" s="33">
        <v>70.277777777777771</v>
      </c>
      <c r="F326" s="33">
        <v>4.822222222222222</v>
      </c>
      <c r="G326" s="33">
        <v>0.57777777777777772</v>
      </c>
      <c r="H326" s="33">
        <v>0</v>
      </c>
      <c r="I326" s="33">
        <v>2</v>
      </c>
      <c r="J326" s="33">
        <v>0</v>
      </c>
      <c r="K326" s="33">
        <v>0</v>
      </c>
      <c r="L326" s="33">
        <v>0</v>
      </c>
      <c r="M326" s="33">
        <v>5.3505555555555562</v>
      </c>
      <c r="N326" s="33">
        <v>1.6363333333333332</v>
      </c>
      <c r="O326" s="33">
        <v>9.9418181818181836E-2</v>
      </c>
      <c r="P326" s="33">
        <v>0.15222222222222223</v>
      </c>
      <c r="Q326" s="33">
        <v>12.511888888888885</v>
      </c>
      <c r="R326" s="33">
        <v>0.18020079051383397</v>
      </c>
      <c r="S326" s="33">
        <v>3.1762222222222225</v>
      </c>
      <c r="T326" s="33">
        <v>4.5300000000000011</v>
      </c>
      <c r="U326" s="33">
        <v>0</v>
      </c>
      <c r="V326" s="33">
        <v>0.10965375494071149</v>
      </c>
      <c r="W326" s="33">
        <v>1.0217777777777775</v>
      </c>
      <c r="X326" s="33">
        <v>3.8730000000000007</v>
      </c>
      <c r="Y326" s="33">
        <v>0</v>
      </c>
      <c r="Z326" s="33">
        <v>6.9649011857707513E-2</v>
      </c>
      <c r="AA326" s="33">
        <v>0</v>
      </c>
      <c r="AB326" s="33">
        <v>0</v>
      </c>
      <c r="AC326" s="33">
        <v>0</v>
      </c>
      <c r="AD326" s="33">
        <v>0</v>
      </c>
      <c r="AE326" s="33">
        <v>0.88888888888888884</v>
      </c>
      <c r="AF326" s="33">
        <v>0</v>
      </c>
      <c r="AG326" s="33">
        <v>0</v>
      </c>
      <c r="AH326" t="s">
        <v>99</v>
      </c>
      <c r="AI326" s="34">
        <v>1</v>
      </c>
    </row>
    <row r="327" spans="1:35" x14ac:dyDescent="0.25">
      <c r="A327" t="s">
        <v>929</v>
      </c>
      <c r="B327" t="s">
        <v>635</v>
      </c>
      <c r="C327" t="s">
        <v>778</v>
      </c>
      <c r="D327" t="s">
        <v>901</v>
      </c>
      <c r="E327" s="33">
        <v>19.888888888888889</v>
      </c>
      <c r="F327" s="33">
        <v>2.5333333333333332</v>
      </c>
      <c r="G327" s="33">
        <v>0</v>
      </c>
      <c r="H327" s="33">
        <v>0</v>
      </c>
      <c r="I327" s="33">
        <v>0</v>
      </c>
      <c r="J327" s="33">
        <v>0</v>
      </c>
      <c r="K327" s="33">
        <v>0</v>
      </c>
      <c r="L327" s="33">
        <v>0.40277777777777779</v>
      </c>
      <c r="M327" s="33">
        <v>0</v>
      </c>
      <c r="N327" s="33">
        <v>0</v>
      </c>
      <c r="O327" s="33">
        <v>0</v>
      </c>
      <c r="P327" s="33">
        <v>1.9416666666666667</v>
      </c>
      <c r="Q327" s="33">
        <v>7.0166666666666666</v>
      </c>
      <c r="R327" s="33">
        <v>0.45041899441340782</v>
      </c>
      <c r="S327" s="33">
        <v>3.0277777777777777</v>
      </c>
      <c r="T327" s="33">
        <v>0</v>
      </c>
      <c r="U327" s="33">
        <v>1.9222222222222223</v>
      </c>
      <c r="V327" s="33">
        <v>0.24888268156424581</v>
      </c>
      <c r="W327" s="33">
        <v>0.96666666666666667</v>
      </c>
      <c r="X327" s="33">
        <v>0</v>
      </c>
      <c r="Y327" s="33">
        <v>2.3888888888888888</v>
      </c>
      <c r="Z327" s="33">
        <v>0.16871508379888267</v>
      </c>
      <c r="AA327" s="33">
        <v>0</v>
      </c>
      <c r="AB327" s="33">
        <v>0</v>
      </c>
      <c r="AC327" s="33">
        <v>0</v>
      </c>
      <c r="AD327" s="33">
        <v>0</v>
      </c>
      <c r="AE327" s="33">
        <v>0</v>
      </c>
      <c r="AF327" s="33">
        <v>0</v>
      </c>
      <c r="AG327" s="33">
        <v>0</v>
      </c>
      <c r="AH327" t="s">
        <v>277</v>
      </c>
      <c r="AI327" s="34">
        <v>1</v>
      </c>
    </row>
    <row r="328" spans="1:35" x14ac:dyDescent="0.25">
      <c r="A328" t="s">
        <v>929</v>
      </c>
      <c r="B328" t="s">
        <v>603</v>
      </c>
      <c r="C328" t="s">
        <v>750</v>
      </c>
      <c r="D328" t="s">
        <v>897</v>
      </c>
      <c r="E328" s="33">
        <v>89.433333333333337</v>
      </c>
      <c r="F328" s="33">
        <v>5.6888888888888891</v>
      </c>
      <c r="G328" s="33">
        <v>0.31111111111111112</v>
      </c>
      <c r="H328" s="33">
        <v>0.41388888888888886</v>
      </c>
      <c r="I328" s="33">
        <v>1.1444444444444444</v>
      </c>
      <c r="J328" s="33">
        <v>0</v>
      </c>
      <c r="K328" s="33">
        <v>0</v>
      </c>
      <c r="L328" s="33">
        <v>1.4921111111111114</v>
      </c>
      <c r="M328" s="33">
        <v>5.0444444444444443</v>
      </c>
      <c r="N328" s="33">
        <v>0</v>
      </c>
      <c r="O328" s="33">
        <v>5.6404522300906944E-2</v>
      </c>
      <c r="P328" s="33">
        <v>5.0583333333333336</v>
      </c>
      <c r="Q328" s="33">
        <v>7.7472222222222218</v>
      </c>
      <c r="R328" s="33">
        <v>0.14318548888060628</v>
      </c>
      <c r="S328" s="33">
        <v>9.0827777777777765</v>
      </c>
      <c r="T328" s="33">
        <v>4.3791111111111114</v>
      </c>
      <c r="U328" s="33">
        <v>0</v>
      </c>
      <c r="V328" s="33">
        <v>0.15052428873151943</v>
      </c>
      <c r="W328" s="33">
        <v>3.7169999999999992</v>
      </c>
      <c r="X328" s="33">
        <v>3.6775555555555539</v>
      </c>
      <c r="Y328" s="33">
        <v>0</v>
      </c>
      <c r="Z328" s="33">
        <v>8.268232078519068E-2</v>
      </c>
      <c r="AA328" s="33">
        <v>0</v>
      </c>
      <c r="AB328" s="33">
        <v>0</v>
      </c>
      <c r="AC328" s="33">
        <v>0</v>
      </c>
      <c r="AD328" s="33">
        <v>0</v>
      </c>
      <c r="AE328" s="33">
        <v>0</v>
      </c>
      <c r="AF328" s="33">
        <v>0</v>
      </c>
      <c r="AG328" s="33">
        <v>0</v>
      </c>
      <c r="AH328" t="s">
        <v>244</v>
      </c>
      <c r="AI328" s="34">
        <v>1</v>
      </c>
    </row>
    <row r="329" spans="1:35" x14ac:dyDescent="0.25">
      <c r="A329" t="s">
        <v>929</v>
      </c>
      <c r="B329" t="s">
        <v>515</v>
      </c>
      <c r="C329" t="s">
        <v>753</v>
      </c>
      <c r="D329" t="s">
        <v>895</v>
      </c>
      <c r="E329" s="33">
        <v>107.48888888888889</v>
      </c>
      <c r="F329" s="33">
        <v>5.2444444444444445</v>
      </c>
      <c r="G329" s="33">
        <v>0</v>
      </c>
      <c r="H329" s="33">
        <v>0.3424444444444445</v>
      </c>
      <c r="I329" s="33">
        <v>2.5333333333333332</v>
      </c>
      <c r="J329" s="33">
        <v>0</v>
      </c>
      <c r="K329" s="33">
        <v>0</v>
      </c>
      <c r="L329" s="33">
        <v>5.2424444444444456</v>
      </c>
      <c r="M329" s="33">
        <v>8.4920000000000027</v>
      </c>
      <c r="N329" s="33">
        <v>0</v>
      </c>
      <c r="O329" s="33">
        <v>7.9003514575149911E-2</v>
      </c>
      <c r="P329" s="33">
        <v>1.288888888888889</v>
      </c>
      <c r="Q329" s="33">
        <v>18.982888888888883</v>
      </c>
      <c r="R329" s="33">
        <v>0.18859416994004541</v>
      </c>
      <c r="S329" s="33">
        <v>4.895888888888889</v>
      </c>
      <c r="T329" s="33">
        <v>1.8954444444444445</v>
      </c>
      <c r="U329" s="33">
        <v>0</v>
      </c>
      <c r="V329" s="33">
        <v>6.3181724209220594E-2</v>
      </c>
      <c r="W329" s="33">
        <v>4.8442222222222222</v>
      </c>
      <c r="X329" s="33">
        <v>0.62111111111111106</v>
      </c>
      <c r="Y329" s="33">
        <v>0</v>
      </c>
      <c r="Z329" s="33">
        <v>5.0845565433119702E-2</v>
      </c>
      <c r="AA329" s="33">
        <v>0</v>
      </c>
      <c r="AB329" s="33">
        <v>0.64444444444444449</v>
      </c>
      <c r="AC329" s="33">
        <v>0</v>
      </c>
      <c r="AD329" s="33">
        <v>0</v>
      </c>
      <c r="AE329" s="33">
        <v>0</v>
      </c>
      <c r="AF329" s="33">
        <v>0</v>
      </c>
      <c r="AG329" s="33">
        <v>0</v>
      </c>
      <c r="AH329" t="s">
        <v>153</v>
      </c>
      <c r="AI329" s="34">
        <v>1</v>
      </c>
    </row>
    <row r="330" spans="1:35" x14ac:dyDescent="0.25">
      <c r="A330" t="s">
        <v>929</v>
      </c>
      <c r="B330" t="s">
        <v>605</v>
      </c>
      <c r="C330" t="s">
        <v>860</v>
      </c>
      <c r="D330" t="s">
        <v>901</v>
      </c>
      <c r="E330" s="33">
        <v>55.911111111111111</v>
      </c>
      <c r="F330" s="33">
        <v>0.8</v>
      </c>
      <c r="G330" s="33">
        <v>0.28888888888888886</v>
      </c>
      <c r="H330" s="33">
        <v>0</v>
      </c>
      <c r="I330" s="33">
        <v>5.0222222222222221</v>
      </c>
      <c r="J330" s="33">
        <v>0</v>
      </c>
      <c r="K330" s="33">
        <v>0</v>
      </c>
      <c r="L330" s="33">
        <v>2.0422222222222222</v>
      </c>
      <c r="M330" s="33">
        <v>3.3722222222222222</v>
      </c>
      <c r="N330" s="33">
        <v>0</v>
      </c>
      <c r="O330" s="33">
        <v>6.0313990461049287E-2</v>
      </c>
      <c r="P330" s="33">
        <v>3.8666666666666663</v>
      </c>
      <c r="Q330" s="33">
        <v>2.606666666666666</v>
      </c>
      <c r="R330" s="33">
        <v>0.11577901430842606</v>
      </c>
      <c r="S330" s="33">
        <v>10.426888888888884</v>
      </c>
      <c r="T330" s="33">
        <v>7.8305555555555557</v>
      </c>
      <c r="U330" s="33">
        <v>0</v>
      </c>
      <c r="V330" s="33">
        <v>0.32654411764705871</v>
      </c>
      <c r="W330" s="33">
        <v>6.3903333333333334</v>
      </c>
      <c r="X330" s="33">
        <v>5.7294444444444439</v>
      </c>
      <c r="Y330" s="33">
        <v>2.2888888888888888</v>
      </c>
      <c r="Z330" s="33">
        <v>0.25770667726550078</v>
      </c>
      <c r="AA330" s="33">
        <v>0</v>
      </c>
      <c r="AB330" s="33">
        <v>0</v>
      </c>
      <c r="AC330" s="33">
        <v>0</v>
      </c>
      <c r="AD330" s="33">
        <v>0</v>
      </c>
      <c r="AE330" s="33">
        <v>0</v>
      </c>
      <c r="AF330" s="33">
        <v>0</v>
      </c>
      <c r="AG330" s="33">
        <v>0</v>
      </c>
      <c r="AH330" t="s">
        <v>246</v>
      </c>
      <c r="AI330" s="34">
        <v>1</v>
      </c>
    </row>
    <row r="331" spans="1:35" x14ac:dyDescent="0.25">
      <c r="A331" t="s">
        <v>929</v>
      </c>
      <c r="B331" t="s">
        <v>533</v>
      </c>
      <c r="C331" t="s">
        <v>725</v>
      </c>
      <c r="D331" t="s">
        <v>895</v>
      </c>
      <c r="E331" s="33">
        <v>122.47777777777777</v>
      </c>
      <c r="F331" s="33">
        <v>5.5</v>
      </c>
      <c r="G331" s="33">
        <v>4.4444444444444446E-2</v>
      </c>
      <c r="H331" s="33">
        <v>6.6666666666666666E-2</v>
      </c>
      <c r="I331" s="33">
        <v>0.71111111111111114</v>
      </c>
      <c r="J331" s="33">
        <v>0</v>
      </c>
      <c r="K331" s="33">
        <v>0</v>
      </c>
      <c r="L331" s="33">
        <v>0.11288888888888889</v>
      </c>
      <c r="M331" s="33">
        <v>2.5972222222222223</v>
      </c>
      <c r="N331" s="33">
        <v>0</v>
      </c>
      <c r="O331" s="33">
        <v>2.1205660890864557E-2</v>
      </c>
      <c r="P331" s="33">
        <v>5.1885555555555554</v>
      </c>
      <c r="Q331" s="33">
        <v>17.898444444444443</v>
      </c>
      <c r="R331" s="33">
        <v>0.18849950104327315</v>
      </c>
      <c r="S331" s="33">
        <v>10.745888888888889</v>
      </c>
      <c r="T331" s="33">
        <v>4.6752222222222217</v>
      </c>
      <c r="U331" s="33">
        <v>0</v>
      </c>
      <c r="V331" s="33">
        <v>0.12590946203392905</v>
      </c>
      <c r="W331" s="33">
        <v>0.20344444444444448</v>
      </c>
      <c r="X331" s="33">
        <v>4.6970000000000018</v>
      </c>
      <c r="Y331" s="33">
        <v>0</v>
      </c>
      <c r="Z331" s="33">
        <v>4.0010886328585696E-2</v>
      </c>
      <c r="AA331" s="33">
        <v>0</v>
      </c>
      <c r="AB331" s="33">
        <v>0</v>
      </c>
      <c r="AC331" s="33">
        <v>0</v>
      </c>
      <c r="AD331" s="33">
        <v>0</v>
      </c>
      <c r="AE331" s="33">
        <v>0</v>
      </c>
      <c r="AF331" s="33">
        <v>0</v>
      </c>
      <c r="AG331" s="33">
        <v>0</v>
      </c>
      <c r="AH331" t="s">
        <v>171</v>
      </c>
      <c r="AI331" s="34">
        <v>1</v>
      </c>
    </row>
    <row r="332" spans="1:35" x14ac:dyDescent="0.25">
      <c r="A332" t="s">
        <v>929</v>
      </c>
      <c r="B332" t="s">
        <v>633</v>
      </c>
      <c r="C332" t="s">
        <v>714</v>
      </c>
      <c r="D332" t="s">
        <v>895</v>
      </c>
      <c r="E332" s="33">
        <v>96.455555555555549</v>
      </c>
      <c r="F332" s="33">
        <v>5.6888888888888891</v>
      </c>
      <c r="G332" s="33">
        <v>0</v>
      </c>
      <c r="H332" s="33">
        <v>0</v>
      </c>
      <c r="I332" s="33">
        <v>0.84444444444444444</v>
      </c>
      <c r="J332" s="33">
        <v>0</v>
      </c>
      <c r="K332" s="33">
        <v>0</v>
      </c>
      <c r="L332" s="33">
        <v>4.0027777777777782</v>
      </c>
      <c r="M332" s="33">
        <v>4.8888888888888893</v>
      </c>
      <c r="N332" s="33">
        <v>0</v>
      </c>
      <c r="O332" s="33">
        <v>5.0685404907268757E-2</v>
      </c>
      <c r="P332" s="33">
        <v>2.9138888888888888</v>
      </c>
      <c r="Q332" s="33">
        <v>11.291666666666666</v>
      </c>
      <c r="R332" s="33">
        <v>0.14727565948623431</v>
      </c>
      <c r="S332" s="33">
        <v>7.9</v>
      </c>
      <c r="T332" s="33">
        <v>0</v>
      </c>
      <c r="U332" s="33">
        <v>0</v>
      </c>
      <c r="V332" s="33">
        <v>8.1903006566063821E-2</v>
      </c>
      <c r="W332" s="33">
        <v>4.1722222222222225</v>
      </c>
      <c r="X332" s="33">
        <v>0</v>
      </c>
      <c r="Y332" s="33">
        <v>0</v>
      </c>
      <c r="Z332" s="33">
        <v>4.3255385324271402E-2</v>
      </c>
      <c r="AA332" s="33">
        <v>0</v>
      </c>
      <c r="AB332" s="33">
        <v>0</v>
      </c>
      <c r="AC332" s="33">
        <v>0</v>
      </c>
      <c r="AD332" s="33">
        <v>0</v>
      </c>
      <c r="AE332" s="33">
        <v>0</v>
      </c>
      <c r="AF332" s="33">
        <v>0</v>
      </c>
      <c r="AG332" s="33">
        <v>0</v>
      </c>
      <c r="AH332" t="s">
        <v>275</v>
      </c>
      <c r="AI332" s="34">
        <v>1</v>
      </c>
    </row>
    <row r="333" spans="1:35" x14ac:dyDescent="0.25">
      <c r="A333" t="s">
        <v>929</v>
      </c>
      <c r="B333" t="s">
        <v>439</v>
      </c>
      <c r="C333" t="s">
        <v>802</v>
      </c>
      <c r="D333" t="s">
        <v>897</v>
      </c>
      <c r="E333" s="33">
        <v>131.66666666666666</v>
      </c>
      <c r="F333" s="33">
        <v>3.5333333333333332</v>
      </c>
      <c r="G333" s="33">
        <v>0.73333333333333328</v>
      </c>
      <c r="H333" s="33">
        <v>0</v>
      </c>
      <c r="I333" s="33">
        <v>6.4555555555555557</v>
      </c>
      <c r="J333" s="33">
        <v>0</v>
      </c>
      <c r="K333" s="33">
        <v>1.1666666666666667</v>
      </c>
      <c r="L333" s="33">
        <v>4.6416666666666666</v>
      </c>
      <c r="M333" s="33">
        <v>23.472222222222221</v>
      </c>
      <c r="N333" s="33">
        <v>0</v>
      </c>
      <c r="O333" s="33">
        <v>0.17827004219409284</v>
      </c>
      <c r="P333" s="33">
        <v>0.67500000000000004</v>
      </c>
      <c r="Q333" s="33">
        <v>23.227777777777778</v>
      </c>
      <c r="R333" s="33">
        <v>0.18154008438818567</v>
      </c>
      <c r="S333" s="33">
        <v>8.4666666666666668</v>
      </c>
      <c r="T333" s="33">
        <v>8.5222222222222221</v>
      </c>
      <c r="U333" s="33">
        <v>0</v>
      </c>
      <c r="V333" s="33">
        <v>0.12902953586497889</v>
      </c>
      <c r="W333" s="33">
        <v>9.7750000000000004</v>
      </c>
      <c r="X333" s="33">
        <v>13.158333333333333</v>
      </c>
      <c r="Y333" s="33">
        <v>0</v>
      </c>
      <c r="Z333" s="33">
        <v>0.17417721518987342</v>
      </c>
      <c r="AA333" s="33">
        <v>0</v>
      </c>
      <c r="AB333" s="33">
        <v>0</v>
      </c>
      <c r="AC333" s="33">
        <v>0</v>
      </c>
      <c r="AD333" s="33">
        <v>0</v>
      </c>
      <c r="AE333" s="33">
        <v>0</v>
      </c>
      <c r="AF333" s="33">
        <v>0</v>
      </c>
      <c r="AG333" s="33">
        <v>0.75555555555555554</v>
      </c>
      <c r="AH333" t="s">
        <v>77</v>
      </c>
      <c r="AI333" s="34">
        <v>1</v>
      </c>
    </row>
    <row r="334" spans="1:35" x14ac:dyDescent="0.25">
      <c r="A334" t="s">
        <v>929</v>
      </c>
      <c r="B334" t="s">
        <v>385</v>
      </c>
      <c r="C334" t="s">
        <v>759</v>
      </c>
      <c r="D334" t="s">
        <v>896</v>
      </c>
      <c r="E334" s="33">
        <v>100.54444444444445</v>
      </c>
      <c r="F334" s="33">
        <v>11.377777777777778</v>
      </c>
      <c r="G334" s="33">
        <v>0</v>
      </c>
      <c r="H334" s="33">
        <v>0</v>
      </c>
      <c r="I334" s="33">
        <v>0</v>
      </c>
      <c r="J334" s="33">
        <v>0</v>
      </c>
      <c r="K334" s="33">
        <v>0</v>
      </c>
      <c r="L334" s="33">
        <v>1.2068888888888887</v>
      </c>
      <c r="M334" s="33">
        <v>8.5916666666666668</v>
      </c>
      <c r="N334" s="33">
        <v>0</v>
      </c>
      <c r="O334" s="33">
        <v>8.5451431097358824E-2</v>
      </c>
      <c r="P334" s="33">
        <v>0</v>
      </c>
      <c r="Q334" s="33">
        <v>11.66388888888889</v>
      </c>
      <c r="R334" s="33">
        <v>0.11600729362360482</v>
      </c>
      <c r="S334" s="33">
        <v>11.550444444444445</v>
      </c>
      <c r="T334" s="33">
        <v>8.2795555555555556</v>
      </c>
      <c r="U334" s="33">
        <v>0</v>
      </c>
      <c r="V334" s="33">
        <v>0.1972262128411979</v>
      </c>
      <c r="W334" s="33">
        <v>2.104111111111111</v>
      </c>
      <c r="X334" s="33">
        <v>10.692222222222222</v>
      </c>
      <c r="Y334" s="33">
        <v>0</v>
      </c>
      <c r="Z334" s="33">
        <v>0.12727041662062105</v>
      </c>
      <c r="AA334" s="33">
        <v>0</v>
      </c>
      <c r="AB334" s="33">
        <v>0</v>
      </c>
      <c r="AC334" s="33">
        <v>0</v>
      </c>
      <c r="AD334" s="33">
        <v>0</v>
      </c>
      <c r="AE334" s="33">
        <v>2.6666666666666665</v>
      </c>
      <c r="AF334" s="33">
        <v>0</v>
      </c>
      <c r="AG334" s="33">
        <v>0</v>
      </c>
      <c r="AH334" t="s">
        <v>23</v>
      </c>
      <c r="AI334" s="34">
        <v>1</v>
      </c>
    </row>
    <row r="335" spans="1:35" x14ac:dyDescent="0.25">
      <c r="A335" t="s">
        <v>929</v>
      </c>
      <c r="B335" t="s">
        <v>373</v>
      </c>
      <c r="C335" t="s">
        <v>767</v>
      </c>
      <c r="D335" t="s">
        <v>902</v>
      </c>
      <c r="E335" s="33">
        <v>71.322222222222223</v>
      </c>
      <c r="F335" s="33">
        <v>7.1111111111111107</v>
      </c>
      <c r="G335" s="33">
        <v>0.28888888888888886</v>
      </c>
      <c r="H335" s="33">
        <v>0</v>
      </c>
      <c r="I335" s="33">
        <v>1.8888888888888888</v>
      </c>
      <c r="J335" s="33">
        <v>0</v>
      </c>
      <c r="K335" s="33">
        <v>0</v>
      </c>
      <c r="L335" s="33">
        <v>1.2618888888888884</v>
      </c>
      <c r="M335" s="33">
        <v>4.775555555555556</v>
      </c>
      <c r="N335" s="33">
        <v>0</v>
      </c>
      <c r="O335" s="33">
        <v>6.6957470010905129E-2</v>
      </c>
      <c r="P335" s="33">
        <v>4.7233333333333327</v>
      </c>
      <c r="Q335" s="33">
        <v>6.174444444444446</v>
      </c>
      <c r="R335" s="33">
        <v>0.15279638572986448</v>
      </c>
      <c r="S335" s="33">
        <v>4.8798888888888889</v>
      </c>
      <c r="T335" s="33">
        <v>5.9906666666666704</v>
      </c>
      <c r="U335" s="33">
        <v>0</v>
      </c>
      <c r="V335" s="33">
        <v>0.15241470634055151</v>
      </c>
      <c r="W335" s="33">
        <v>0.66799999999999993</v>
      </c>
      <c r="X335" s="33">
        <v>4.6769999999999987</v>
      </c>
      <c r="Y335" s="33">
        <v>0</v>
      </c>
      <c r="Z335" s="33">
        <v>7.494157968530922E-2</v>
      </c>
      <c r="AA335" s="33">
        <v>0</v>
      </c>
      <c r="AB335" s="33">
        <v>0</v>
      </c>
      <c r="AC335" s="33">
        <v>0</v>
      </c>
      <c r="AD335" s="33">
        <v>0</v>
      </c>
      <c r="AE335" s="33">
        <v>0</v>
      </c>
      <c r="AF335" s="33">
        <v>0</v>
      </c>
      <c r="AG335" s="33">
        <v>0</v>
      </c>
      <c r="AH335" t="s">
        <v>11</v>
      </c>
      <c r="AI335" s="34">
        <v>1</v>
      </c>
    </row>
    <row r="336" spans="1:35" x14ac:dyDescent="0.25">
      <c r="A336" t="s">
        <v>929</v>
      </c>
      <c r="B336" t="s">
        <v>467</v>
      </c>
      <c r="C336" t="s">
        <v>809</v>
      </c>
      <c r="D336" t="s">
        <v>895</v>
      </c>
      <c r="E336" s="33">
        <v>61.677777777777777</v>
      </c>
      <c r="F336" s="33">
        <v>5.6888888888888891</v>
      </c>
      <c r="G336" s="33">
        <v>0.27777777777777779</v>
      </c>
      <c r="H336" s="33">
        <v>0</v>
      </c>
      <c r="I336" s="33">
        <v>1.6444444444444444</v>
      </c>
      <c r="J336" s="33">
        <v>0</v>
      </c>
      <c r="K336" s="33">
        <v>0</v>
      </c>
      <c r="L336" s="33">
        <v>1.6773333333333333</v>
      </c>
      <c r="M336" s="33">
        <v>2.6777777777777776</v>
      </c>
      <c r="N336" s="33">
        <v>0</v>
      </c>
      <c r="O336" s="33">
        <v>4.3415600792649972E-2</v>
      </c>
      <c r="P336" s="33">
        <v>5.9933333333333332</v>
      </c>
      <c r="Q336" s="33">
        <v>5.9766666666666675</v>
      </c>
      <c r="R336" s="33">
        <v>0.19407313997477932</v>
      </c>
      <c r="S336" s="33">
        <v>3.1865555555555551</v>
      </c>
      <c r="T336" s="33">
        <v>1.8615555555555552</v>
      </c>
      <c r="U336" s="33">
        <v>0</v>
      </c>
      <c r="V336" s="33">
        <v>8.1846514141596091E-2</v>
      </c>
      <c r="W336" s="33">
        <v>0.93611111111111112</v>
      </c>
      <c r="X336" s="33">
        <v>3.2316666666666656</v>
      </c>
      <c r="Y336" s="33">
        <v>0</v>
      </c>
      <c r="Z336" s="33">
        <v>6.7573410196360997E-2</v>
      </c>
      <c r="AA336" s="33">
        <v>0</v>
      </c>
      <c r="AB336" s="33">
        <v>0</v>
      </c>
      <c r="AC336" s="33">
        <v>0</v>
      </c>
      <c r="AD336" s="33">
        <v>0</v>
      </c>
      <c r="AE336" s="33">
        <v>0</v>
      </c>
      <c r="AF336" s="33">
        <v>0</v>
      </c>
      <c r="AG336" s="33">
        <v>0</v>
      </c>
      <c r="AH336" t="s">
        <v>105</v>
      </c>
      <c r="AI336" s="34">
        <v>1</v>
      </c>
    </row>
    <row r="337" spans="1:35" x14ac:dyDescent="0.25">
      <c r="A337" t="s">
        <v>929</v>
      </c>
      <c r="B337" t="s">
        <v>581</v>
      </c>
      <c r="C337" t="s">
        <v>852</v>
      </c>
      <c r="D337" t="s">
        <v>898</v>
      </c>
      <c r="E337" s="33">
        <v>62.4</v>
      </c>
      <c r="F337" s="33">
        <v>4.6222222222222218</v>
      </c>
      <c r="G337" s="33">
        <v>0.24444444444444444</v>
      </c>
      <c r="H337" s="33">
        <v>0</v>
      </c>
      <c r="I337" s="33">
        <v>0</v>
      </c>
      <c r="J337" s="33">
        <v>0</v>
      </c>
      <c r="K337" s="33">
        <v>1.7333333333333334</v>
      </c>
      <c r="L337" s="33">
        <v>0.45377777777777784</v>
      </c>
      <c r="M337" s="33">
        <v>5.197222222222222</v>
      </c>
      <c r="N337" s="33">
        <v>0</v>
      </c>
      <c r="O337" s="33">
        <v>8.3288817663817655E-2</v>
      </c>
      <c r="P337" s="33">
        <v>0</v>
      </c>
      <c r="Q337" s="33">
        <v>9.4166666666666661</v>
      </c>
      <c r="R337" s="33">
        <v>0.15090811965811965</v>
      </c>
      <c r="S337" s="33">
        <v>1.4298888888888892</v>
      </c>
      <c r="T337" s="33">
        <v>3.133666666666667</v>
      </c>
      <c r="U337" s="33">
        <v>0</v>
      </c>
      <c r="V337" s="33">
        <v>7.3133903133903153E-2</v>
      </c>
      <c r="W337" s="33">
        <v>1.5798888888888889</v>
      </c>
      <c r="X337" s="33">
        <v>2.2363333333333335</v>
      </c>
      <c r="Y337" s="33">
        <v>0</v>
      </c>
      <c r="Z337" s="33">
        <v>6.1157407407407417E-2</v>
      </c>
      <c r="AA337" s="33">
        <v>1.5111111111111111</v>
      </c>
      <c r="AB337" s="33">
        <v>0</v>
      </c>
      <c r="AC337" s="33">
        <v>0</v>
      </c>
      <c r="AD337" s="33">
        <v>37.008333333333333</v>
      </c>
      <c r="AE337" s="33">
        <v>0</v>
      </c>
      <c r="AF337" s="33">
        <v>0</v>
      </c>
      <c r="AG337" s="33">
        <v>0</v>
      </c>
      <c r="AH337" t="s">
        <v>221</v>
      </c>
      <c r="AI337" s="34">
        <v>1</v>
      </c>
    </row>
    <row r="338" spans="1:35" x14ac:dyDescent="0.25">
      <c r="A338" t="s">
        <v>929</v>
      </c>
      <c r="B338" t="s">
        <v>582</v>
      </c>
      <c r="C338" t="s">
        <v>762</v>
      </c>
      <c r="D338" t="s">
        <v>897</v>
      </c>
      <c r="E338" s="33">
        <v>45.777777777777779</v>
      </c>
      <c r="F338" s="33">
        <v>5.6</v>
      </c>
      <c r="G338" s="33">
        <v>0.53333333333333333</v>
      </c>
      <c r="H338" s="33">
        <v>0.25811111111111112</v>
      </c>
      <c r="I338" s="33">
        <v>4.9111111111111114</v>
      </c>
      <c r="J338" s="33">
        <v>0</v>
      </c>
      <c r="K338" s="33">
        <v>0</v>
      </c>
      <c r="L338" s="33">
        <v>0.35744444444444445</v>
      </c>
      <c r="M338" s="33">
        <v>4.447222222222222</v>
      </c>
      <c r="N338" s="33">
        <v>0</v>
      </c>
      <c r="O338" s="33">
        <v>9.7148058252427172E-2</v>
      </c>
      <c r="P338" s="33">
        <v>5.5111111111111111</v>
      </c>
      <c r="Q338" s="33">
        <v>10.145888888888889</v>
      </c>
      <c r="R338" s="33">
        <v>0.3420218446601942</v>
      </c>
      <c r="S338" s="33">
        <v>0.25700000000000001</v>
      </c>
      <c r="T338" s="33">
        <v>0.30211111111111111</v>
      </c>
      <c r="U338" s="33">
        <v>0</v>
      </c>
      <c r="V338" s="33">
        <v>1.2213592233009709E-2</v>
      </c>
      <c r="W338" s="33">
        <v>1.8555555555555554E-2</v>
      </c>
      <c r="X338" s="33">
        <v>0.12088888888888888</v>
      </c>
      <c r="Y338" s="33">
        <v>0</v>
      </c>
      <c r="Z338" s="33">
        <v>3.0461165048543686E-3</v>
      </c>
      <c r="AA338" s="33">
        <v>0</v>
      </c>
      <c r="AB338" s="33">
        <v>0</v>
      </c>
      <c r="AC338" s="33">
        <v>0</v>
      </c>
      <c r="AD338" s="33">
        <v>0</v>
      </c>
      <c r="AE338" s="33">
        <v>0</v>
      </c>
      <c r="AF338" s="33">
        <v>0</v>
      </c>
      <c r="AG338" s="33">
        <v>0</v>
      </c>
      <c r="AH338" t="s">
        <v>222</v>
      </c>
      <c r="AI338" s="34">
        <v>1</v>
      </c>
    </row>
    <row r="339" spans="1:35" x14ac:dyDescent="0.25">
      <c r="A339" t="s">
        <v>929</v>
      </c>
      <c r="B339" t="s">
        <v>412</v>
      </c>
      <c r="C339" t="s">
        <v>787</v>
      </c>
      <c r="D339" t="s">
        <v>897</v>
      </c>
      <c r="E339" s="33">
        <v>93.37777777777778</v>
      </c>
      <c r="F339" s="33">
        <v>5.1555555555555559</v>
      </c>
      <c r="G339" s="33">
        <v>0.28888888888888886</v>
      </c>
      <c r="H339" s="33">
        <v>0</v>
      </c>
      <c r="I339" s="33">
        <v>2.1</v>
      </c>
      <c r="J339" s="33">
        <v>0</v>
      </c>
      <c r="K339" s="33">
        <v>0</v>
      </c>
      <c r="L339" s="33">
        <v>2.1132222222222223</v>
      </c>
      <c r="M339" s="33">
        <v>3.7388888888888889</v>
      </c>
      <c r="N339" s="33">
        <v>0</v>
      </c>
      <c r="O339" s="33">
        <v>4.0040456925273679E-2</v>
      </c>
      <c r="P339" s="33">
        <v>5.7955555555555556</v>
      </c>
      <c r="Q339" s="33">
        <v>14.14666666666667</v>
      </c>
      <c r="R339" s="33">
        <v>0.21356496906235131</v>
      </c>
      <c r="S339" s="33">
        <v>8.2416666666666671</v>
      </c>
      <c r="T339" s="33">
        <v>8.213000000000001</v>
      </c>
      <c r="U339" s="33">
        <v>0</v>
      </c>
      <c r="V339" s="33">
        <v>0.17621608757734414</v>
      </c>
      <c r="W339" s="33">
        <v>7.7562222222222212</v>
      </c>
      <c r="X339" s="33">
        <v>4.1134444444444451</v>
      </c>
      <c r="Y339" s="33">
        <v>4.0111111111111111</v>
      </c>
      <c r="Z339" s="33">
        <v>0.1700702046644455</v>
      </c>
      <c r="AA339" s="33">
        <v>0</v>
      </c>
      <c r="AB339" s="33">
        <v>0</v>
      </c>
      <c r="AC339" s="33">
        <v>0</v>
      </c>
      <c r="AD339" s="33">
        <v>0</v>
      </c>
      <c r="AE339" s="33">
        <v>0</v>
      </c>
      <c r="AF339" s="33">
        <v>0</v>
      </c>
      <c r="AG339" s="33">
        <v>0</v>
      </c>
      <c r="AH339" t="s">
        <v>50</v>
      </c>
      <c r="AI339" s="34">
        <v>1</v>
      </c>
    </row>
    <row r="340" spans="1:35" x14ac:dyDescent="0.25">
      <c r="A340" t="s">
        <v>929</v>
      </c>
      <c r="B340" t="s">
        <v>502</v>
      </c>
      <c r="C340" t="s">
        <v>744</v>
      </c>
      <c r="D340" t="s">
        <v>899</v>
      </c>
      <c r="E340" s="33">
        <v>61.666666666666664</v>
      </c>
      <c r="F340" s="33">
        <v>5.333333333333333</v>
      </c>
      <c r="G340" s="33">
        <v>0.41111111111111109</v>
      </c>
      <c r="H340" s="33">
        <v>0.24655555555555553</v>
      </c>
      <c r="I340" s="33">
        <v>1.1555555555555554</v>
      </c>
      <c r="J340" s="33">
        <v>0</v>
      </c>
      <c r="K340" s="33">
        <v>0</v>
      </c>
      <c r="L340" s="33">
        <v>3.1368888888888895</v>
      </c>
      <c r="M340" s="33">
        <v>4.5333333333333332</v>
      </c>
      <c r="N340" s="33">
        <v>0</v>
      </c>
      <c r="O340" s="33">
        <v>7.3513513513513512E-2</v>
      </c>
      <c r="P340" s="33">
        <v>0</v>
      </c>
      <c r="Q340" s="33">
        <v>5.024</v>
      </c>
      <c r="R340" s="33">
        <v>8.1470270270270276E-2</v>
      </c>
      <c r="S340" s="33">
        <v>5.5263333333333335</v>
      </c>
      <c r="T340" s="33">
        <v>4.8468888888888895</v>
      </c>
      <c r="U340" s="33">
        <v>0</v>
      </c>
      <c r="V340" s="33">
        <v>0.16821441441441443</v>
      </c>
      <c r="W340" s="33">
        <v>4.8501111111111106</v>
      </c>
      <c r="X340" s="33">
        <v>4.516222222222221</v>
      </c>
      <c r="Y340" s="33">
        <v>0</v>
      </c>
      <c r="Z340" s="33">
        <v>0.15188648648648648</v>
      </c>
      <c r="AA340" s="33">
        <v>0</v>
      </c>
      <c r="AB340" s="33">
        <v>4.7555555555555555</v>
      </c>
      <c r="AC340" s="33">
        <v>0</v>
      </c>
      <c r="AD340" s="33">
        <v>0</v>
      </c>
      <c r="AE340" s="33">
        <v>0</v>
      </c>
      <c r="AF340" s="33">
        <v>0</v>
      </c>
      <c r="AG340" s="33">
        <v>0</v>
      </c>
      <c r="AH340" t="s">
        <v>140</v>
      </c>
      <c r="AI340" s="34">
        <v>1</v>
      </c>
    </row>
    <row r="341" spans="1:35" x14ac:dyDescent="0.25">
      <c r="A341" t="s">
        <v>929</v>
      </c>
      <c r="B341" t="s">
        <v>504</v>
      </c>
      <c r="C341" t="s">
        <v>744</v>
      </c>
      <c r="D341" t="s">
        <v>899</v>
      </c>
      <c r="E341" s="33">
        <v>47</v>
      </c>
      <c r="F341" s="33">
        <v>5.333333333333333</v>
      </c>
      <c r="G341" s="33">
        <v>1.1555555555555554</v>
      </c>
      <c r="H341" s="33">
        <v>0.2</v>
      </c>
      <c r="I341" s="33">
        <v>0.83333333333333337</v>
      </c>
      <c r="J341" s="33">
        <v>0</v>
      </c>
      <c r="K341" s="33">
        <v>0</v>
      </c>
      <c r="L341" s="33">
        <v>0.91666666666666663</v>
      </c>
      <c r="M341" s="33">
        <v>4.5222222222222221</v>
      </c>
      <c r="N341" s="33">
        <v>0</v>
      </c>
      <c r="O341" s="33">
        <v>9.6217494089834515E-2</v>
      </c>
      <c r="P341" s="33">
        <v>5.6277777777777782</v>
      </c>
      <c r="Q341" s="33">
        <v>1.8722222222222222</v>
      </c>
      <c r="R341" s="33">
        <v>0.15957446808510639</v>
      </c>
      <c r="S341" s="33">
        <v>4.9027777777777777</v>
      </c>
      <c r="T341" s="33">
        <v>5.4749999999999996</v>
      </c>
      <c r="U341" s="33">
        <v>0</v>
      </c>
      <c r="V341" s="33">
        <v>0.22080378250591012</v>
      </c>
      <c r="W341" s="33">
        <v>4.1027777777777779</v>
      </c>
      <c r="X341" s="33">
        <v>2.6861111111111109</v>
      </c>
      <c r="Y341" s="33">
        <v>0</v>
      </c>
      <c r="Z341" s="33">
        <v>0.14444444444444443</v>
      </c>
      <c r="AA341" s="33">
        <v>0</v>
      </c>
      <c r="AB341" s="33">
        <v>0</v>
      </c>
      <c r="AC341" s="33">
        <v>0</v>
      </c>
      <c r="AD341" s="33">
        <v>0</v>
      </c>
      <c r="AE341" s="33">
        <v>0</v>
      </c>
      <c r="AF341" s="33">
        <v>0</v>
      </c>
      <c r="AG341" s="33">
        <v>0</v>
      </c>
      <c r="AH341" t="s">
        <v>142</v>
      </c>
      <c r="AI341" s="34">
        <v>1</v>
      </c>
    </row>
    <row r="342" spans="1:35" x14ac:dyDescent="0.25">
      <c r="A342" t="s">
        <v>929</v>
      </c>
      <c r="B342" t="s">
        <v>629</v>
      </c>
      <c r="C342" t="s">
        <v>866</v>
      </c>
      <c r="D342" t="s">
        <v>895</v>
      </c>
      <c r="E342" s="33">
        <v>99</v>
      </c>
      <c r="F342" s="33">
        <v>4.6222222222222218</v>
      </c>
      <c r="G342" s="33">
        <v>0</v>
      </c>
      <c r="H342" s="33">
        <v>0</v>
      </c>
      <c r="I342" s="33">
        <v>0</v>
      </c>
      <c r="J342" s="33">
        <v>0</v>
      </c>
      <c r="K342" s="33">
        <v>0</v>
      </c>
      <c r="L342" s="33">
        <v>0</v>
      </c>
      <c r="M342" s="33">
        <v>5.333333333333333</v>
      </c>
      <c r="N342" s="33">
        <v>4.1805555555555554</v>
      </c>
      <c r="O342" s="33">
        <v>9.609988776655444E-2</v>
      </c>
      <c r="P342" s="33">
        <v>6.1888888888888891</v>
      </c>
      <c r="Q342" s="33">
        <v>10.944444444444445</v>
      </c>
      <c r="R342" s="33">
        <v>0.17306397306397306</v>
      </c>
      <c r="S342" s="33">
        <v>0</v>
      </c>
      <c r="T342" s="33">
        <v>0</v>
      </c>
      <c r="U342" s="33">
        <v>0</v>
      </c>
      <c r="V342" s="33">
        <v>0</v>
      </c>
      <c r="W342" s="33">
        <v>0</v>
      </c>
      <c r="X342" s="33">
        <v>0</v>
      </c>
      <c r="Y342" s="33">
        <v>0</v>
      </c>
      <c r="Z342" s="33">
        <v>0</v>
      </c>
      <c r="AA342" s="33">
        <v>0</v>
      </c>
      <c r="AB342" s="33">
        <v>0</v>
      </c>
      <c r="AC342" s="33">
        <v>0</v>
      </c>
      <c r="AD342" s="33">
        <v>0</v>
      </c>
      <c r="AE342" s="33">
        <v>0</v>
      </c>
      <c r="AF342" s="33">
        <v>0</v>
      </c>
      <c r="AG342" s="33">
        <v>0</v>
      </c>
      <c r="AH342" t="s">
        <v>271</v>
      </c>
      <c r="AI342" s="34">
        <v>1</v>
      </c>
    </row>
    <row r="343" spans="1:35" x14ac:dyDescent="0.25">
      <c r="A343" t="s">
        <v>929</v>
      </c>
      <c r="B343" t="s">
        <v>710</v>
      </c>
      <c r="C343" t="s">
        <v>892</v>
      </c>
      <c r="D343" t="s">
        <v>900</v>
      </c>
      <c r="E343" s="33">
        <v>17.733333333333334</v>
      </c>
      <c r="F343" s="33">
        <v>3.6444444444444444</v>
      </c>
      <c r="G343" s="33">
        <v>0.6</v>
      </c>
      <c r="H343" s="33">
        <v>0.13333333333333333</v>
      </c>
      <c r="I343" s="33">
        <v>3.5555555555555554</v>
      </c>
      <c r="J343" s="33">
        <v>0</v>
      </c>
      <c r="K343" s="33">
        <v>0</v>
      </c>
      <c r="L343" s="33">
        <v>4.6118888888888883</v>
      </c>
      <c r="M343" s="33">
        <v>3.3194444444444446</v>
      </c>
      <c r="N343" s="33">
        <v>0</v>
      </c>
      <c r="O343" s="33">
        <v>0.18718671679197996</v>
      </c>
      <c r="P343" s="33">
        <v>4.7</v>
      </c>
      <c r="Q343" s="33">
        <v>0</v>
      </c>
      <c r="R343" s="33">
        <v>0.26503759398496241</v>
      </c>
      <c r="S343" s="33">
        <v>6.588000000000001</v>
      </c>
      <c r="T343" s="33">
        <v>5.3527777777777779</v>
      </c>
      <c r="U343" s="33">
        <v>0</v>
      </c>
      <c r="V343" s="33">
        <v>0.67335213032581454</v>
      </c>
      <c r="W343" s="33">
        <v>6.0725555555555548</v>
      </c>
      <c r="X343" s="33">
        <v>9.5527777777777771</v>
      </c>
      <c r="Y343" s="33">
        <v>0</v>
      </c>
      <c r="Z343" s="33">
        <v>0.88112781954887209</v>
      </c>
      <c r="AA343" s="33">
        <v>0</v>
      </c>
      <c r="AB343" s="33">
        <v>0</v>
      </c>
      <c r="AC343" s="33">
        <v>0</v>
      </c>
      <c r="AD343" s="33">
        <v>0</v>
      </c>
      <c r="AE343" s="33">
        <v>0</v>
      </c>
      <c r="AF343" s="33">
        <v>0</v>
      </c>
      <c r="AG343" s="33">
        <v>0</v>
      </c>
      <c r="AH343" t="s">
        <v>353</v>
      </c>
      <c r="AI343" s="34">
        <v>1</v>
      </c>
    </row>
    <row r="344" spans="1:35" x14ac:dyDescent="0.25">
      <c r="A344" t="s">
        <v>929</v>
      </c>
      <c r="B344" t="s">
        <v>707</v>
      </c>
      <c r="C344" t="s">
        <v>787</v>
      </c>
      <c r="D344" t="s">
        <v>897</v>
      </c>
      <c r="E344" s="33">
        <v>15.133333333333333</v>
      </c>
      <c r="F344" s="33">
        <v>2.5777777777777779</v>
      </c>
      <c r="G344" s="33">
        <v>0.41111111111111109</v>
      </c>
      <c r="H344" s="33">
        <v>7.2222222222222215E-2</v>
      </c>
      <c r="I344" s="33">
        <v>5.2666666666666666</v>
      </c>
      <c r="J344" s="33">
        <v>0</v>
      </c>
      <c r="K344" s="33">
        <v>0</v>
      </c>
      <c r="L344" s="33">
        <v>2.5</v>
      </c>
      <c r="M344" s="33">
        <v>3.1722222222222221</v>
      </c>
      <c r="N344" s="33">
        <v>0</v>
      </c>
      <c r="O344" s="33">
        <v>0.20961820851688692</v>
      </c>
      <c r="P344" s="33">
        <v>3.0194444444444444</v>
      </c>
      <c r="Q344" s="33">
        <v>0</v>
      </c>
      <c r="R344" s="33">
        <v>0.19952276064610866</v>
      </c>
      <c r="S344" s="33">
        <v>10.363888888888889</v>
      </c>
      <c r="T344" s="33">
        <v>0</v>
      </c>
      <c r="U344" s="33">
        <v>0</v>
      </c>
      <c r="V344" s="33">
        <v>0.68483847283406762</v>
      </c>
      <c r="W344" s="33">
        <v>10.514888888888889</v>
      </c>
      <c r="X344" s="33">
        <v>4.8944444444444448</v>
      </c>
      <c r="Y344" s="33">
        <v>0</v>
      </c>
      <c r="Z344" s="33">
        <v>1.0182378854625551</v>
      </c>
      <c r="AA344" s="33">
        <v>0</v>
      </c>
      <c r="AB344" s="33">
        <v>0</v>
      </c>
      <c r="AC344" s="33">
        <v>0</v>
      </c>
      <c r="AD344" s="33">
        <v>0</v>
      </c>
      <c r="AE344" s="33">
        <v>0</v>
      </c>
      <c r="AF344" s="33">
        <v>0</v>
      </c>
      <c r="AG344" s="33">
        <v>0.14444444444444443</v>
      </c>
      <c r="AH344" t="s">
        <v>350</v>
      </c>
      <c r="AI344" s="34">
        <v>1</v>
      </c>
    </row>
    <row r="345" spans="1:35" x14ac:dyDescent="0.25">
      <c r="A345" t="s">
        <v>929</v>
      </c>
      <c r="B345" t="s">
        <v>480</v>
      </c>
      <c r="C345" t="s">
        <v>757</v>
      </c>
      <c r="D345" t="s">
        <v>903</v>
      </c>
      <c r="E345" s="33">
        <v>124.93333333333334</v>
      </c>
      <c r="F345" s="33">
        <v>5.6888888888888891</v>
      </c>
      <c r="G345" s="33">
        <v>0</v>
      </c>
      <c r="H345" s="33">
        <v>0</v>
      </c>
      <c r="I345" s="33">
        <v>4.5333333333333332</v>
      </c>
      <c r="J345" s="33">
        <v>0</v>
      </c>
      <c r="K345" s="33">
        <v>3.7</v>
      </c>
      <c r="L345" s="33">
        <v>3.1216666666666679</v>
      </c>
      <c r="M345" s="33">
        <v>9.8805555555555564</v>
      </c>
      <c r="N345" s="33">
        <v>0</v>
      </c>
      <c r="O345" s="33">
        <v>7.9086623977232304E-2</v>
      </c>
      <c r="P345" s="33">
        <v>5.5611111111111109</v>
      </c>
      <c r="Q345" s="33">
        <v>15.808333333333334</v>
      </c>
      <c r="R345" s="33">
        <v>0.17104678050515829</v>
      </c>
      <c r="S345" s="33">
        <v>8.6750000000000043</v>
      </c>
      <c r="T345" s="33">
        <v>10.675888888888885</v>
      </c>
      <c r="U345" s="33">
        <v>0</v>
      </c>
      <c r="V345" s="33">
        <v>0.15488971896122375</v>
      </c>
      <c r="W345" s="33">
        <v>5.7974444444444453</v>
      </c>
      <c r="X345" s="33">
        <v>9.7997777777777735</v>
      </c>
      <c r="Y345" s="33">
        <v>0</v>
      </c>
      <c r="Z345" s="33">
        <v>0.12484436143721092</v>
      </c>
      <c r="AA345" s="33">
        <v>0</v>
      </c>
      <c r="AB345" s="33">
        <v>0</v>
      </c>
      <c r="AC345" s="33">
        <v>0</v>
      </c>
      <c r="AD345" s="33">
        <v>0</v>
      </c>
      <c r="AE345" s="33">
        <v>0</v>
      </c>
      <c r="AF345" s="33">
        <v>0</v>
      </c>
      <c r="AG345" s="33">
        <v>1.2444444444444445</v>
      </c>
      <c r="AH345" t="s">
        <v>118</v>
      </c>
      <c r="AI345" s="34">
        <v>1</v>
      </c>
    </row>
    <row r="346" spans="1:35" x14ac:dyDescent="0.25">
      <c r="A346" t="s">
        <v>929</v>
      </c>
      <c r="B346" t="s">
        <v>414</v>
      </c>
      <c r="C346" t="s">
        <v>789</v>
      </c>
      <c r="D346" t="s">
        <v>899</v>
      </c>
      <c r="E346" s="33">
        <v>77.811111111111117</v>
      </c>
      <c r="F346" s="33">
        <v>5.5111111111111111</v>
      </c>
      <c r="G346" s="33">
        <v>0</v>
      </c>
      <c r="H346" s="33">
        <v>0.48888888888888887</v>
      </c>
      <c r="I346" s="33">
        <v>2.2333333333333334</v>
      </c>
      <c r="J346" s="33">
        <v>0</v>
      </c>
      <c r="K346" s="33">
        <v>0</v>
      </c>
      <c r="L346" s="33">
        <v>4.4476666666666658</v>
      </c>
      <c r="M346" s="33">
        <v>5.2444444444444445</v>
      </c>
      <c r="N346" s="33">
        <v>0</v>
      </c>
      <c r="O346" s="33">
        <v>6.7399685848921892E-2</v>
      </c>
      <c r="P346" s="33">
        <v>4.7666666666666666</v>
      </c>
      <c r="Q346" s="33">
        <v>0</v>
      </c>
      <c r="R346" s="33">
        <v>6.1259460231329423E-2</v>
      </c>
      <c r="S346" s="33">
        <v>10.362666666666671</v>
      </c>
      <c r="T346" s="33">
        <v>6.4433333333333334</v>
      </c>
      <c r="U346" s="33">
        <v>0</v>
      </c>
      <c r="V346" s="33">
        <v>0.21598457803798377</v>
      </c>
      <c r="W346" s="33">
        <v>3.2508888888888885</v>
      </c>
      <c r="X346" s="33">
        <v>10.336444444444446</v>
      </c>
      <c r="Y346" s="33">
        <v>1.9222222222222223</v>
      </c>
      <c r="Z346" s="33">
        <v>0.19932314722261887</v>
      </c>
      <c r="AA346" s="33">
        <v>0</v>
      </c>
      <c r="AB346" s="33">
        <v>0</v>
      </c>
      <c r="AC346" s="33">
        <v>0</v>
      </c>
      <c r="AD346" s="33">
        <v>0</v>
      </c>
      <c r="AE346" s="33">
        <v>0</v>
      </c>
      <c r="AF346" s="33">
        <v>0</v>
      </c>
      <c r="AG346" s="33">
        <v>0</v>
      </c>
      <c r="AH346" t="s">
        <v>52</v>
      </c>
      <c r="AI346" s="34">
        <v>1</v>
      </c>
    </row>
    <row r="347" spans="1:35" x14ac:dyDescent="0.25">
      <c r="A347" t="s">
        <v>929</v>
      </c>
      <c r="B347" t="s">
        <v>418</v>
      </c>
      <c r="C347" t="s">
        <v>789</v>
      </c>
      <c r="D347" t="s">
        <v>899</v>
      </c>
      <c r="E347" s="33">
        <v>80.844444444444449</v>
      </c>
      <c r="F347" s="33">
        <v>5.2444444444444445</v>
      </c>
      <c r="G347" s="33">
        <v>0</v>
      </c>
      <c r="H347" s="33">
        <v>0.48888888888888887</v>
      </c>
      <c r="I347" s="33">
        <v>2.0111111111111111</v>
      </c>
      <c r="J347" s="33">
        <v>0</v>
      </c>
      <c r="K347" s="33">
        <v>0</v>
      </c>
      <c r="L347" s="33">
        <v>2.5688888888888881</v>
      </c>
      <c r="M347" s="33">
        <v>5.5111111111111111</v>
      </c>
      <c r="N347" s="33">
        <v>0</v>
      </c>
      <c r="O347" s="33">
        <v>6.8169323804288071E-2</v>
      </c>
      <c r="P347" s="33">
        <v>5.427777777777778</v>
      </c>
      <c r="Q347" s="33">
        <v>0</v>
      </c>
      <c r="R347" s="33">
        <v>6.7138537658053873E-2</v>
      </c>
      <c r="S347" s="33">
        <v>10.322111111111118</v>
      </c>
      <c r="T347" s="33">
        <v>8.0663333333333362</v>
      </c>
      <c r="U347" s="33">
        <v>0</v>
      </c>
      <c r="V347" s="33">
        <v>0.22745464540956578</v>
      </c>
      <c r="W347" s="33">
        <v>4.8523333333333341</v>
      </c>
      <c r="X347" s="33">
        <v>9.854444444444443</v>
      </c>
      <c r="Y347" s="33">
        <v>2.1</v>
      </c>
      <c r="Z347" s="33">
        <v>0.20789032435404067</v>
      </c>
      <c r="AA347" s="33">
        <v>0</v>
      </c>
      <c r="AB347" s="33">
        <v>0</v>
      </c>
      <c r="AC347" s="33">
        <v>0</v>
      </c>
      <c r="AD347" s="33">
        <v>0</v>
      </c>
      <c r="AE347" s="33">
        <v>0</v>
      </c>
      <c r="AF347" s="33">
        <v>0</v>
      </c>
      <c r="AG347" s="33">
        <v>0</v>
      </c>
      <c r="AH347" t="s">
        <v>56</v>
      </c>
      <c r="AI347" s="34">
        <v>1</v>
      </c>
    </row>
    <row r="348" spans="1:35" x14ac:dyDescent="0.25">
      <c r="A348" t="s">
        <v>929</v>
      </c>
      <c r="B348" t="s">
        <v>358</v>
      </c>
      <c r="C348" t="s">
        <v>746</v>
      </c>
      <c r="D348" t="s">
        <v>895</v>
      </c>
      <c r="E348" s="33">
        <v>68.666666666666671</v>
      </c>
      <c r="F348" s="33">
        <v>5.6888888888888891</v>
      </c>
      <c r="G348" s="33">
        <v>0.3</v>
      </c>
      <c r="H348" s="33">
        <v>0.31611111111111112</v>
      </c>
      <c r="I348" s="33">
        <v>1.7333333333333334</v>
      </c>
      <c r="J348" s="33">
        <v>0</v>
      </c>
      <c r="K348" s="33">
        <v>0</v>
      </c>
      <c r="L348" s="33">
        <v>0.91311111111111098</v>
      </c>
      <c r="M348" s="33">
        <v>4.6166666666666671</v>
      </c>
      <c r="N348" s="33">
        <v>0</v>
      </c>
      <c r="O348" s="33">
        <v>6.723300970873787E-2</v>
      </c>
      <c r="P348" s="33">
        <v>4.4444444444444446E-2</v>
      </c>
      <c r="Q348" s="33">
        <v>8.3471111111111096</v>
      </c>
      <c r="R348" s="33">
        <v>0.1222071197411003</v>
      </c>
      <c r="S348" s="33">
        <v>5.6184444444444432</v>
      </c>
      <c r="T348" s="33">
        <v>5.975888888888889</v>
      </c>
      <c r="U348" s="33">
        <v>0</v>
      </c>
      <c r="V348" s="33">
        <v>0.16884951456310676</v>
      </c>
      <c r="W348" s="33">
        <v>5.5293333333333328</v>
      </c>
      <c r="X348" s="33">
        <v>1.109</v>
      </c>
      <c r="Y348" s="33">
        <v>0</v>
      </c>
      <c r="Z348" s="33">
        <v>9.6674757281553378E-2</v>
      </c>
      <c r="AA348" s="33">
        <v>0</v>
      </c>
      <c r="AB348" s="33">
        <v>5.2444444444444445</v>
      </c>
      <c r="AC348" s="33">
        <v>0</v>
      </c>
      <c r="AD348" s="33">
        <v>0</v>
      </c>
      <c r="AE348" s="33">
        <v>1.1111111111111112</v>
      </c>
      <c r="AF348" s="33">
        <v>0</v>
      </c>
      <c r="AG348" s="33">
        <v>0</v>
      </c>
      <c r="AH348" t="s">
        <v>230</v>
      </c>
      <c r="AI348" s="34">
        <v>1</v>
      </c>
    </row>
    <row r="349" spans="1:35" x14ac:dyDescent="0.25">
      <c r="A349" t="s">
        <v>929</v>
      </c>
      <c r="B349" t="s">
        <v>623</v>
      </c>
      <c r="C349" t="s">
        <v>730</v>
      </c>
      <c r="D349" t="s">
        <v>895</v>
      </c>
      <c r="E349" s="33">
        <v>91.066666666666663</v>
      </c>
      <c r="F349" s="33">
        <v>39.033333333333331</v>
      </c>
      <c r="G349" s="33">
        <v>1.1555555555555554</v>
      </c>
      <c r="H349" s="33">
        <v>0.48888888888888887</v>
      </c>
      <c r="I349" s="33">
        <v>4.0222222222222221</v>
      </c>
      <c r="J349" s="33">
        <v>0</v>
      </c>
      <c r="K349" s="33">
        <v>1.6888888888888889</v>
      </c>
      <c r="L349" s="33">
        <v>2.0947777777777774</v>
      </c>
      <c r="M349" s="33">
        <v>8.8861111111111111</v>
      </c>
      <c r="N349" s="33">
        <v>0</v>
      </c>
      <c r="O349" s="33">
        <v>9.7578086871644709E-2</v>
      </c>
      <c r="P349" s="33">
        <v>12.302777777777777</v>
      </c>
      <c r="Q349" s="33">
        <v>0</v>
      </c>
      <c r="R349" s="33">
        <v>0.13509638848218644</v>
      </c>
      <c r="S349" s="33">
        <v>6.6156666666666659</v>
      </c>
      <c r="T349" s="33">
        <v>6.0344444444444418</v>
      </c>
      <c r="U349" s="33">
        <v>0</v>
      </c>
      <c r="V349" s="33">
        <v>0.13891044411908246</v>
      </c>
      <c r="W349" s="33">
        <v>3.4583333333333339</v>
      </c>
      <c r="X349" s="33">
        <v>5.450222222222223</v>
      </c>
      <c r="Y349" s="33">
        <v>0</v>
      </c>
      <c r="Z349" s="33">
        <v>9.7824548560273325E-2</v>
      </c>
      <c r="AA349" s="33">
        <v>0</v>
      </c>
      <c r="AB349" s="33">
        <v>0</v>
      </c>
      <c r="AC349" s="33">
        <v>0</v>
      </c>
      <c r="AD349" s="33">
        <v>0</v>
      </c>
      <c r="AE349" s="33">
        <v>0</v>
      </c>
      <c r="AF349" s="33">
        <v>0</v>
      </c>
      <c r="AG349" s="33">
        <v>0.57777777777777772</v>
      </c>
      <c r="AH349" t="s">
        <v>265</v>
      </c>
      <c r="AI349" s="34">
        <v>1</v>
      </c>
    </row>
    <row r="350" spans="1:35" x14ac:dyDescent="0.25">
      <c r="A350" t="s">
        <v>929</v>
      </c>
      <c r="B350" t="s">
        <v>489</v>
      </c>
      <c r="C350" t="s">
        <v>741</v>
      </c>
      <c r="D350" t="s">
        <v>895</v>
      </c>
      <c r="E350" s="33">
        <v>103.74444444444444</v>
      </c>
      <c r="F350" s="33">
        <v>3.2888888888888888</v>
      </c>
      <c r="G350" s="33">
        <v>0.14444444444444443</v>
      </c>
      <c r="H350" s="33">
        <v>0.35555555555555557</v>
      </c>
      <c r="I350" s="33">
        <v>2.9333333333333331</v>
      </c>
      <c r="J350" s="33">
        <v>0</v>
      </c>
      <c r="K350" s="33">
        <v>0</v>
      </c>
      <c r="L350" s="33">
        <v>5.0086666666666666</v>
      </c>
      <c r="M350" s="33">
        <v>9.9555555555555557</v>
      </c>
      <c r="N350" s="33">
        <v>0</v>
      </c>
      <c r="O350" s="33">
        <v>9.5962300524793834E-2</v>
      </c>
      <c r="P350" s="33">
        <v>5.7333333333333334</v>
      </c>
      <c r="Q350" s="33">
        <v>10.506111111111114</v>
      </c>
      <c r="R350" s="33">
        <v>0.15653314769197818</v>
      </c>
      <c r="S350" s="33">
        <v>12.073111111111107</v>
      </c>
      <c r="T350" s="33">
        <v>10.084666666666667</v>
      </c>
      <c r="U350" s="33">
        <v>0</v>
      </c>
      <c r="V350" s="33">
        <v>0.21358037913676767</v>
      </c>
      <c r="W350" s="33">
        <v>11.687333333333337</v>
      </c>
      <c r="X350" s="33">
        <v>11.995444444444448</v>
      </c>
      <c r="Y350" s="33">
        <v>0</v>
      </c>
      <c r="Z350" s="33">
        <v>0.22827996144371865</v>
      </c>
      <c r="AA350" s="33">
        <v>0</v>
      </c>
      <c r="AB350" s="33">
        <v>0</v>
      </c>
      <c r="AC350" s="33">
        <v>0</v>
      </c>
      <c r="AD350" s="33">
        <v>0</v>
      </c>
      <c r="AE350" s="33">
        <v>2.2222222222222223E-2</v>
      </c>
      <c r="AF350" s="33">
        <v>0</v>
      </c>
      <c r="AG350" s="33">
        <v>0</v>
      </c>
      <c r="AH350" t="s">
        <v>127</v>
      </c>
      <c r="AI350" s="34">
        <v>1</v>
      </c>
    </row>
    <row r="351" spans="1:35" x14ac:dyDescent="0.25">
      <c r="A351" t="s">
        <v>929</v>
      </c>
      <c r="B351" t="s">
        <v>641</v>
      </c>
      <c r="C351" t="s">
        <v>871</v>
      </c>
      <c r="D351" t="s">
        <v>906</v>
      </c>
      <c r="E351" s="33">
        <v>28.288888888888888</v>
      </c>
      <c r="F351" s="33">
        <v>5.6</v>
      </c>
      <c r="G351" s="33">
        <v>0.1</v>
      </c>
      <c r="H351" s="33">
        <v>0.19111111111111115</v>
      </c>
      <c r="I351" s="33">
        <v>1.2666666666666666</v>
      </c>
      <c r="J351" s="33">
        <v>0</v>
      </c>
      <c r="K351" s="33">
        <v>0</v>
      </c>
      <c r="L351" s="33">
        <v>0.78111111111111109</v>
      </c>
      <c r="M351" s="33">
        <v>4.7111111111111112</v>
      </c>
      <c r="N351" s="33">
        <v>0</v>
      </c>
      <c r="O351" s="33">
        <v>0.16653574234092697</v>
      </c>
      <c r="P351" s="33">
        <v>0</v>
      </c>
      <c r="Q351" s="33">
        <v>0</v>
      </c>
      <c r="R351" s="33">
        <v>0</v>
      </c>
      <c r="S351" s="33">
        <v>0.46888888888888874</v>
      </c>
      <c r="T351" s="33">
        <v>0</v>
      </c>
      <c r="U351" s="33">
        <v>0</v>
      </c>
      <c r="V351" s="33">
        <v>1.6575019638648856E-2</v>
      </c>
      <c r="W351" s="33">
        <v>4.3566666666666674</v>
      </c>
      <c r="X351" s="33">
        <v>4.6899999999999986</v>
      </c>
      <c r="Y351" s="33">
        <v>0</v>
      </c>
      <c r="Z351" s="33">
        <v>0.31979575805184607</v>
      </c>
      <c r="AA351" s="33">
        <v>0.25555555555555554</v>
      </c>
      <c r="AB351" s="33">
        <v>4.9777777777777779</v>
      </c>
      <c r="AC351" s="33">
        <v>0</v>
      </c>
      <c r="AD351" s="33">
        <v>0</v>
      </c>
      <c r="AE351" s="33">
        <v>0</v>
      </c>
      <c r="AF351" s="33">
        <v>0</v>
      </c>
      <c r="AG351" s="33">
        <v>0</v>
      </c>
      <c r="AH351" t="s">
        <v>283</v>
      </c>
      <c r="AI351" s="34">
        <v>1</v>
      </c>
    </row>
    <row r="352" spans="1:35" x14ac:dyDescent="0.25">
      <c r="A352" t="s">
        <v>929</v>
      </c>
      <c r="B352" t="s">
        <v>485</v>
      </c>
      <c r="C352" t="s">
        <v>821</v>
      </c>
      <c r="D352" t="s">
        <v>905</v>
      </c>
      <c r="E352" s="33">
        <v>87.922222222222217</v>
      </c>
      <c r="F352" s="33">
        <v>4.8888888888888893</v>
      </c>
      <c r="G352" s="33">
        <v>0</v>
      </c>
      <c r="H352" s="33">
        <v>0</v>
      </c>
      <c r="I352" s="33">
        <v>0.8</v>
      </c>
      <c r="J352" s="33">
        <v>0</v>
      </c>
      <c r="K352" s="33">
        <v>5.6888888888888891</v>
      </c>
      <c r="L352" s="33">
        <v>3.9104444444444462</v>
      </c>
      <c r="M352" s="33">
        <v>4.7222222222222223</v>
      </c>
      <c r="N352" s="33">
        <v>0</v>
      </c>
      <c r="O352" s="33">
        <v>5.3709086313661066E-2</v>
      </c>
      <c r="P352" s="33">
        <v>5.7777777777777777</v>
      </c>
      <c r="Q352" s="33">
        <v>7.2805555555555559</v>
      </c>
      <c r="R352" s="33">
        <v>0.1485214204473651</v>
      </c>
      <c r="S352" s="33">
        <v>10.024555555555557</v>
      </c>
      <c r="T352" s="33">
        <v>5.2885555555555559</v>
      </c>
      <c r="U352" s="33">
        <v>0</v>
      </c>
      <c r="V352" s="33">
        <v>0.17416656135473274</v>
      </c>
      <c r="W352" s="33">
        <v>5.9285555555555547</v>
      </c>
      <c r="X352" s="33">
        <v>7.7826666666666657</v>
      </c>
      <c r="Y352" s="33">
        <v>0</v>
      </c>
      <c r="Z352" s="33">
        <v>0.1559471755339315</v>
      </c>
      <c r="AA352" s="33">
        <v>0</v>
      </c>
      <c r="AB352" s="33">
        <v>0</v>
      </c>
      <c r="AC352" s="33">
        <v>0</v>
      </c>
      <c r="AD352" s="33">
        <v>0</v>
      </c>
      <c r="AE352" s="33">
        <v>0</v>
      </c>
      <c r="AF352" s="33">
        <v>0</v>
      </c>
      <c r="AG352" s="33">
        <v>0</v>
      </c>
      <c r="AH352" t="s">
        <v>123</v>
      </c>
      <c r="AI352" s="34">
        <v>1</v>
      </c>
    </row>
    <row r="353" spans="1:35" x14ac:dyDescent="0.25">
      <c r="A353" t="s">
        <v>929</v>
      </c>
      <c r="B353" t="s">
        <v>519</v>
      </c>
      <c r="C353" t="s">
        <v>780</v>
      </c>
      <c r="D353" t="s">
        <v>900</v>
      </c>
      <c r="E353" s="33">
        <v>82.555555555555557</v>
      </c>
      <c r="F353" s="33">
        <v>4.9777777777777779</v>
      </c>
      <c r="G353" s="33">
        <v>0</v>
      </c>
      <c r="H353" s="33">
        <v>0.66466666666666663</v>
      </c>
      <c r="I353" s="33">
        <v>0</v>
      </c>
      <c r="J353" s="33">
        <v>0</v>
      </c>
      <c r="K353" s="33">
        <v>0</v>
      </c>
      <c r="L353" s="33">
        <v>1.3553333333333333</v>
      </c>
      <c r="M353" s="33">
        <v>4.6555555555555559</v>
      </c>
      <c r="N353" s="33">
        <v>0</v>
      </c>
      <c r="O353" s="33">
        <v>5.6393001345895026E-2</v>
      </c>
      <c r="P353" s="33">
        <v>0</v>
      </c>
      <c r="Q353" s="33">
        <v>41.722222222222221</v>
      </c>
      <c r="R353" s="33">
        <v>0.50538358008075368</v>
      </c>
      <c r="S353" s="33">
        <v>4.6348888888888888</v>
      </c>
      <c r="T353" s="33">
        <v>5.166666666666667</v>
      </c>
      <c r="U353" s="33">
        <v>0</v>
      </c>
      <c r="V353" s="33">
        <v>0.11872678331090175</v>
      </c>
      <c r="W353" s="33">
        <v>4.6562222222222225</v>
      </c>
      <c r="X353" s="33">
        <v>0.20088888888888887</v>
      </c>
      <c r="Y353" s="33">
        <v>3.6555555555555554</v>
      </c>
      <c r="Z353" s="33">
        <v>0.103114401076716</v>
      </c>
      <c r="AA353" s="33">
        <v>0</v>
      </c>
      <c r="AB353" s="33">
        <v>0</v>
      </c>
      <c r="AC353" s="33">
        <v>0</v>
      </c>
      <c r="AD353" s="33">
        <v>0</v>
      </c>
      <c r="AE353" s="33">
        <v>0</v>
      </c>
      <c r="AF353" s="33">
        <v>0</v>
      </c>
      <c r="AG353" s="33">
        <v>0</v>
      </c>
      <c r="AH353" t="s">
        <v>157</v>
      </c>
      <c r="AI353" s="34">
        <v>1</v>
      </c>
    </row>
    <row r="354" spans="1:35" x14ac:dyDescent="0.25">
      <c r="A354" t="s">
        <v>929</v>
      </c>
      <c r="B354" t="s">
        <v>670</v>
      </c>
      <c r="C354" t="s">
        <v>800</v>
      </c>
      <c r="D354" t="s">
        <v>901</v>
      </c>
      <c r="E354" s="33">
        <v>75.777777777777771</v>
      </c>
      <c r="F354" s="33">
        <v>5.2444444444444445</v>
      </c>
      <c r="G354" s="33">
        <v>0</v>
      </c>
      <c r="H354" s="33">
        <v>0</v>
      </c>
      <c r="I354" s="33">
        <v>0</v>
      </c>
      <c r="J354" s="33">
        <v>0</v>
      </c>
      <c r="K354" s="33">
        <v>0</v>
      </c>
      <c r="L354" s="33">
        <v>1.284888888888889</v>
      </c>
      <c r="M354" s="33">
        <v>5.2750000000000004</v>
      </c>
      <c r="N354" s="33">
        <v>0</v>
      </c>
      <c r="O354" s="33">
        <v>6.9611436950146641E-2</v>
      </c>
      <c r="P354" s="33">
        <v>0</v>
      </c>
      <c r="Q354" s="33">
        <v>14.480555555555556</v>
      </c>
      <c r="R354" s="33">
        <v>0.19109237536656895</v>
      </c>
      <c r="S354" s="33">
        <v>3.0837777777777782</v>
      </c>
      <c r="T354" s="33">
        <v>5.7953333333333337</v>
      </c>
      <c r="U354" s="33">
        <v>0</v>
      </c>
      <c r="V354" s="33">
        <v>0.11717302052785925</v>
      </c>
      <c r="W354" s="33">
        <v>3.3418888888888887</v>
      </c>
      <c r="X354" s="33">
        <v>2.7493333333333339</v>
      </c>
      <c r="Y354" s="33">
        <v>0</v>
      </c>
      <c r="Z354" s="33">
        <v>8.0382697947214088E-2</v>
      </c>
      <c r="AA354" s="33">
        <v>0</v>
      </c>
      <c r="AB354" s="33">
        <v>0</v>
      </c>
      <c r="AC354" s="33">
        <v>0</v>
      </c>
      <c r="AD354" s="33">
        <v>0</v>
      </c>
      <c r="AE354" s="33">
        <v>0</v>
      </c>
      <c r="AF354" s="33">
        <v>0</v>
      </c>
      <c r="AG354" s="33">
        <v>0</v>
      </c>
      <c r="AH354" t="s">
        <v>312</v>
      </c>
      <c r="AI354" s="34">
        <v>1</v>
      </c>
    </row>
    <row r="355" spans="1:35" x14ac:dyDescent="0.25">
      <c r="A355" t="s">
        <v>929</v>
      </c>
      <c r="B355" t="s">
        <v>611</v>
      </c>
      <c r="C355" t="s">
        <v>862</v>
      </c>
      <c r="D355" t="s">
        <v>896</v>
      </c>
      <c r="E355" s="33">
        <v>141.17777777777778</v>
      </c>
      <c r="F355" s="33">
        <v>8</v>
      </c>
      <c r="G355" s="33">
        <v>4.7111111111111112</v>
      </c>
      <c r="H355" s="33">
        <v>0.43377777777777787</v>
      </c>
      <c r="I355" s="33">
        <v>4.0888888888888886</v>
      </c>
      <c r="J355" s="33">
        <v>0</v>
      </c>
      <c r="K355" s="33">
        <v>0</v>
      </c>
      <c r="L355" s="33">
        <v>5.0871111111111134</v>
      </c>
      <c r="M355" s="33">
        <v>10.91388888888889</v>
      </c>
      <c r="N355" s="33">
        <v>0</v>
      </c>
      <c r="O355" s="33">
        <v>7.7305997166692911E-2</v>
      </c>
      <c r="P355" s="33">
        <v>0</v>
      </c>
      <c r="Q355" s="33">
        <v>32.086111111111109</v>
      </c>
      <c r="R355" s="33">
        <v>0.22727451597670389</v>
      </c>
      <c r="S355" s="33">
        <v>12.017222222222225</v>
      </c>
      <c r="T355" s="33">
        <v>6.3918888888888885</v>
      </c>
      <c r="U355" s="33">
        <v>0</v>
      </c>
      <c r="V355" s="33">
        <v>0.13039666299386118</v>
      </c>
      <c r="W355" s="33">
        <v>6.1711111111111094</v>
      </c>
      <c r="X355" s="33">
        <v>12.370888888888885</v>
      </c>
      <c r="Y355" s="33">
        <v>2.6</v>
      </c>
      <c r="Z355" s="33">
        <v>0.14975444671808591</v>
      </c>
      <c r="AA355" s="33">
        <v>0</v>
      </c>
      <c r="AB355" s="33">
        <v>0</v>
      </c>
      <c r="AC355" s="33">
        <v>0</v>
      </c>
      <c r="AD355" s="33">
        <v>0</v>
      </c>
      <c r="AE355" s="33">
        <v>0</v>
      </c>
      <c r="AF355" s="33">
        <v>0</v>
      </c>
      <c r="AG355" s="33">
        <v>0</v>
      </c>
      <c r="AH355" t="s">
        <v>252</v>
      </c>
      <c r="AI355" s="34">
        <v>1</v>
      </c>
    </row>
    <row r="356" spans="1:35" x14ac:dyDescent="0.25">
      <c r="A356" t="s">
        <v>929</v>
      </c>
      <c r="B356" t="s">
        <v>512</v>
      </c>
      <c r="C356" t="s">
        <v>828</v>
      </c>
      <c r="D356" t="s">
        <v>895</v>
      </c>
      <c r="E356" s="33">
        <v>89.422222222222217</v>
      </c>
      <c r="F356" s="33">
        <v>5.8777777777777782</v>
      </c>
      <c r="G356" s="33">
        <v>0.14444444444444443</v>
      </c>
      <c r="H356" s="33">
        <v>0.35555555555555557</v>
      </c>
      <c r="I356" s="33">
        <v>2.8444444444444446</v>
      </c>
      <c r="J356" s="33">
        <v>0</v>
      </c>
      <c r="K356" s="33">
        <v>0</v>
      </c>
      <c r="L356" s="33">
        <v>4.4258888888888892</v>
      </c>
      <c r="M356" s="33">
        <v>4.7666666666666666</v>
      </c>
      <c r="N356" s="33">
        <v>0</v>
      </c>
      <c r="O356" s="33">
        <v>5.33051689860835E-2</v>
      </c>
      <c r="P356" s="33">
        <v>5.5111111111111111</v>
      </c>
      <c r="Q356" s="33">
        <v>10.10322222222222</v>
      </c>
      <c r="R356" s="33">
        <v>0.17461356858846916</v>
      </c>
      <c r="S356" s="33">
        <v>12.853666666666669</v>
      </c>
      <c r="T356" s="33">
        <v>7.6117777777777773</v>
      </c>
      <c r="U356" s="33">
        <v>0</v>
      </c>
      <c r="V356" s="33">
        <v>0.22886307157057659</v>
      </c>
      <c r="W356" s="33">
        <v>16.982444444444454</v>
      </c>
      <c r="X356" s="33">
        <v>7.6513333333333362</v>
      </c>
      <c r="Y356" s="33">
        <v>0</v>
      </c>
      <c r="Z356" s="33">
        <v>0.27547713717693856</v>
      </c>
      <c r="AA356" s="33">
        <v>0</v>
      </c>
      <c r="AB356" s="33">
        <v>0</v>
      </c>
      <c r="AC356" s="33">
        <v>0</v>
      </c>
      <c r="AD356" s="33">
        <v>0</v>
      </c>
      <c r="AE356" s="33">
        <v>0</v>
      </c>
      <c r="AF356" s="33">
        <v>0</v>
      </c>
      <c r="AG356" s="33">
        <v>0</v>
      </c>
      <c r="AH356" t="s">
        <v>150</v>
      </c>
      <c r="AI356" s="34">
        <v>1</v>
      </c>
    </row>
    <row r="357" spans="1:35" x14ac:dyDescent="0.25">
      <c r="A357" t="s">
        <v>929</v>
      </c>
      <c r="B357" t="s">
        <v>391</v>
      </c>
      <c r="C357" t="s">
        <v>762</v>
      </c>
      <c r="D357" t="s">
        <v>897</v>
      </c>
      <c r="E357" s="33">
        <v>133.53333333333333</v>
      </c>
      <c r="F357" s="33">
        <v>11.188888888888888</v>
      </c>
      <c r="G357" s="33">
        <v>1.1333333333333333</v>
      </c>
      <c r="H357" s="33">
        <v>0.28888888888888886</v>
      </c>
      <c r="I357" s="33">
        <v>5.0444444444444443</v>
      </c>
      <c r="J357" s="33">
        <v>0</v>
      </c>
      <c r="K357" s="33">
        <v>0</v>
      </c>
      <c r="L357" s="33">
        <v>4.6611111111111114</v>
      </c>
      <c r="M357" s="33">
        <v>23.833333333333332</v>
      </c>
      <c r="N357" s="33">
        <v>0</v>
      </c>
      <c r="O357" s="33">
        <v>0.17848227658512231</v>
      </c>
      <c r="P357" s="33">
        <v>6.8138888888888891</v>
      </c>
      <c r="Q357" s="33">
        <v>9.8611111111111107</v>
      </c>
      <c r="R357" s="33">
        <v>0.12487518721917125</v>
      </c>
      <c r="S357" s="33">
        <v>5.0999999999999996</v>
      </c>
      <c r="T357" s="33">
        <v>4.2333333333333334</v>
      </c>
      <c r="U357" s="33">
        <v>0</v>
      </c>
      <c r="V357" s="33">
        <v>6.9895157264103835E-2</v>
      </c>
      <c r="W357" s="33">
        <v>11.013888888888889</v>
      </c>
      <c r="X357" s="33">
        <v>8.75</v>
      </c>
      <c r="Y357" s="33">
        <v>0</v>
      </c>
      <c r="Z357" s="33">
        <v>0.14800715593276753</v>
      </c>
      <c r="AA357" s="33">
        <v>0.57777777777777772</v>
      </c>
      <c r="AB357" s="33">
        <v>0</v>
      </c>
      <c r="AC357" s="33">
        <v>0</v>
      </c>
      <c r="AD357" s="33">
        <v>0</v>
      </c>
      <c r="AE357" s="33">
        <v>0</v>
      </c>
      <c r="AF357" s="33">
        <v>0</v>
      </c>
      <c r="AG357" s="33">
        <v>0</v>
      </c>
      <c r="AH357" t="s">
        <v>29</v>
      </c>
      <c r="AI357" s="34">
        <v>1</v>
      </c>
    </row>
  </sheetData>
  <pageMargins left="0.7" right="0.7" top="0.75" bottom="0.75" header="0.3" footer="0.3"/>
  <pageSetup orientation="portrait" horizontalDpi="1200" verticalDpi="1200" r:id="rId1"/>
  <ignoredErrors>
    <ignoredError sqref="AH2:AH357"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FAAD-E6F9-43EA-9EFC-752F067A379B}">
  <dimension ref="B2:AG54"/>
  <sheetViews>
    <sheetView zoomScale="80" zoomScaleNormal="80" workbookViewId="0">
      <pane ySplit="2" topLeftCell="A3" activePane="bottomLeft" state="frozen"/>
      <selection activeCell="C40" sqref="C40"/>
      <selection pane="bottomLeft"/>
    </sheetView>
  </sheetViews>
  <sheetFormatPr defaultColWidth="8.85546875" defaultRowHeight="15.75" x14ac:dyDescent="0.25"/>
  <cols>
    <col min="1" max="1" width="3" style="5" customWidth="1"/>
    <col min="2" max="2" width="27.28515625" style="5" customWidth="1"/>
    <col min="3" max="3" width="13.7109375" style="5" customWidth="1"/>
    <col min="4" max="4" width="11.5703125" style="5" customWidth="1"/>
    <col min="5" max="5" width="4.5703125" style="5" customWidth="1"/>
    <col min="6" max="6" width="10" style="5" customWidth="1"/>
    <col min="7" max="13" width="9.7109375" style="5" customWidth="1"/>
    <col min="14" max="14" width="4.5703125" style="5" customWidth="1"/>
    <col min="15" max="15" width="7.5703125" style="5" customWidth="1"/>
    <col min="16" max="16" width="9.7109375" style="12" customWidth="1"/>
    <col min="17" max="22" width="9.7109375" style="5" customWidth="1"/>
    <col min="23" max="23" width="5.42578125" style="5" customWidth="1"/>
    <col min="24" max="24" width="40.5703125" style="5" customWidth="1"/>
    <col min="25" max="26" width="12.5703125" style="5" customWidth="1"/>
    <col min="27" max="29" width="8.85546875" style="5"/>
    <col min="30" max="30" width="37.140625" style="5" customWidth="1"/>
    <col min="31" max="31" width="11.5703125" style="5" customWidth="1"/>
    <col min="32" max="36" width="8.85546875" style="5"/>
    <col min="37" max="37" width="22.85546875" style="5" customWidth="1"/>
    <col min="38" max="38" width="16.42578125" style="5" customWidth="1"/>
    <col min="39" max="39" width="13.5703125" style="5" customWidth="1"/>
    <col min="40" max="16384" width="8.85546875" style="5"/>
  </cols>
  <sheetData>
    <row r="2" spans="2:33" ht="85.5" customHeight="1" x14ac:dyDescent="0.25">
      <c r="B2" s="1" t="s">
        <v>1110</v>
      </c>
      <c r="C2" s="1" t="s">
        <v>1111</v>
      </c>
      <c r="D2" s="1" t="s">
        <v>1112</v>
      </c>
      <c r="E2" s="2"/>
      <c r="F2" s="3" t="s">
        <v>959</v>
      </c>
      <c r="G2" s="3" t="s">
        <v>960</v>
      </c>
      <c r="H2" s="3" t="s">
        <v>961</v>
      </c>
      <c r="I2" s="3" t="s">
        <v>962</v>
      </c>
      <c r="J2" s="4" t="s">
        <v>963</v>
      </c>
      <c r="K2" s="3" t="s">
        <v>964</v>
      </c>
      <c r="L2" s="4" t="s">
        <v>1035</v>
      </c>
      <c r="M2" s="3" t="s">
        <v>1034</v>
      </c>
      <c r="N2" s="3"/>
      <c r="O2" s="3" t="s">
        <v>965</v>
      </c>
      <c r="P2" s="3" t="s">
        <v>960</v>
      </c>
      <c r="Q2" s="3" t="s">
        <v>961</v>
      </c>
      <c r="R2" s="3" t="s">
        <v>962</v>
      </c>
      <c r="S2" s="4" t="s">
        <v>963</v>
      </c>
      <c r="T2" s="3" t="s">
        <v>964</v>
      </c>
      <c r="U2" s="4" t="s">
        <v>1035</v>
      </c>
      <c r="V2" s="3" t="s">
        <v>1034</v>
      </c>
      <c r="X2" s="5" t="s">
        <v>966</v>
      </c>
      <c r="Y2" s="5" t="s">
        <v>1113</v>
      </c>
      <c r="Z2" s="6" t="s">
        <v>967</v>
      </c>
      <c r="AA2" s="6" t="s">
        <v>968</v>
      </c>
    </row>
    <row r="3" spans="2:33" ht="15" customHeight="1" x14ac:dyDescent="0.25">
      <c r="B3" s="7" t="s">
        <v>969</v>
      </c>
      <c r="C3" s="49">
        <f>AVERAGE(Nurse[MDS Census])</f>
        <v>88.318476903870121</v>
      </c>
      <c r="D3" s="8">
        <v>77.140845685707092</v>
      </c>
      <c r="E3" s="8"/>
      <c r="F3" s="5">
        <v>1</v>
      </c>
      <c r="G3" s="9">
        <v>69115.888888888876</v>
      </c>
      <c r="H3" s="10">
        <v>3.6672718204368535</v>
      </c>
      <c r="I3" s="9">
        <v>5</v>
      </c>
      <c r="J3" s="11">
        <v>0.69112838501518359</v>
      </c>
      <c r="K3" s="9">
        <v>3</v>
      </c>
      <c r="L3" s="30">
        <v>9.5793251673751564E-2</v>
      </c>
      <c r="M3" s="9">
        <v>6</v>
      </c>
      <c r="O3" t="s">
        <v>909</v>
      </c>
      <c r="P3" s="9">
        <v>633.73333333333335</v>
      </c>
      <c r="Q3" s="10">
        <v>6.0408624377586086</v>
      </c>
      <c r="R3" s="12">
        <v>1</v>
      </c>
      <c r="S3" s="11">
        <v>1.8757404095658883</v>
      </c>
      <c r="T3" s="12">
        <v>1</v>
      </c>
      <c r="U3" s="30">
        <v>9.682463009433584E-2</v>
      </c>
      <c r="V3" s="12">
        <v>24</v>
      </c>
      <c r="X3" s="13" t="s">
        <v>970</v>
      </c>
      <c r="Y3" s="9">
        <f>SUM(Nurse[Total Nurse Staff Hours])</f>
        <v>113586.64466666667</v>
      </c>
      <c r="Z3" s="14" t="s">
        <v>971</v>
      </c>
      <c r="AA3" s="10">
        <f>Category[[#This Row],[State Total]]/D9</f>
        <v>9.9814117504208003E-2</v>
      </c>
    </row>
    <row r="4" spans="2:33" ht="15" customHeight="1" x14ac:dyDescent="0.25">
      <c r="B4" s="15" t="s">
        <v>961</v>
      </c>
      <c r="C4" s="16">
        <f>SUM(Nurse[Total Nurse Staff Hours])/SUM(Nurse[MDS Census])</f>
        <v>3.612648449106699</v>
      </c>
      <c r="D4" s="16">
        <v>3.6162767648550016</v>
      </c>
      <c r="E4" s="8"/>
      <c r="F4" s="5">
        <v>2</v>
      </c>
      <c r="G4" s="9">
        <v>129923.92222222219</v>
      </c>
      <c r="H4" s="10">
        <v>3.478915026597186</v>
      </c>
      <c r="I4" s="9">
        <v>7</v>
      </c>
      <c r="J4" s="11">
        <v>0.63723178256540391</v>
      </c>
      <c r="K4" s="9">
        <v>6</v>
      </c>
      <c r="L4" s="30">
        <v>0.12604617718952438</v>
      </c>
      <c r="M4" s="9">
        <v>2</v>
      </c>
      <c r="O4" t="s">
        <v>908</v>
      </c>
      <c r="P4" s="9">
        <v>16131.511111111107</v>
      </c>
      <c r="Q4" s="10">
        <v>3.6069247284128507</v>
      </c>
      <c r="R4" s="12">
        <v>34</v>
      </c>
      <c r="S4" s="11">
        <v>0.55170316068757097</v>
      </c>
      <c r="T4" s="12">
        <v>39</v>
      </c>
      <c r="U4" s="30">
        <v>5.0037531820096057E-2</v>
      </c>
      <c r="V4" s="12">
        <v>46</v>
      </c>
      <c r="X4" s="9" t="s">
        <v>972</v>
      </c>
      <c r="Y4" s="9">
        <f>SUM(Nurse[Total Direct Care Staff Hours])</f>
        <v>103494.20144444445</v>
      </c>
      <c r="Z4" s="14">
        <f>Category[[#This Row],[State Total]]/Y3</f>
        <v>0.91114762433700125</v>
      </c>
      <c r="AA4" s="10">
        <f>Category[[#This Row],[State Total]]/D9</f>
        <v>9.0945396039253404E-2</v>
      </c>
    </row>
    <row r="5" spans="2:33" ht="15" customHeight="1" x14ac:dyDescent="0.25">
      <c r="B5" s="17" t="s">
        <v>973</v>
      </c>
      <c r="C5" s="18">
        <f>SUM(Nurse[Total Direct Care Staff Hours])/SUM(Nurse[MDS Census])</f>
        <v>3.2916560519683209</v>
      </c>
      <c r="D5" s="18">
        <v>3.341917987105413</v>
      </c>
      <c r="E5" s="19"/>
      <c r="F5" s="5">
        <v>3</v>
      </c>
      <c r="G5" s="9">
        <v>125277.33333333326</v>
      </c>
      <c r="H5" s="10">
        <v>3.5524562064965219</v>
      </c>
      <c r="I5" s="9">
        <v>6</v>
      </c>
      <c r="J5" s="11">
        <v>0.67245584197194497</v>
      </c>
      <c r="K5" s="9">
        <v>5</v>
      </c>
      <c r="L5" s="30">
        <v>0.12712919180650573</v>
      </c>
      <c r="M5" s="9">
        <v>1</v>
      </c>
      <c r="O5" t="s">
        <v>911</v>
      </c>
      <c r="P5" s="9">
        <v>14363.788888888885</v>
      </c>
      <c r="Q5" s="10">
        <v>3.8190037447562974</v>
      </c>
      <c r="R5" s="12">
        <v>19</v>
      </c>
      <c r="S5" s="11">
        <v>0.36973406119245866</v>
      </c>
      <c r="T5" s="12">
        <v>48</v>
      </c>
      <c r="U5" s="30">
        <v>2.0994468864578082E-2</v>
      </c>
      <c r="V5" s="12">
        <v>50</v>
      </c>
      <c r="X5" s="13" t="s">
        <v>974</v>
      </c>
      <c r="Y5" s="9">
        <f>SUM(Nurse[Total RN Hours (w/ Admin, DON)])</f>
        <v>20135.711444444449</v>
      </c>
      <c r="Z5" s="14">
        <f>Category[[#This Row],[State Total]]/Y3</f>
        <v>0.17727182190771684</v>
      </c>
      <c r="AA5" s="10">
        <f>Category[[#This Row],[State Total]]/D9</f>
        <v>1.7694230462081881E-2</v>
      </c>
      <c r="AB5" s="20"/>
      <c r="AC5" s="20"/>
      <c r="AF5" s="20"/>
      <c r="AG5" s="20"/>
    </row>
    <row r="6" spans="2:33" ht="15" customHeight="1" x14ac:dyDescent="0.25">
      <c r="B6" s="21" t="s">
        <v>975</v>
      </c>
      <c r="C6" s="18">
        <f>SUM(Nurse[Total RN Hours (w/ Admin, DON)])/SUM(Nurse[MDS Census])</f>
        <v>0.64042077248523221</v>
      </c>
      <c r="D6" s="18">
        <v>0.6053127868931506</v>
      </c>
      <c r="E6"/>
      <c r="F6" s="5">
        <v>4</v>
      </c>
      <c r="G6" s="9">
        <v>213135.8888888885</v>
      </c>
      <c r="H6" s="10">
        <v>3.7068517101504894</v>
      </c>
      <c r="I6" s="9">
        <v>4</v>
      </c>
      <c r="J6" s="11">
        <v>0.55803789966025963</v>
      </c>
      <c r="K6" s="9">
        <v>9</v>
      </c>
      <c r="L6" s="30">
        <v>0.10911916801909696</v>
      </c>
      <c r="M6" s="9">
        <v>4</v>
      </c>
      <c r="O6" t="s">
        <v>910</v>
      </c>
      <c r="P6" s="9">
        <v>10745.944444444447</v>
      </c>
      <c r="Q6" s="10">
        <v>3.8629575912359715</v>
      </c>
      <c r="R6" s="12">
        <v>17</v>
      </c>
      <c r="S6" s="11">
        <v>0.63364813598928815</v>
      </c>
      <c r="T6" s="12">
        <v>33</v>
      </c>
      <c r="U6" s="30">
        <v>9.0585542030926697E-2</v>
      </c>
      <c r="V6" s="12">
        <v>32</v>
      </c>
      <c r="X6" s="22" t="s">
        <v>976</v>
      </c>
      <c r="Y6" s="9">
        <f>SUM(Nurse[RN Hours (excl. Admin, DON)])</f>
        <v>13334.361444444441</v>
      </c>
      <c r="Z6" s="14">
        <f>Category[[#This Row],[State Total]]/Y3</f>
        <v>0.11739374363575654</v>
      </c>
      <c r="AA6" s="10">
        <f>Category[[#This Row],[State Total]]/D9</f>
        <v>1.1717552921518274E-2</v>
      </c>
      <c r="AB6" s="20"/>
      <c r="AC6" s="20"/>
      <c r="AF6" s="20"/>
      <c r="AG6" s="20"/>
    </row>
    <row r="7" spans="2:33" ht="15" customHeight="1" thickBot="1" x14ac:dyDescent="0.3">
      <c r="B7" s="23" t="s">
        <v>977</v>
      </c>
      <c r="C7" s="18">
        <f>SUM(Nurse[RN Hours (excl. Admin, DON)])/SUM(Nurse[MDS Census])</f>
        <v>0.42410232588054531</v>
      </c>
      <c r="D7" s="18">
        <v>0.40828202400980046</v>
      </c>
      <c r="E7"/>
      <c r="F7" s="5">
        <v>5</v>
      </c>
      <c r="G7" s="9">
        <v>223314.35555555581</v>
      </c>
      <c r="H7" s="10">
        <v>3.4643764455208377</v>
      </c>
      <c r="I7" s="9">
        <v>8</v>
      </c>
      <c r="J7" s="11">
        <v>0.67870255392846079</v>
      </c>
      <c r="K7" s="9">
        <v>4</v>
      </c>
      <c r="L7" s="30">
        <v>9.3639223792473358E-2</v>
      </c>
      <c r="M7" s="9">
        <v>7</v>
      </c>
      <c r="O7" t="s">
        <v>912</v>
      </c>
      <c r="P7" s="9">
        <v>90543.855555555419</v>
      </c>
      <c r="Q7" s="10">
        <v>4.139123059703298</v>
      </c>
      <c r="R7" s="12">
        <v>7</v>
      </c>
      <c r="S7" s="11">
        <v>0.54285651385387712</v>
      </c>
      <c r="T7" s="12">
        <v>40</v>
      </c>
      <c r="U7" s="30">
        <v>4.2846744192113692E-2</v>
      </c>
      <c r="V7" s="12">
        <v>49</v>
      </c>
      <c r="X7" s="22" t="s">
        <v>978</v>
      </c>
      <c r="Y7" s="9">
        <f>SUM(Nurse[RN Admin Hours])</f>
        <v>4978.1508888888866</v>
      </c>
      <c r="Z7" s="14">
        <f>Category[[#This Row],[State Total]]/Y3</f>
        <v>4.3826903272808651E-2</v>
      </c>
      <c r="AA7" s="10">
        <f>Category[[#This Row],[State Total]]/D9</f>
        <v>4.3745436731176804E-3</v>
      </c>
      <c r="AB7" s="20"/>
      <c r="AC7" s="20"/>
      <c r="AD7" s="20"/>
      <c r="AE7" s="20"/>
      <c r="AF7" s="20"/>
      <c r="AG7" s="20"/>
    </row>
    <row r="8" spans="2:33" ht="15" customHeight="1" thickTop="1" x14ac:dyDescent="0.25">
      <c r="B8" s="24" t="s">
        <v>979</v>
      </c>
      <c r="C8" s="25">
        <f>COUNTA(Nurse[Provider])</f>
        <v>356</v>
      </c>
      <c r="D8" s="25">
        <v>14752</v>
      </c>
      <c r="F8" s="5">
        <v>6</v>
      </c>
      <c r="G8" s="9">
        <v>136685.9333333332</v>
      </c>
      <c r="H8" s="10">
        <v>3.4116199317917255</v>
      </c>
      <c r="I8" s="9">
        <v>10</v>
      </c>
      <c r="J8" s="11">
        <v>0.34571454479506697</v>
      </c>
      <c r="K8" s="9">
        <v>10</v>
      </c>
      <c r="L8" s="30">
        <v>6.5849029186353242E-2</v>
      </c>
      <c r="M8" s="9">
        <v>9</v>
      </c>
      <c r="O8" t="s">
        <v>913</v>
      </c>
      <c r="P8" s="9">
        <v>14179.644444444439</v>
      </c>
      <c r="Q8" s="10">
        <v>3.608602864199701</v>
      </c>
      <c r="R8" s="12">
        <v>33</v>
      </c>
      <c r="S8" s="11">
        <v>0.84407096087662437</v>
      </c>
      <c r="T8" s="12">
        <v>11</v>
      </c>
      <c r="U8" s="30">
        <v>0.12009944446296228</v>
      </c>
      <c r="V8" s="12">
        <v>12</v>
      </c>
      <c r="X8" s="22" t="s">
        <v>980</v>
      </c>
      <c r="Y8" s="9">
        <f>SUM(Nurse[RN DON Hours])</f>
        <v>1823.1991111111111</v>
      </c>
      <c r="Z8" s="14">
        <f>Category[[#This Row],[State Total]]/Y3</f>
        <v>1.6051174999151551E-2</v>
      </c>
      <c r="AA8" s="10">
        <f>Category[[#This Row],[State Total]]/D9</f>
        <v>1.6021338674459186E-3</v>
      </c>
      <c r="AB8" s="20"/>
      <c r="AC8" s="20"/>
      <c r="AD8" s="20"/>
      <c r="AE8" s="20"/>
      <c r="AF8" s="20"/>
      <c r="AG8" s="20"/>
    </row>
    <row r="9" spans="2:33" ht="15" customHeight="1" x14ac:dyDescent="0.25">
      <c r="B9" s="24" t="s">
        <v>981</v>
      </c>
      <c r="C9" s="25">
        <f>SUM(Nurse[MDS Census])</f>
        <v>31441.377777777765</v>
      </c>
      <c r="D9" s="25">
        <v>1137981.755555551</v>
      </c>
      <c r="F9" s="5">
        <v>7</v>
      </c>
      <c r="G9" s="9">
        <v>75220.511111111104</v>
      </c>
      <c r="H9" s="10">
        <v>3.4625035872307905</v>
      </c>
      <c r="I9" s="9">
        <v>9</v>
      </c>
      <c r="J9" s="11">
        <v>0.5754256167717845</v>
      </c>
      <c r="K9" s="9">
        <v>8</v>
      </c>
      <c r="L9" s="30">
        <v>0.10630393346411013</v>
      </c>
      <c r="M9" s="9">
        <v>5</v>
      </c>
      <c r="O9" t="s">
        <v>914</v>
      </c>
      <c r="P9" s="9">
        <v>18939.155555555557</v>
      </c>
      <c r="Q9" s="10">
        <v>3.5327644550619404</v>
      </c>
      <c r="R9" s="12">
        <v>40</v>
      </c>
      <c r="S9" s="11">
        <v>0.65219798606531798</v>
      </c>
      <c r="T9" s="12">
        <v>28</v>
      </c>
      <c r="U9" s="30">
        <v>6.2207938320487134E-2</v>
      </c>
      <c r="V9" s="12">
        <v>43</v>
      </c>
      <c r="X9" s="13" t="s">
        <v>982</v>
      </c>
      <c r="Y9" s="9">
        <f>SUM(Nurse[Total LPN Hours (w/ Admin)])</f>
        <v>29326.142888888873</v>
      </c>
      <c r="Z9" s="14">
        <f>Category[[#This Row],[State Total]]/Y3</f>
        <v>0.25818301944695943</v>
      </c>
      <c r="AA9" s="10">
        <f>Category[[#This Row],[State Total]]/D9</f>
        <v>2.5770310240670027E-2</v>
      </c>
      <c r="AB9" s="20"/>
      <c r="AC9" s="20"/>
      <c r="AD9" s="20"/>
      <c r="AE9" s="20"/>
      <c r="AF9" s="20"/>
      <c r="AG9" s="20"/>
    </row>
    <row r="10" spans="2:33" ht="15" customHeight="1" x14ac:dyDescent="0.25">
      <c r="F10" s="5">
        <v>8</v>
      </c>
      <c r="G10" s="9">
        <v>33645.944444444445</v>
      </c>
      <c r="H10" s="10">
        <v>3.7793572248265024</v>
      </c>
      <c r="I10" s="9">
        <v>3</v>
      </c>
      <c r="J10" s="11">
        <v>0.88321631301114345</v>
      </c>
      <c r="K10" s="9">
        <v>1</v>
      </c>
      <c r="L10" s="30">
        <v>0.11383371668124517</v>
      </c>
      <c r="M10" s="9">
        <v>3</v>
      </c>
      <c r="O10" t="s">
        <v>916</v>
      </c>
      <c r="P10" s="9">
        <v>1995.3555555555556</v>
      </c>
      <c r="Q10" s="10">
        <v>3.6311877025537078</v>
      </c>
      <c r="R10" s="12">
        <v>29</v>
      </c>
      <c r="S10" s="11">
        <v>1.0242601151563075</v>
      </c>
      <c r="T10" s="12">
        <v>6</v>
      </c>
      <c r="U10" s="30">
        <v>2.0791633501174179E-2</v>
      </c>
      <c r="V10" s="12">
        <v>51</v>
      </c>
      <c r="X10" s="22" t="s">
        <v>983</v>
      </c>
      <c r="Y10" s="9">
        <f>SUM(Nurse[LPN Hours (excl. Admin)])</f>
        <v>26035.049666666677</v>
      </c>
      <c r="Z10" s="14">
        <f>Category[[#This Row],[State Total]]/Y3</f>
        <v>0.22920872205592113</v>
      </c>
      <c r="AA10" s="10">
        <f>Category[[#This Row],[State Total]]/D9</f>
        <v>2.2878266316279063E-2</v>
      </c>
      <c r="AB10" s="20"/>
      <c r="AC10" s="20"/>
      <c r="AD10" s="20"/>
      <c r="AE10" s="20"/>
      <c r="AF10" s="20"/>
      <c r="AG10" s="20"/>
    </row>
    <row r="11" spans="2:33" ht="15" customHeight="1" x14ac:dyDescent="0.25">
      <c r="F11" s="5">
        <v>9</v>
      </c>
      <c r="G11" s="9">
        <v>109459.68888888879</v>
      </c>
      <c r="H11" s="10">
        <v>4.110350508538299</v>
      </c>
      <c r="I11" s="9">
        <v>2</v>
      </c>
      <c r="J11" s="11">
        <v>0.58778919322100609</v>
      </c>
      <c r="K11" s="9">
        <v>7</v>
      </c>
      <c r="L11" s="30">
        <v>4.8914931017563536E-2</v>
      </c>
      <c r="M11" s="9">
        <v>10</v>
      </c>
      <c r="O11" t="s">
        <v>915</v>
      </c>
      <c r="P11" s="9">
        <v>3466.344444444444</v>
      </c>
      <c r="Q11" s="10">
        <v>4.0400154822082825</v>
      </c>
      <c r="R11" s="12">
        <v>12</v>
      </c>
      <c r="S11" s="11">
        <v>0.93927759310961634</v>
      </c>
      <c r="T11" s="12">
        <v>8</v>
      </c>
      <c r="U11" s="30">
        <v>9.6508608476128244E-2</v>
      </c>
      <c r="V11" s="12">
        <v>26</v>
      </c>
      <c r="X11" s="22" t="s">
        <v>984</v>
      </c>
      <c r="Y11" s="9">
        <f>SUM(Nurse[LPN Admin Hours])</f>
        <v>3291.0932222222209</v>
      </c>
      <c r="Z11" s="14">
        <f>Category[[#This Row],[State Total]]/Y3</f>
        <v>2.8974297391038531E-2</v>
      </c>
      <c r="AA11" s="10">
        <f>Category[[#This Row],[State Total]]/D9</f>
        <v>2.8920439243909873E-3</v>
      </c>
      <c r="AB11" s="20"/>
      <c r="AC11" s="20"/>
      <c r="AD11" s="20"/>
      <c r="AE11" s="20"/>
      <c r="AF11" s="20"/>
      <c r="AG11" s="20"/>
    </row>
    <row r="12" spans="2:33" ht="15" customHeight="1" x14ac:dyDescent="0.25">
      <c r="F12" s="5">
        <v>10</v>
      </c>
      <c r="G12" s="9">
        <v>22202.288888888877</v>
      </c>
      <c r="H12" s="10">
        <v>4.3777514030084976</v>
      </c>
      <c r="I12" s="9">
        <v>1</v>
      </c>
      <c r="J12" s="11">
        <v>0.85288086413513009</v>
      </c>
      <c r="K12" s="9">
        <v>2</v>
      </c>
      <c r="L12" s="30">
        <v>9.045746796026051E-2</v>
      </c>
      <c r="M12" s="9">
        <v>8</v>
      </c>
      <c r="O12" t="s">
        <v>917</v>
      </c>
      <c r="P12" s="9">
        <v>66243.377777777816</v>
      </c>
      <c r="Q12" s="10">
        <v>4.0475484157410087</v>
      </c>
      <c r="R12" s="12">
        <v>10</v>
      </c>
      <c r="S12" s="11">
        <v>0.64545731195940048</v>
      </c>
      <c r="T12" s="12">
        <v>30</v>
      </c>
      <c r="U12" s="30">
        <v>0.11186683571267629</v>
      </c>
      <c r="V12" s="12">
        <v>16</v>
      </c>
      <c r="X12" s="13" t="s">
        <v>985</v>
      </c>
      <c r="Y12" s="9">
        <f>SUM(Nurse[Total CNA, NA TR, Med Aide/Tech Hours])</f>
        <v>64124.790333333367</v>
      </c>
      <c r="Z12" s="14">
        <f>Category[[#This Row],[State Total]]/Y3</f>
        <v>0.56454515864532384</v>
      </c>
      <c r="AA12" s="10">
        <f>Category[[#This Row],[State Total]]/D9</f>
        <v>5.6349576801456101E-2</v>
      </c>
      <c r="AB12" s="20"/>
      <c r="AC12" s="20"/>
      <c r="AD12" s="20"/>
      <c r="AE12" s="20"/>
      <c r="AF12" s="20"/>
      <c r="AG12" s="20"/>
    </row>
    <row r="13" spans="2:33" ht="15" customHeight="1" x14ac:dyDescent="0.25">
      <c r="I13" s="9"/>
      <c r="J13" s="9"/>
      <c r="K13" s="9"/>
      <c r="L13" s="9"/>
      <c r="M13" s="9"/>
      <c r="O13" t="s">
        <v>918</v>
      </c>
      <c r="P13" s="9">
        <v>26792.522222222229</v>
      </c>
      <c r="Q13" s="10">
        <v>3.3340848130510681</v>
      </c>
      <c r="R13" s="12">
        <v>47</v>
      </c>
      <c r="S13" s="11">
        <v>0.40397606794930702</v>
      </c>
      <c r="T13" s="12">
        <v>46</v>
      </c>
      <c r="U13" s="30">
        <v>0.10382108270128565</v>
      </c>
      <c r="V13" s="12">
        <v>22</v>
      </c>
      <c r="X13" s="22" t="s">
        <v>986</v>
      </c>
      <c r="Y13" s="9">
        <f>SUM(Nurse[CNA Hours])</f>
        <v>62399.244222222238</v>
      </c>
      <c r="Z13" s="14">
        <f>Category[[#This Row],[State Total]]/Y3</f>
        <v>0.54935370619794377</v>
      </c>
      <c r="AA13" s="10">
        <f>Category[[#This Row],[State Total]]/D9</f>
        <v>5.4833255381813717E-2</v>
      </c>
      <c r="AB13" s="20"/>
      <c r="AC13" s="20"/>
      <c r="AD13" s="20"/>
      <c r="AE13" s="20"/>
      <c r="AF13" s="20"/>
      <c r="AG13" s="20"/>
    </row>
    <row r="14" spans="2:33" ht="15" customHeight="1" x14ac:dyDescent="0.25">
      <c r="G14" s="10"/>
      <c r="I14" s="9"/>
      <c r="J14" s="9"/>
      <c r="K14" s="9"/>
      <c r="L14" s="9"/>
      <c r="M14" s="9"/>
      <c r="O14" t="s">
        <v>919</v>
      </c>
      <c r="P14" s="9">
        <v>3182.6222222222227</v>
      </c>
      <c r="Q14" s="10">
        <v>4.4477925609909361</v>
      </c>
      <c r="R14" s="12">
        <v>4</v>
      </c>
      <c r="S14" s="11">
        <v>1.4693429247720258</v>
      </c>
      <c r="T14" s="12">
        <v>2</v>
      </c>
      <c r="U14" s="30">
        <v>4.4632540782262482E-2</v>
      </c>
      <c r="V14" s="12">
        <v>48</v>
      </c>
      <c r="X14" s="22" t="s">
        <v>987</v>
      </c>
      <c r="Y14" s="9">
        <f>SUM(Nurse[NA TR Hours])</f>
        <v>1697.2189999999996</v>
      </c>
      <c r="Z14" s="14">
        <f>Category[[#This Row],[State Total]]/Y3</f>
        <v>1.4942064755770255E-2</v>
      </c>
      <c r="AA14" s="10">
        <f>Category[[#This Row],[State Total]]/D9</f>
        <v>1.4914290072879372E-3</v>
      </c>
    </row>
    <row r="15" spans="2:33" ht="15" customHeight="1" x14ac:dyDescent="0.25">
      <c r="I15" s="9"/>
      <c r="J15" s="9"/>
      <c r="K15" s="9"/>
      <c r="L15" s="9"/>
      <c r="M15" s="9"/>
      <c r="O15" t="s">
        <v>923</v>
      </c>
      <c r="P15" s="9">
        <v>19943.144444444424</v>
      </c>
      <c r="Q15" s="10">
        <v>3.6351922214428489</v>
      </c>
      <c r="R15" s="12">
        <v>28</v>
      </c>
      <c r="S15" s="11">
        <v>0.69859209764647734</v>
      </c>
      <c r="T15" s="12">
        <v>23</v>
      </c>
      <c r="U15" s="30">
        <v>0.11811421029817698</v>
      </c>
      <c r="V15" s="12">
        <v>13</v>
      </c>
      <c r="X15" s="26" t="s">
        <v>988</v>
      </c>
      <c r="Y15" s="27">
        <f>SUM(Nurse[Med Aide/Tech Hours])</f>
        <v>28.327111111111108</v>
      </c>
      <c r="Z15" s="14">
        <f>Category[[#This Row],[State Total]]/Y3</f>
        <v>2.4938769160969882E-4</v>
      </c>
      <c r="AA15" s="10">
        <f>Category[[#This Row],[State Total]]/D9</f>
        <v>2.4892412354433664E-5</v>
      </c>
    </row>
    <row r="16" spans="2:33" ht="15" customHeight="1" x14ac:dyDescent="0.25">
      <c r="I16" s="9"/>
      <c r="J16" s="9"/>
      <c r="K16" s="9"/>
      <c r="L16" s="9"/>
      <c r="M16" s="9"/>
      <c r="O16" t="s">
        <v>920</v>
      </c>
      <c r="P16" s="9">
        <v>3563.8444444444449</v>
      </c>
      <c r="Q16" s="10">
        <v>4.041973960704107</v>
      </c>
      <c r="R16" s="12">
        <v>11</v>
      </c>
      <c r="S16" s="11">
        <v>0.84693583084434398</v>
      </c>
      <c r="T16" s="12">
        <v>10</v>
      </c>
      <c r="U16" s="30">
        <v>4.4814320135174369E-2</v>
      </c>
      <c r="V16" s="12">
        <v>47</v>
      </c>
    </row>
    <row r="17" spans="9:27" ht="15" customHeight="1" x14ac:dyDescent="0.25">
      <c r="I17" s="9"/>
      <c r="J17" s="9"/>
      <c r="K17" s="9"/>
      <c r="L17" s="9"/>
      <c r="M17" s="9"/>
      <c r="O17" t="s">
        <v>921</v>
      </c>
      <c r="P17" s="9">
        <v>57155.055555555577</v>
      </c>
      <c r="Q17" s="10">
        <v>2.9852421901046924</v>
      </c>
      <c r="R17" s="12">
        <v>51</v>
      </c>
      <c r="S17" s="11">
        <v>0.64891852669784222</v>
      </c>
      <c r="T17" s="12">
        <v>29</v>
      </c>
      <c r="U17" s="30">
        <v>9.5552984844705438E-2</v>
      </c>
      <c r="V17" s="12">
        <v>27</v>
      </c>
    </row>
    <row r="18" spans="9:27" ht="15" customHeight="1" x14ac:dyDescent="0.25">
      <c r="I18" s="9"/>
      <c r="J18" s="9"/>
      <c r="K18" s="9"/>
      <c r="L18" s="9"/>
      <c r="M18" s="9"/>
      <c r="O18" t="s">
        <v>922</v>
      </c>
      <c r="P18" s="9">
        <v>33971.28888888895</v>
      </c>
      <c r="Q18" s="10">
        <v>3.4103972406764318</v>
      </c>
      <c r="R18" s="12">
        <v>45</v>
      </c>
      <c r="S18" s="11">
        <v>0.56801137300256033</v>
      </c>
      <c r="T18" s="12">
        <v>37</v>
      </c>
      <c r="U18" s="30">
        <v>9.4044956305848859E-2</v>
      </c>
      <c r="V18" s="12">
        <v>29</v>
      </c>
      <c r="X18" s="5" t="s">
        <v>989</v>
      </c>
      <c r="Y18" s="5" t="s">
        <v>1113</v>
      </c>
    </row>
    <row r="19" spans="9:27" ht="15" customHeight="1" x14ac:dyDescent="0.25">
      <c r="O19" t="s">
        <v>924</v>
      </c>
      <c r="P19" s="9">
        <v>14539.022222222233</v>
      </c>
      <c r="Q19" s="10">
        <v>3.7830361127754224</v>
      </c>
      <c r="R19" s="12">
        <v>22</v>
      </c>
      <c r="S19" s="11">
        <v>0.66929399195421835</v>
      </c>
      <c r="T19" s="12">
        <v>26</v>
      </c>
      <c r="U19" s="30">
        <v>0.10640719510586769</v>
      </c>
      <c r="V19" s="12">
        <v>20</v>
      </c>
      <c r="X19" s="5" t="s">
        <v>990</v>
      </c>
      <c r="Y19" s="9">
        <f>SUM(Nurse[RN Hours Contract (excl. Admin, DON)])</f>
        <v>1675.895222222224</v>
      </c>
    </row>
    <row r="20" spans="9:27" ht="15" customHeight="1" x14ac:dyDescent="0.25">
      <c r="O20" t="s">
        <v>925</v>
      </c>
      <c r="P20" s="9">
        <v>19903.311111111125</v>
      </c>
      <c r="Q20" s="10">
        <v>3.6214136062229723</v>
      </c>
      <c r="R20" s="12">
        <v>31</v>
      </c>
      <c r="S20" s="11">
        <v>0.63213508305150701</v>
      </c>
      <c r="T20" s="12">
        <v>34</v>
      </c>
      <c r="U20" s="30">
        <v>0.1026357196584672</v>
      </c>
      <c r="V20" s="12">
        <v>23</v>
      </c>
      <c r="X20" s="5" t="s">
        <v>991</v>
      </c>
      <c r="Y20" s="9">
        <f>SUM(Nurse[RN Admin Hours Contract])</f>
        <v>156.30388888888885</v>
      </c>
      <c r="AA20" s="9"/>
    </row>
    <row r="21" spans="9:27" ht="15" customHeight="1" x14ac:dyDescent="0.25">
      <c r="O21" t="s">
        <v>926</v>
      </c>
      <c r="P21" s="9">
        <v>21850.977777777804</v>
      </c>
      <c r="Q21" s="10">
        <v>3.3855345807052606</v>
      </c>
      <c r="R21" s="12">
        <v>46</v>
      </c>
      <c r="S21" s="11">
        <v>0.23443491468472266</v>
      </c>
      <c r="T21" s="12">
        <v>51</v>
      </c>
      <c r="U21" s="30">
        <v>7.876193237857794E-2</v>
      </c>
      <c r="V21" s="12">
        <v>38</v>
      </c>
      <c r="X21" s="5" t="s">
        <v>992</v>
      </c>
      <c r="Y21" s="9">
        <f>SUM(Nurse[RN DON Hours Contract])</f>
        <v>56.449000000000005</v>
      </c>
    </row>
    <row r="22" spans="9:27" ht="15" customHeight="1" x14ac:dyDescent="0.25">
      <c r="O22" t="s">
        <v>929</v>
      </c>
      <c r="P22" s="9">
        <v>31441.377777777765</v>
      </c>
      <c r="Q22" s="10">
        <v>3.612648449106699</v>
      </c>
      <c r="R22" s="12">
        <v>32</v>
      </c>
      <c r="S22" s="11">
        <v>0.64042077248523221</v>
      </c>
      <c r="T22" s="12">
        <v>31</v>
      </c>
      <c r="U22" s="30">
        <v>9.1118562469651498E-2</v>
      </c>
      <c r="V22" s="12">
        <v>30</v>
      </c>
      <c r="X22" s="5" t="s">
        <v>993</v>
      </c>
      <c r="Y22" s="9">
        <f>SUM(Nurse[LPN Hours Contract (excl. Admin)])</f>
        <v>3304.8186666666661</v>
      </c>
    </row>
    <row r="23" spans="9:27" ht="15" customHeight="1" x14ac:dyDescent="0.25">
      <c r="O23" t="s">
        <v>928</v>
      </c>
      <c r="P23" s="9">
        <v>21280.533333333344</v>
      </c>
      <c r="Q23" s="10">
        <v>3.7019066773597968</v>
      </c>
      <c r="R23" s="12">
        <v>23</v>
      </c>
      <c r="S23" s="11">
        <v>0.75533815986232589</v>
      </c>
      <c r="T23" s="12">
        <v>16</v>
      </c>
      <c r="U23" s="30">
        <v>0.13465961777276614</v>
      </c>
      <c r="V23" s="12">
        <v>7</v>
      </c>
      <c r="X23" s="5" t="s">
        <v>994</v>
      </c>
      <c r="Y23" s="9">
        <f>SUM(Nurse[LPN Admin Hours Contract])</f>
        <v>47.709888888888877</v>
      </c>
    </row>
    <row r="24" spans="9:27" ht="15" customHeight="1" x14ac:dyDescent="0.25">
      <c r="O24" t="s">
        <v>927</v>
      </c>
      <c r="P24" s="9">
        <v>4669.8666666666668</v>
      </c>
      <c r="Q24" s="10">
        <v>4.3362414344449514</v>
      </c>
      <c r="R24" s="12">
        <v>5</v>
      </c>
      <c r="S24" s="11">
        <v>1.0474073968326478</v>
      </c>
      <c r="T24" s="12">
        <v>4</v>
      </c>
      <c r="U24" s="30">
        <v>0.1764471116960461</v>
      </c>
      <c r="V24" s="12">
        <v>2</v>
      </c>
      <c r="X24" s="5" t="s">
        <v>995</v>
      </c>
      <c r="Y24" s="9">
        <f>SUM(Nurse[CNA Hours Contract])</f>
        <v>5074.8695555555523</v>
      </c>
    </row>
    <row r="25" spans="9:27" ht="15" customHeight="1" x14ac:dyDescent="0.25">
      <c r="O25" t="s">
        <v>930</v>
      </c>
      <c r="P25" s="9">
        <v>31828.177777777779</v>
      </c>
      <c r="Q25" s="10">
        <v>3.7844598008193975</v>
      </c>
      <c r="R25" s="12">
        <v>21</v>
      </c>
      <c r="S25" s="11">
        <v>0.6969405690834396</v>
      </c>
      <c r="T25" s="12">
        <v>24</v>
      </c>
      <c r="U25" s="30">
        <v>8.3478585199017852E-2</v>
      </c>
      <c r="V25" s="12">
        <v>35</v>
      </c>
      <c r="X25" s="5" t="s">
        <v>996</v>
      </c>
      <c r="Y25" s="9">
        <f>SUM(Nurse[NA TR Hours Contract])</f>
        <v>33.805555555555557</v>
      </c>
    </row>
    <row r="26" spans="9:27" ht="15" customHeight="1" x14ac:dyDescent="0.25">
      <c r="O26" t="s">
        <v>931</v>
      </c>
      <c r="P26" s="9">
        <v>19703.922222222227</v>
      </c>
      <c r="Q26" s="10">
        <v>4.1595973672472448</v>
      </c>
      <c r="R26" s="12">
        <v>6</v>
      </c>
      <c r="S26" s="11">
        <v>1.0329733392054474</v>
      </c>
      <c r="T26" s="12">
        <v>5</v>
      </c>
      <c r="U26" s="30">
        <v>6.6358337756642433E-2</v>
      </c>
      <c r="V26" s="12">
        <v>41</v>
      </c>
      <c r="X26" s="5" t="s">
        <v>997</v>
      </c>
      <c r="Y26" s="9">
        <f>SUM(Nurse[Med Aide/Tech Hours Contract])</f>
        <v>0</v>
      </c>
    </row>
    <row r="27" spans="9:27" ht="15" customHeight="1" x14ac:dyDescent="0.25">
      <c r="O27" t="s">
        <v>933</v>
      </c>
      <c r="P27" s="9">
        <v>31408.444444444438</v>
      </c>
      <c r="Q27" s="10">
        <v>3.0728472986741018</v>
      </c>
      <c r="R27" s="12">
        <v>50</v>
      </c>
      <c r="S27" s="11">
        <v>0.40359808402552727</v>
      </c>
      <c r="T27" s="12">
        <v>47</v>
      </c>
      <c r="U27" s="30">
        <v>9.531767465274292E-2</v>
      </c>
      <c r="V27" s="12">
        <v>28</v>
      </c>
      <c r="X27" s="5" t="s">
        <v>998</v>
      </c>
      <c r="Y27" s="9">
        <f>SUM(Nurse[Total Contract Hours])</f>
        <v>10349.851777777774</v>
      </c>
    </row>
    <row r="28" spans="9:27" ht="15" customHeight="1" x14ac:dyDescent="0.25">
      <c r="O28" t="s">
        <v>932</v>
      </c>
      <c r="P28" s="9">
        <v>13539.144444444451</v>
      </c>
      <c r="Q28" s="10">
        <v>3.8714198008572667</v>
      </c>
      <c r="R28" s="12">
        <v>16</v>
      </c>
      <c r="S28" s="11">
        <v>0.53560995565943359</v>
      </c>
      <c r="T28" s="12">
        <v>41</v>
      </c>
      <c r="U28" s="30">
        <v>0.10681777824095051</v>
      </c>
      <c r="V28" s="12">
        <v>18</v>
      </c>
      <c r="X28" s="5" t="s">
        <v>999</v>
      </c>
      <c r="Y28" s="9">
        <f>SUM(Nurse[Total Nurse Staff Hours])</f>
        <v>113586.64466666667</v>
      </c>
    </row>
    <row r="29" spans="9:27" ht="15" customHeight="1" x14ac:dyDescent="0.25">
      <c r="O29" t="s">
        <v>934</v>
      </c>
      <c r="P29" s="9">
        <v>3092.2666666666673</v>
      </c>
      <c r="Q29" s="10">
        <v>3.7017095693917428</v>
      </c>
      <c r="R29" s="12">
        <v>24</v>
      </c>
      <c r="S29" s="11">
        <v>0.83524200155225914</v>
      </c>
      <c r="T29" s="12">
        <v>14</v>
      </c>
      <c r="U29" s="30">
        <v>0.15404402121381064</v>
      </c>
      <c r="V29" s="12">
        <v>3</v>
      </c>
      <c r="X29" s="5" t="s">
        <v>1000</v>
      </c>
      <c r="Y29" s="28">
        <f>Y27/Y28</f>
        <v>9.1118562469651498E-2</v>
      </c>
    </row>
    <row r="30" spans="9:27" ht="15" customHeight="1" x14ac:dyDescent="0.25">
      <c r="O30" t="s">
        <v>941</v>
      </c>
      <c r="P30" s="9">
        <v>31580.033333333373</v>
      </c>
      <c r="Q30" s="10">
        <v>3.4683107716092008</v>
      </c>
      <c r="R30" s="12">
        <v>41</v>
      </c>
      <c r="S30" s="11">
        <v>0.50992706361931184</v>
      </c>
      <c r="T30" s="12">
        <v>44</v>
      </c>
      <c r="U30" s="30">
        <v>0.15179285834331796</v>
      </c>
      <c r="V30" s="12">
        <v>4</v>
      </c>
    </row>
    <row r="31" spans="9:27" ht="15" customHeight="1" x14ac:dyDescent="0.25">
      <c r="O31" t="s">
        <v>942</v>
      </c>
      <c r="P31" s="9">
        <v>4496.5</v>
      </c>
      <c r="Q31" s="10">
        <v>4.4839297725391347</v>
      </c>
      <c r="R31" s="12">
        <v>3</v>
      </c>
      <c r="S31" s="11">
        <v>0.84335767325203514</v>
      </c>
      <c r="T31" s="12">
        <v>12</v>
      </c>
      <c r="U31" s="30">
        <v>0.1363681678426896</v>
      </c>
      <c r="V31" s="12">
        <v>6</v>
      </c>
      <c r="Y31" s="9"/>
    </row>
    <row r="32" spans="9:27" ht="15" customHeight="1" x14ac:dyDescent="0.25">
      <c r="O32" t="s">
        <v>935</v>
      </c>
      <c r="P32" s="9">
        <v>9329.8999999999942</v>
      </c>
      <c r="Q32" s="10">
        <v>3.9056288086927231</v>
      </c>
      <c r="R32" s="12">
        <v>15</v>
      </c>
      <c r="S32" s="11">
        <v>0.7443185528962446</v>
      </c>
      <c r="T32" s="12">
        <v>18</v>
      </c>
      <c r="U32" s="30">
        <v>0.11174944138799575</v>
      </c>
      <c r="V32" s="12">
        <v>17</v>
      </c>
    </row>
    <row r="33" spans="15:27" ht="15" customHeight="1" x14ac:dyDescent="0.25">
      <c r="O33" t="s">
        <v>937</v>
      </c>
      <c r="P33" s="9">
        <v>5365.7111111111117</v>
      </c>
      <c r="Q33" s="10">
        <v>3.8162251042628679</v>
      </c>
      <c r="R33" s="12">
        <v>20</v>
      </c>
      <c r="S33" s="11">
        <v>0.73197927581308475</v>
      </c>
      <c r="T33" s="12">
        <v>20</v>
      </c>
      <c r="U33" s="30">
        <v>8.9797522397923935E-2</v>
      </c>
      <c r="V33" s="12">
        <v>33</v>
      </c>
      <c r="X33" s="5" t="s">
        <v>966</v>
      </c>
      <c r="Y33" s="6" t="s">
        <v>968</v>
      </c>
    </row>
    <row r="34" spans="15:27" ht="15" customHeight="1" x14ac:dyDescent="0.25">
      <c r="O34" t="s">
        <v>938</v>
      </c>
      <c r="P34" s="9">
        <v>37460.744444444455</v>
      </c>
      <c r="Q34" s="10">
        <v>3.6413362995989567</v>
      </c>
      <c r="R34" s="12">
        <v>27</v>
      </c>
      <c r="S34" s="11">
        <v>0.66883166289333307</v>
      </c>
      <c r="T34" s="12">
        <v>27</v>
      </c>
      <c r="U34" s="30">
        <v>0.12463542513544852</v>
      </c>
      <c r="V34" s="12">
        <v>10</v>
      </c>
      <c r="X34" s="50" t="s">
        <v>1001</v>
      </c>
      <c r="Y34" s="10">
        <f>SUM(Nurse[Total Nurse Staff Hours])/SUM(Nurse[MDS Census])</f>
        <v>3.612648449106699</v>
      </c>
    </row>
    <row r="35" spans="15:27" ht="15" customHeight="1" x14ac:dyDescent="0.25">
      <c r="O35" t="s">
        <v>939</v>
      </c>
      <c r="P35" s="9">
        <v>4885.844444444444</v>
      </c>
      <c r="Q35" s="10">
        <v>3.430016965110092</v>
      </c>
      <c r="R35" s="12">
        <v>43</v>
      </c>
      <c r="S35" s="11">
        <v>0.6266838440301461</v>
      </c>
      <c r="T35" s="12">
        <v>35</v>
      </c>
      <c r="U35" s="30">
        <v>0.12207197523643744</v>
      </c>
      <c r="V35" s="12">
        <v>11</v>
      </c>
      <c r="X35" s="9" t="s">
        <v>1002</v>
      </c>
      <c r="Y35" s="18">
        <f>SUM(Nurse[Total RN Hours (w/ Admin, DON)])/SUM(Nurse[MDS Census])</f>
        <v>0.64042077248523221</v>
      </c>
    </row>
    <row r="36" spans="15:27" ht="15" customHeight="1" x14ac:dyDescent="0.25">
      <c r="O36" t="s">
        <v>936</v>
      </c>
      <c r="P36" s="9">
        <v>4987.2666666666664</v>
      </c>
      <c r="Q36" s="10">
        <v>3.9056977770054404</v>
      </c>
      <c r="R36" s="12">
        <v>14</v>
      </c>
      <c r="S36" s="11">
        <v>0.7421679209720754</v>
      </c>
      <c r="T36" s="12">
        <v>19</v>
      </c>
      <c r="U36" s="30">
        <v>7.9975097885413154E-2</v>
      </c>
      <c r="V36" s="12">
        <v>37</v>
      </c>
      <c r="X36" s="9" t="s">
        <v>1003</v>
      </c>
      <c r="Y36" s="18">
        <f>SUM(Nurse[Total LPN Hours (w/ Admin)])/SUM(Nurse[MDS Census])</f>
        <v>0.93272448479074277</v>
      </c>
    </row>
    <row r="37" spans="15:27" ht="15" customHeight="1" x14ac:dyDescent="0.25">
      <c r="O37" t="s">
        <v>940</v>
      </c>
      <c r="P37" s="9">
        <v>92388.255555555588</v>
      </c>
      <c r="Q37" s="10">
        <v>3.4130274230382516</v>
      </c>
      <c r="R37" s="12">
        <v>44</v>
      </c>
      <c r="S37" s="11">
        <v>0.62277743936428642</v>
      </c>
      <c r="T37" s="12">
        <v>36</v>
      </c>
      <c r="U37" s="30">
        <v>0.12676177749909556</v>
      </c>
      <c r="V37" s="12">
        <v>8</v>
      </c>
      <c r="X37" s="9" t="s">
        <v>1004</v>
      </c>
      <c r="Y37" s="18">
        <f>SUM(Nurse[Total CNA, NA TR, Med Aide/Tech Hours])/SUM(Nurse[MDS Census])</f>
        <v>2.0395031918307245</v>
      </c>
      <c r="AA37" s="10"/>
    </row>
    <row r="38" spans="15:27" ht="15" customHeight="1" x14ac:dyDescent="0.25">
      <c r="O38" t="s">
        <v>943</v>
      </c>
      <c r="P38" s="9">
        <v>63300.822222222116</v>
      </c>
      <c r="Q38" s="10">
        <v>3.4499657561056791</v>
      </c>
      <c r="R38" s="12">
        <v>42</v>
      </c>
      <c r="S38" s="11">
        <v>0.56644055527451564</v>
      </c>
      <c r="T38" s="12">
        <v>38</v>
      </c>
      <c r="U38" s="30">
        <v>0.11426020867290131</v>
      </c>
      <c r="V38" s="12">
        <v>14</v>
      </c>
    </row>
    <row r="39" spans="15:27" ht="15" customHeight="1" x14ac:dyDescent="0.25">
      <c r="O39" t="s">
        <v>944</v>
      </c>
      <c r="P39" s="9">
        <v>15008.399999999994</v>
      </c>
      <c r="Q39" s="10">
        <v>3.6774995113847346</v>
      </c>
      <c r="R39" s="12">
        <v>25</v>
      </c>
      <c r="S39" s="11">
        <v>0.34457592637012174</v>
      </c>
      <c r="T39" s="12">
        <v>50</v>
      </c>
      <c r="U39" s="30">
        <v>5.8758763905221979E-2</v>
      </c>
      <c r="V39" s="12">
        <v>44</v>
      </c>
    </row>
    <row r="40" spans="15:27" ht="15" customHeight="1" x14ac:dyDescent="0.25">
      <c r="O40" t="s">
        <v>945</v>
      </c>
      <c r="P40" s="9">
        <v>6114.1222222222214</v>
      </c>
      <c r="Q40" s="10">
        <v>4.8794973931026719</v>
      </c>
      <c r="R40" s="12">
        <v>2</v>
      </c>
      <c r="S40" s="11">
        <v>0.70236496199145571</v>
      </c>
      <c r="T40" s="12">
        <v>22</v>
      </c>
      <c r="U40" s="30">
        <v>0.12607208269299203</v>
      </c>
      <c r="V40" s="12">
        <v>9</v>
      </c>
    </row>
    <row r="41" spans="15:27" ht="15" customHeight="1" x14ac:dyDescent="0.25">
      <c r="O41" t="s">
        <v>946</v>
      </c>
      <c r="P41" s="9">
        <v>64129.100000000064</v>
      </c>
      <c r="Q41" s="10">
        <v>3.5513666269377713</v>
      </c>
      <c r="R41" s="12">
        <v>39</v>
      </c>
      <c r="S41" s="11">
        <v>0.69262959665216972</v>
      </c>
      <c r="T41" s="12">
        <v>25</v>
      </c>
      <c r="U41" s="30">
        <v>0.14341731835489568</v>
      </c>
      <c r="V41" s="12">
        <v>5</v>
      </c>
    </row>
    <row r="42" spans="15:27" ht="15" customHeight="1" x14ac:dyDescent="0.25">
      <c r="O42" t="s">
        <v>947</v>
      </c>
      <c r="P42" s="9">
        <v>6509.5222222222219</v>
      </c>
      <c r="Q42" s="10">
        <v>3.5910978276268777</v>
      </c>
      <c r="R42" s="12">
        <v>35</v>
      </c>
      <c r="S42" s="11">
        <v>0.75295208557719706</v>
      </c>
      <c r="T42" s="12">
        <v>17</v>
      </c>
      <c r="U42" s="30">
        <v>9.0587839608705881E-2</v>
      </c>
      <c r="V42" s="12">
        <v>31</v>
      </c>
    </row>
    <row r="43" spans="15:27" ht="15" customHeight="1" x14ac:dyDescent="0.25">
      <c r="O43" t="s">
        <v>948</v>
      </c>
      <c r="P43" s="9">
        <v>15186.211111111117</v>
      </c>
      <c r="Q43" s="10">
        <v>3.6276710817342326</v>
      </c>
      <c r="R43" s="12">
        <v>30</v>
      </c>
      <c r="S43" s="11">
        <v>0.52269220835567909</v>
      </c>
      <c r="T43" s="12">
        <v>43</v>
      </c>
      <c r="U43" s="30">
        <v>9.6755928483920478E-2</v>
      </c>
      <c r="V43" s="12">
        <v>25</v>
      </c>
    </row>
    <row r="44" spans="15:27" ht="15" customHeight="1" x14ac:dyDescent="0.25">
      <c r="O44" t="s">
        <v>949</v>
      </c>
      <c r="P44" s="9">
        <v>4648.6333333333323</v>
      </c>
      <c r="Q44" s="10">
        <v>3.5707482724910817</v>
      </c>
      <c r="R44" s="12">
        <v>38</v>
      </c>
      <c r="S44" s="11">
        <v>0.84182213649411886</v>
      </c>
      <c r="T44" s="12">
        <v>13</v>
      </c>
      <c r="U44" s="30">
        <v>6.5365935682119805E-2</v>
      </c>
      <c r="V44" s="12">
        <v>42</v>
      </c>
    </row>
    <row r="45" spans="15:27" ht="15" customHeight="1" x14ac:dyDescent="0.25">
      <c r="O45" t="s">
        <v>950</v>
      </c>
      <c r="P45" s="9">
        <v>23759.777777777777</v>
      </c>
      <c r="Q45" s="10">
        <v>3.5906221953067243</v>
      </c>
      <c r="R45" s="12">
        <v>36</v>
      </c>
      <c r="S45" s="11">
        <v>0.52958315640812159</v>
      </c>
      <c r="T45" s="12">
        <v>42</v>
      </c>
      <c r="U45" s="30">
        <v>0.10641439767292675</v>
      </c>
      <c r="V45" s="12">
        <v>19</v>
      </c>
    </row>
    <row r="46" spans="15:27" ht="15" customHeight="1" x14ac:dyDescent="0.25">
      <c r="O46" t="s">
        <v>951</v>
      </c>
      <c r="P46" s="9">
        <v>80576.922222222172</v>
      </c>
      <c r="Q46" s="10">
        <v>3.2954340993416555</v>
      </c>
      <c r="R46" s="12">
        <v>49</v>
      </c>
      <c r="S46" s="11">
        <v>0.35478505770124719</v>
      </c>
      <c r="T46" s="12">
        <v>49</v>
      </c>
      <c r="U46" s="30">
        <v>6.9443172093357111E-2</v>
      </c>
      <c r="V46" s="12">
        <v>40</v>
      </c>
    </row>
    <row r="47" spans="15:27" ht="15" customHeight="1" x14ac:dyDescent="0.25">
      <c r="O47" t="s">
        <v>952</v>
      </c>
      <c r="P47" s="9">
        <v>5266.666666666667</v>
      </c>
      <c r="Q47" s="10">
        <v>3.9413782067510534</v>
      </c>
      <c r="R47" s="12">
        <v>13</v>
      </c>
      <c r="S47" s="11">
        <v>1.1104552742616027</v>
      </c>
      <c r="T47" s="12">
        <v>3</v>
      </c>
      <c r="U47" s="30">
        <v>0.11206664857915286</v>
      </c>
      <c r="V47" s="12">
        <v>15</v>
      </c>
    </row>
    <row r="48" spans="15:27" ht="15" customHeight="1" x14ac:dyDescent="0.25">
      <c r="O48" t="s">
        <v>954</v>
      </c>
      <c r="P48" s="9">
        <v>25625.711111111112</v>
      </c>
      <c r="Q48" s="10">
        <v>3.3270070380702683</v>
      </c>
      <c r="R48" s="12">
        <v>48</v>
      </c>
      <c r="S48" s="11">
        <v>0.50090903060034342</v>
      </c>
      <c r="T48" s="12">
        <v>45</v>
      </c>
      <c r="U48" s="30">
        <v>0.10524352854397334</v>
      </c>
      <c r="V48" s="12">
        <v>21</v>
      </c>
    </row>
    <row r="49" spans="15:22" ht="15" customHeight="1" x14ac:dyDescent="0.25">
      <c r="O49" t="s">
        <v>953</v>
      </c>
      <c r="P49" s="9">
        <v>2190.2555555555559</v>
      </c>
      <c r="Q49" s="10">
        <v>4.0496505227700457</v>
      </c>
      <c r="R49" s="12">
        <v>9</v>
      </c>
      <c r="S49" s="11">
        <v>0.71222810123628377</v>
      </c>
      <c r="T49" s="12">
        <v>21</v>
      </c>
      <c r="U49" s="30">
        <v>0.25243054667360382</v>
      </c>
      <c r="V49" s="12">
        <v>1</v>
      </c>
    </row>
    <row r="50" spans="15:22" ht="15" customHeight="1" x14ac:dyDescent="0.25">
      <c r="O50" t="s">
        <v>955</v>
      </c>
      <c r="P50" s="9">
        <v>11890.588888888882</v>
      </c>
      <c r="Q50" s="10">
        <v>4.1317546182648659</v>
      </c>
      <c r="R50" s="12">
        <v>8</v>
      </c>
      <c r="S50" s="11">
        <v>0.87754235142077852</v>
      </c>
      <c r="T50" s="12">
        <v>9</v>
      </c>
      <c r="U50" s="30">
        <v>8.1717044851721002E-2</v>
      </c>
      <c r="V50" s="12">
        <v>36</v>
      </c>
    </row>
    <row r="51" spans="15:22" ht="15" customHeight="1" x14ac:dyDescent="0.25">
      <c r="O51" t="s">
        <v>957</v>
      </c>
      <c r="P51" s="9">
        <v>17355.088888888884</v>
      </c>
      <c r="Q51" s="10">
        <v>3.8241929680567601</v>
      </c>
      <c r="R51" s="12">
        <v>18</v>
      </c>
      <c r="S51" s="11">
        <v>0.96725767914374128</v>
      </c>
      <c r="T51" s="12">
        <v>7</v>
      </c>
      <c r="U51" s="30">
        <v>7.2288399533598988E-2</v>
      </c>
      <c r="V51" s="12">
        <v>39</v>
      </c>
    </row>
    <row r="52" spans="15:22" ht="15" customHeight="1" x14ac:dyDescent="0.25">
      <c r="O52" t="s">
        <v>956</v>
      </c>
      <c r="P52" s="9">
        <v>8780.2888888888938</v>
      </c>
      <c r="Q52" s="10">
        <v>3.6458059339986262</v>
      </c>
      <c r="R52" s="12">
        <v>26</v>
      </c>
      <c r="S52" s="11">
        <v>0.6396133764264903</v>
      </c>
      <c r="T52" s="12">
        <v>32</v>
      </c>
      <c r="U52" s="30">
        <v>8.8467653142718011E-2</v>
      </c>
      <c r="V52" s="12">
        <v>34</v>
      </c>
    </row>
    <row r="53" spans="15:22" ht="15" customHeight="1" x14ac:dyDescent="0.25">
      <c r="O53" t="s">
        <v>958</v>
      </c>
      <c r="P53" s="9">
        <v>1962.2333333333338</v>
      </c>
      <c r="Q53" s="10">
        <v>3.5804353882480831</v>
      </c>
      <c r="R53" s="12">
        <v>37</v>
      </c>
      <c r="S53" s="11">
        <v>0.82118260938499754</v>
      </c>
      <c r="T53" s="12">
        <v>15</v>
      </c>
      <c r="U53" s="30">
        <v>5.7750562790974493E-2</v>
      </c>
      <c r="V53" s="12">
        <v>45</v>
      </c>
    </row>
    <row r="54" spans="15:22" ht="15" customHeight="1" x14ac:dyDescent="0.25"/>
  </sheetData>
  <phoneticPr fontId="14" type="noConversion"/>
  <pageMargins left="0.7" right="0.7" top="0.75" bottom="0.75" header="0.3" footer="0.3"/>
  <pageSetup orientation="portrait" horizontalDpi="300" verticalDpi="300" r:id="rId1"/>
  <ignoredErrors>
    <ignoredError sqref="Z3:AA15 Y29 Y19:Y28" calculatedColumn="1"/>
  </ignoredErrors>
  <drawing r:id="rId2"/>
  <tableParts count="6">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1E3C-6776-4FA1-8C3A-58AB8CC8E7D3}">
  <dimension ref="B2:D28"/>
  <sheetViews>
    <sheetView zoomScale="70" zoomScaleNormal="70" workbookViewId="0"/>
  </sheetViews>
  <sheetFormatPr defaultColWidth="8.85546875" defaultRowHeight="15.75" x14ac:dyDescent="0.25"/>
  <cols>
    <col min="1" max="1" width="100.140625" style="5" customWidth="1"/>
    <col min="2" max="2" width="4.140625" style="5" customWidth="1"/>
    <col min="3" max="3" width="21.5703125" style="5" customWidth="1"/>
    <col min="4" max="4" width="66.85546875" style="5" customWidth="1"/>
    <col min="5" max="16384" width="8.85546875" style="5"/>
  </cols>
  <sheetData>
    <row r="2" spans="2:4" ht="23.25" x14ac:dyDescent="0.35">
      <c r="C2" s="39" t="s">
        <v>1051</v>
      </c>
      <c r="D2" s="40"/>
    </row>
    <row r="3" spans="2:4" x14ac:dyDescent="0.25">
      <c r="C3" s="41" t="s">
        <v>986</v>
      </c>
      <c r="D3" s="42" t="s">
        <v>1052</v>
      </c>
    </row>
    <row r="4" spans="2:4" x14ac:dyDescent="0.25">
      <c r="C4" s="43" t="s">
        <v>968</v>
      </c>
      <c r="D4" s="44" t="s">
        <v>1053</v>
      </c>
    </row>
    <row r="5" spans="2:4" x14ac:dyDescent="0.25">
      <c r="C5" s="43" t="s">
        <v>1054</v>
      </c>
      <c r="D5" s="44" t="s">
        <v>1055</v>
      </c>
    </row>
    <row r="6" spans="2:4" ht="15.6" customHeight="1" x14ac:dyDescent="0.25">
      <c r="C6" s="43" t="s">
        <v>988</v>
      </c>
      <c r="D6" s="44" t="s">
        <v>1056</v>
      </c>
    </row>
    <row r="7" spans="2:4" ht="15.6" customHeight="1" x14ac:dyDescent="0.25">
      <c r="C7" s="43" t="s">
        <v>987</v>
      </c>
      <c r="D7" s="44" t="s">
        <v>1057</v>
      </c>
    </row>
    <row r="8" spans="2:4" x14ac:dyDescent="0.25">
      <c r="C8" s="43" t="s">
        <v>1058</v>
      </c>
      <c r="D8" s="44" t="s">
        <v>1059</v>
      </c>
    </row>
    <row r="9" spans="2:4" x14ac:dyDescent="0.25">
      <c r="C9" s="45" t="s">
        <v>1060</v>
      </c>
      <c r="D9" s="43" t="s">
        <v>1061</v>
      </c>
    </row>
    <row r="10" spans="2:4" x14ac:dyDescent="0.25">
      <c r="B10" s="46"/>
      <c r="C10" s="43" t="s">
        <v>1062</v>
      </c>
      <c r="D10" s="44" t="s">
        <v>1063</v>
      </c>
    </row>
    <row r="11" spans="2:4" x14ac:dyDescent="0.25">
      <c r="C11" s="43" t="s">
        <v>946</v>
      </c>
      <c r="D11" s="44" t="s">
        <v>1064</v>
      </c>
    </row>
    <row r="12" spans="2:4" x14ac:dyDescent="0.25">
      <c r="C12" s="43" t="s">
        <v>1065</v>
      </c>
      <c r="D12" s="44" t="s">
        <v>1066</v>
      </c>
    </row>
    <row r="13" spans="2:4" x14ac:dyDescent="0.25">
      <c r="C13" s="43" t="s">
        <v>1062</v>
      </c>
      <c r="D13" s="44" t="s">
        <v>1063</v>
      </c>
    </row>
    <row r="14" spans="2:4" x14ac:dyDescent="0.25">
      <c r="C14" s="43" t="s">
        <v>946</v>
      </c>
      <c r="D14" s="44" t="s">
        <v>1067</v>
      </c>
    </row>
    <row r="15" spans="2:4" x14ac:dyDescent="0.25">
      <c r="C15" s="47" t="s">
        <v>1065</v>
      </c>
      <c r="D15" s="48" t="s">
        <v>1066</v>
      </c>
    </row>
    <row r="17" spans="3:4" ht="23.25" x14ac:dyDescent="0.35">
      <c r="C17" s="39" t="s">
        <v>1068</v>
      </c>
      <c r="D17" s="40"/>
    </row>
    <row r="18" spans="3:4" x14ac:dyDescent="0.25">
      <c r="C18" s="43" t="s">
        <v>968</v>
      </c>
      <c r="D18" s="44" t="s">
        <v>1069</v>
      </c>
    </row>
    <row r="19" spans="3:4" x14ac:dyDescent="0.25">
      <c r="C19" s="43" t="s">
        <v>1001</v>
      </c>
      <c r="D19" s="44" t="s">
        <v>1070</v>
      </c>
    </row>
    <row r="20" spans="3:4" x14ac:dyDescent="0.25">
      <c r="C20" s="45" t="s">
        <v>1071</v>
      </c>
      <c r="D20" s="43" t="s">
        <v>1072</v>
      </c>
    </row>
    <row r="21" spans="3:4" x14ac:dyDescent="0.25">
      <c r="C21" s="43" t="s">
        <v>1073</v>
      </c>
      <c r="D21" s="44" t="s">
        <v>1074</v>
      </c>
    </row>
    <row r="22" spans="3:4" x14ac:dyDescent="0.25">
      <c r="C22" s="43" t="s">
        <v>1075</v>
      </c>
      <c r="D22" s="44" t="s">
        <v>1076</v>
      </c>
    </row>
    <row r="23" spans="3:4" x14ac:dyDescent="0.25">
      <c r="C23" s="43" t="s">
        <v>1077</v>
      </c>
      <c r="D23" s="44" t="s">
        <v>1078</v>
      </c>
    </row>
    <row r="24" spans="3:4" x14ac:dyDescent="0.25">
      <c r="C24" s="43" t="s">
        <v>1079</v>
      </c>
      <c r="D24" s="44" t="s">
        <v>1080</v>
      </c>
    </row>
    <row r="25" spans="3:4" x14ac:dyDescent="0.25">
      <c r="C25" s="43" t="s">
        <v>974</v>
      </c>
      <c r="D25" s="44" t="s">
        <v>1081</v>
      </c>
    </row>
    <row r="26" spans="3:4" x14ac:dyDescent="0.25">
      <c r="C26" s="43" t="s">
        <v>1075</v>
      </c>
      <c r="D26" s="44" t="s">
        <v>1076</v>
      </c>
    </row>
    <row r="27" spans="3:4" x14ac:dyDescent="0.25">
      <c r="C27" s="43" t="s">
        <v>1077</v>
      </c>
      <c r="D27" s="44" t="s">
        <v>1078</v>
      </c>
    </row>
    <row r="28" spans="3:4" x14ac:dyDescent="0.25">
      <c r="C28" s="47" t="s">
        <v>1079</v>
      </c>
      <c r="D28" s="48" t="s">
        <v>1080</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o D A A B Q S w M E F A A C A A g A 9 H w Q V W p 7 9 T q j A A A A 9 g A A A B I A H A B D b 2 5 m a W c v U G F j a 2 F n Z S 5 4 b W w g o h g A K K A U A A A A A A A A A A A A A A A A A A A A A A A A A A A A h Y + x D o I w F E V / h X S n L X X Q k E c Z X C U x I R r X B i o 0 w s P Q Y v k 3 B z / J X x C j q J v j P f c M 9 9 6 v N 0 j H t g k u u r e m w 4 R E l J N A Y 9 G V B q u E D O 4 Y r k g q Y a u K k 6 p 0 M M l o 4 9 G W C a m d O 8 e M e e + p X 9 C u r 5 j g P G K H b J M X t W 4 V + c j m v x w a t E 5 h o Y m E / W u M F D T i S y r 4 t A n Y D C E z + B X E 1 D 3 b H w j r o X F D r 6 X G c J c D m y O w 9 w f 5 A F B L A w Q U A A I A C A D 0 f B B V 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9 H w Q V S i K R 7 g O A A A A E Q A A A B M A H A B G b 3 J t d W x h c y 9 T Z W N 0 a W 9 u M S 5 t I K I Y A C i g F A A A A A A A A A A A A A A A A A A A A A A A A A A A A C t O T S 7 J z M 9 T C I b Q h t Y A U E s B A i 0 A F A A C A A g A 9 H w Q V W p 7 9 T q j A A A A 9 g A A A B I A A A A A A A A A A A A A A A A A A A A A A E N v b m Z p Z y 9 Q Y W N r Y W d l L n h t b F B L A Q I t A B Q A A g A I A P R 8 E F V T c j g s m w A A A O E A A A A T A A A A A A A A A A A A A A A A A O 8 A A A B b Q 2 9 u d G V u d F 9 U e X B l c 1 0 u e G 1 s U E s B A i 0 A F A A C A A g A 9 H w Q V S i K R 7 g O A A A A E Q A A A B M A A A A A A A A A A A A A A A A A 1 w E A A E Z v c m 1 1 b G F z L 1 N l Y 3 R p b 2 4 x L m 1 Q S w U G A A A A A A M A A w D C A A A A M 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e b 7 W S k x H m N L P E V b 3 p v E A A A A A A g A A A A A A E G Y A A A A B A A A g A A A A y o N o Q 8 q c y c h E a K i 0 J 2 f F t L B S 8 / e k u X T i b N w s 2 O R V F s 8 A A A A A D o A A A A A C A A A g A A A A L I d j W 4 J E Y I 0 b N D 7 x D U w J Z N F V 9 / V 7 l / l O 0 E 8 Q j O X g I U 1 Q A A A A D I m X Y e k U y 3 2 s r a u b a E E S e m J c U U n U b n B n A x y M 7 0 x t K u C u 2 6 E H m p Y 7 m 3 P U k g y s B i + s S G D u e 1 K U w 4 0 3 p 6 H t s b + y 5 i h R H E r k o a 5 Y n T o S s j o j j M N A A A A A j F L k a i a L 6 n Y C v z U e S D 3 l n O t J I k m k 0 3 h u m E b + u 7 U I Z H R e H I c F W J I x c X 5 d h 1 x Y w y h F A O B x c z f l K D J E G f 0 G y 5 0 x e Q = = < / D a t a M a s h u p > 
</file>

<file path=customXml/itemProps1.xml><?xml version="1.0" encoding="utf-8"?>
<ds:datastoreItem xmlns:ds="http://schemas.openxmlformats.org/officeDocument/2006/customXml" ds:itemID="{D0A9AB2E-8175-4466-9CC2-E427321A7B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Nurse</vt:lpstr>
      <vt:lpstr>Contract</vt:lpstr>
      <vt:lpstr>Non-Nurse</vt:lpstr>
      <vt:lpstr>Summary Data</vt:lpstr>
      <vt:lpstr>Notes &amp;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Goldwein</dc:creator>
  <cp:lastModifiedBy>Eric Goldwein</cp:lastModifiedBy>
  <dcterms:created xsi:type="dcterms:W3CDTF">2015-06-05T18:17:20Z</dcterms:created>
  <dcterms:modified xsi:type="dcterms:W3CDTF">2022-08-16T20:08:52Z</dcterms:modified>
</cp:coreProperties>
</file>