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egold\Desktop\LTCCC\Data\Staffing data\2022 Q1 Staffing\State Files\"/>
    </mc:Choice>
  </mc:AlternateContent>
  <xr:revisionPtr revIDLastSave="0" documentId="13_ncr:1_{DE86B396-FEEA-4766-9405-2C2674001AC0}" xr6:coauthVersionLast="47" xr6:coauthVersionMax="47" xr10:uidLastSave="{00000000-0000-0000-0000-000000000000}"/>
  <bookViews>
    <workbookView xWindow="-120" yWindow="-120" windowWidth="29040" windowHeight="15720" xr2:uid="{00000000-000D-0000-FFFF-FFFF00000000}"/>
  </bookViews>
  <sheets>
    <sheet name="Nurse" sheetId="7" r:id="rId1"/>
    <sheet name="Contract" sheetId="8" r:id="rId2"/>
    <sheet name="Non-Nurse" sheetId="11" r:id="rId3"/>
    <sheet name="Summary Data" sheetId="5" r:id="rId4"/>
    <sheet name="Notes &amp; Glossary" sheetId="10" r:id="rId5"/>
  </sheets>
  <definedNames>
    <definedName name="Slicer_City">#N/A</definedName>
    <definedName name="Slicer_City1">#N/A</definedName>
    <definedName name="Slicer_City2">#N/A</definedName>
    <definedName name="Slicer_County">#N/A</definedName>
    <definedName name="Slicer_County1">#N/A</definedName>
    <definedName name="Slicer_County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6" i="5" l="1"/>
  <c r="Y35" i="5"/>
  <c r="Y34" i="5"/>
  <c r="Y37" i="5"/>
  <c r="Y3" i="5" l="1"/>
  <c r="AA3" i="5" s="1"/>
  <c r="Y4" i="5"/>
  <c r="Y5" i="5"/>
  <c r="Y6" i="5"/>
  <c r="Y7" i="5"/>
  <c r="AA7" i="5" s="1"/>
  <c r="Y8" i="5"/>
  <c r="AA8" i="5" s="1"/>
  <c r="Y9" i="5"/>
  <c r="AA9" i="5" s="1"/>
  <c r="Y10" i="5"/>
  <c r="AA10" i="5" s="1"/>
  <c r="Y11" i="5"/>
  <c r="AA11" i="5" s="1"/>
  <c r="Y12" i="5"/>
  <c r="Z12" i="5" s="1"/>
  <c r="Y13" i="5"/>
  <c r="Z13" i="5" s="1"/>
  <c r="Y14" i="5"/>
  <c r="Z14" i="5" s="1"/>
  <c r="Y15" i="5"/>
  <c r="Z15" i="5" s="1"/>
  <c r="Y19" i="5"/>
  <c r="Y20" i="5"/>
  <c r="Y21" i="5"/>
  <c r="Y22" i="5"/>
  <c r="Y23" i="5"/>
  <c r="Y24" i="5"/>
  <c r="Y25" i="5"/>
  <c r="Y26" i="5"/>
  <c r="Y27" i="5"/>
  <c r="Y28" i="5"/>
  <c r="AA15" i="5" l="1"/>
  <c r="Z8" i="5"/>
  <c r="Z11" i="5"/>
  <c r="Z7" i="5"/>
  <c r="Y29" i="5"/>
  <c r="Z6" i="5"/>
  <c r="Z5" i="5"/>
  <c r="Z4" i="5"/>
  <c r="AA13" i="5"/>
  <c r="AA5" i="5"/>
  <c r="Z10" i="5"/>
  <c r="AA12" i="5"/>
  <c r="AA4" i="5"/>
  <c r="AA14" i="5"/>
  <c r="Z9" i="5"/>
  <c r="AA6" i="5"/>
  <c r="C9" i="5" l="1"/>
  <c r="C8" i="5"/>
  <c r="C7" i="5"/>
  <c r="C6" i="5"/>
  <c r="C5" i="5"/>
  <c r="C4" i="5"/>
  <c r="C3" i="5"/>
</calcChain>
</file>

<file path=xl/sharedStrings.xml><?xml version="1.0" encoding="utf-8"?>
<sst xmlns="http://schemas.openxmlformats.org/spreadsheetml/2006/main" count="4576" uniqueCount="1011">
  <si>
    <t>185003</t>
  </si>
  <si>
    <t>185005</t>
  </si>
  <si>
    <t>185006</t>
  </si>
  <si>
    <t>185012</t>
  </si>
  <si>
    <t>185013</t>
  </si>
  <si>
    <t>185015</t>
  </si>
  <si>
    <t>185029</t>
  </si>
  <si>
    <t>185038</t>
  </si>
  <si>
    <t>185039</t>
  </si>
  <si>
    <t>185042</t>
  </si>
  <si>
    <t>185046</t>
  </si>
  <si>
    <t>185047</t>
  </si>
  <si>
    <t>185048</t>
  </si>
  <si>
    <t>185049</t>
  </si>
  <si>
    <t>185052</t>
  </si>
  <si>
    <t>185057</t>
  </si>
  <si>
    <t>185061</t>
  </si>
  <si>
    <t>185065</t>
  </si>
  <si>
    <t>185069</t>
  </si>
  <si>
    <t>185076</t>
  </si>
  <si>
    <t>185087</t>
  </si>
  <si>
    <t>185089</t>
  </si>
  <si>
    <t>185090</t>
  </si>
  <si>
    <t>185093</t>
  </si>
  <si>
    <t>185094</t>
  </si>
  <si>
    <t>185095</t>
  </si>
  <si>
    <t>185096</t>
  </si>
  <si>
    <t>185103</t>
  </si>
  <si>
    <t>185112</t>
  </si>
  <si>
    <t>185118</t>
  </si>
  <si>
    <t>185120</t>
  </si>
  <si>
    <t>185122</t>
  </si>
  <si>
    <t>185124</t>
  </si>
  <si>
    <t>185125</t>
  </si>
  <si>
    <t>185127</t>
  </si>
  <si>
    <t>185131</t>
  </si>
  <si>
    <t>185132</t>
  </si>
  <si>
    <t>185134</t>
  </si>
  <si>
    <t>185136</t>
  </si>
  <si>
    <t>185138</t>
  </si>
  <si>
    <t>185141</t>
  </si>
  <si>
    <t>185144</t>
  </si>
  <si>
    <t>185145</t>
  </si>
  <si>
    <t>185146</t>
  </si>
  <si>
    <t>185147</t>
  </si>
  <si>
    <t>185148</t>
  </si>
  <si>
    <t>185149</t>
  </si>
  <si>
    <t>185150</t>
  </si>
  <si>
    <t>185151</t>
  </si>
  <si>
    <t>185152</t>
  </si>
  <si>
    <t>185154</t>
  </si>
  <si>
    <t>185155</t>
  </si>
  <si>
    <t>185159</t>
  </si>
  <si>
    <t>185160</t>
  </si>
  <si>
    <t>185164</t>
  </si>
  <si>
    <t>185165</t>
  </si>
  <si>
    <t>185166</t>
  </si>
  <si>
    <t>185167</t>
  </si>
  <si>
    <t>185168</t>
  </si>
  <si>
    <t>185169</t>
  </si>
  <si>
    <t>185170</t>
  </si>
  <si>
    <t>185171</t>
  </si>
  <si>
    <t>185172</t>
  </si>
  <si>
    <t>185173</t>
  </si>
  <si>
    <t>185174</t>
  </si>
  <si>
    <t>185175</t>
  </si>
  <si>
    <t>185176</t>
  </si>
  <si>
    <t>185177</t>
  </si>
  <si>
    <t>185178</t>
  </si>
  <si>
    <t>185180</t>
  </si>
  <si>
    <t>185183</t>
  </si>
  <si>
    <t>185187</t>
  </si>
  <si>
    <t>185192</t>
  </si>
  <si>
    <t>185193</t>
  </si>
  <si>
    <t>185195</t>
  </si>
  <si>
    <t>185197</t>
  </si>
  <si>
    <t>185200</t>
  </si>
  <si>
    <t>185201</t>
  </si>
  <si>
    <t>185205</t>
  </si>
  <si>
    <t>185207</t>
  </si>
  <si>
    <t>185208</t>
  </si>
  <si>
    <t>185209</t>
  </si>
  <si>
    <t>185210</t>
  </si>
  <si>
    <t>185211</t>
  </si>
  <si>
    <t>185213</t>
  </si>
  <si>
    <t>185215</t>
  </si>
  <si>
    <t>185217</t>
  </si>
  <si>
    <t>185218</t>
  </si>
  <si>
    <t>185220</t>
  </si>
  <si>
    <t>185221</t>
  </si>
  <si>
    <t>185222</t>
  </si>
  <si>
    <t>185224</t>
  </si>
  <si>
    <t>185225</t>
  </si>
  <si>
    <t>185227</t>
  </si>
  <si>
    <t>185228</t>
  </si>
  <si>
    <t>185229</t>
  </si>
  <si>
    <t>185230</t>
  </si>
  <si>
    <t>185232</t>
  </si>
  <si>
    <t>185234</t>
  </si>
  <si>
    <t>185236</t>
  </si>
  <si>
    <t>185237</t>
  </si>
  <si>
    <t>185238</t>
  </si>
  <si>
    <t>185240</t>
  </si>
  <si>
    <t>185241</t>
  </si>
  <si>
    <t>185242</t>
  </si>
  <si>
    <t>185243</t>
  </si>
  <si>
    <t>185244</t>
  </si>
  <si>
    <t>185246</t>
  </si>
  <si>
    <t>185248</t>
  </si>
  <si>
    <t>185249</t>
  </si>
  <si>
    <t>185250</t>
  </si>
  <si>
    <t>185252</t>
  </si>
  <si>
    <t>185253</t>
  </si>
  <si>
    <t>185254</t>
  </si>
  <si>
    <t>185256</t>
  </si>
  <si>
    <t>185257</t>
  </si>
  <si>
    <t>185258</t>
  </si>
  <si>
    <t>185259</t>
  </si>
  <si>
    <t>185260</t>
  </si>
  <si>
    <t>185261</t>
  </si>
  <si>
    <t>185262</t>
  </si>
  <si>
    <t>185263</t>
  </si>
  <si>
    <t>185264</t>
  </si>
  <si>
    <t>185265</t>
  </si>
  <si>
    <t>185266</t>
  </si>
  <si>
    <t>185267</t>
  </si>
  <si>
    <t>185268</t>
  </si>
  <si>
    <t>185269</t>
  </si>
  <si>
    <t>185270</t>
  </si>
  <si>
    <t>185271</t>
  </si>
  <si>
    <t>185272</t>
  </si>
  <si>
    <t>185273</t>
  </si>
  <si>
    <t>185274</t>
  </si>
  <si>
    <t>185275</t>
  </si>
  <si>
    <t>185276</t>
  </si>
  <si>
    <t>185277</t>
  </si>
  <si>
    <t>185279</t>
  </si>
  <si>
    <t>185282</t>
  </si>
  <si>
    <t>185283</t>
  </si>
  <si>
    <t>185285</t>
  </si>
  <si>
    <t>185286</t>
  </si>
  <si>
    <t>185287</t>
  </si>
  <si>
    <t>185288</t>
  </si>
  <si>
    <t>185290</t>
  </si>
  <si>
    <t>185291</t>
  </si>
  <si>
    <t>185293</t>
  </si>
  <si>
    <t>185294</t>
  </si>
  <si>
    <t>185295</t>
  </si>
  <si>
    <t>185297</t>
  </si>
  <si>
    <t>185298</t>
  </si>
  <si>
    <t>185300</t>
  </si>
  <si>
    <t>185302</t>
  </si>
  <si>
    <t>185304</t>
  </si>
  <si>
    <t>185305</t>
  </si>
  <si>
    <t>185306</t>
  </si>
  <si>
    <t>185309</t>
  </si>
  <si>
    <t>185310</t>
  </si>
  <si>
    <t>185311</t>
  </si>
  <si>
    <t>185312</t>
  </si>
  <si>
    <t>185313</t>
  </si>
  <si>
    <t>185314</t>
  </si>
  <si>
    <t>185315</t>
  </si>
  <si>
    <t>185316</t>
  </si>
  <si>
    <t>185317</t>
  </si>
  <si>
    <t>185318</t>
  </si>
  <si>
    <t>185320</t>
  </si>
  <si>
    <t>185325</t>
  </si>
  <si>
    <t>185326</t>
  </si>
  <si>
    <t>185327</t>
  </si>
  <si>
    <t>185328</t>
  </si>
  <si>
    <t>185329</t>
  </si>
  <si>
    <t>185330</t>
  </si>
  <si>
    <t>185331</t>
  </si>
  <si>
    <t>185332</t>
  </si>
  <si>
    <t>185333</t>
  </si>
  <si>
    <t>185334</t>
  </si>
  <si>
    <t>185335</t>
  </si>
  <si>
    <t>185336</t>
  </si>
  <si>
    <t>185337</t>
  </si>
  <si>
    <t>185338</t>
  </si>
  <si>
    <t>185339</t>
  </si>
  <si>
    <t>185340</t>
  </si>
  <si>
    <t>185341</t>
  </si>
  <si>
    <t>185342</t>
  </si>
  <si>
    <t>185343</t>
  </si>
  <si>
    <t>185344</t>
  </si>
  <si>
    <t>185346</t>
  </si>
  <si>
    <t>185348</t>
  </si>
  <si>
    <t>185349</t>
  </si>
  <si>
    <t>185350</t>
  </si>
  <si>
    <t>185352</t>
  </si>
  <si>
    <t>185353</t>
  </si>
  <si>
    <t>185354</t>
  </si>
  <si>
    <t>185355</t>
  </si>
  <si>
    <t>185358</t>
  </si>
  <si>
    <t>185359</t>
  </si>
  <si>
    <t>185360</t>
  </si>
  <si>
    <t>185361</t>
  </si>
  <si>
    <t>185362</t>
  </si>
  <si>
    <t>185363</t>
  </si>
  <si>
    <t>185364</t>
  </si>
  <si>
    <t>185366</t>
  </si>
  <si>
    <t>185378</t>
  </si>
  <si>
    <t>185379</t>
  </si>
  <si>
    <t>185381</t>
  </si>
  <si>
    <t>185382</t>
  </si>
  <si>
    <t>185383</t>
  </si>
  <si>
    <t>185384</t>
  </si>
  <si>
    <t>185387</t>
  </si>
  <si>
    <t>185388</t>
  </si>
  <si>
    <t>185389</t>
  </si>
  <si>
    <t>185392</t>
  </si>
  <si>
    <t>185394</t>
  </si>
  <si>
    <t>185396</t>
  </si>
  <si>
    <t>185399</t>
  </si>
  <si>
    <t>185400</t>
  </si>
  <si>
    <t>185401</t>
  </si>
  <si>
    <t>185407</t>
  </si>
  <si>
    <t>185408</t>
  </si>
  <si>
    <t>185409</t>
  </si>
  <si>
    <t>185410</t>
  </si>
  <si>
    <t>185414</t>
  </si>
  <si>
    <t>185415</t>
  </si>
  <si>
    <t>185418</t>
  </si>
  <si>
    <t>185419</t>
  </si>
  <si>
    <t>185423</t>
  </si>
  <si>
    <t>185427</t>
  </si>
  <si>
    <t>185428</t>
  </si>
  <si>
    <t>185433</t>
  </si>
  <si>
    <t>185434</t>
  </si>
  <si>
    <t>185435</t>
  </si>
  <si>
    <t>185436</t>
  </si>
  <si>
    <t>185437</t>
  </si>
  <si>
    <t>185438</t>
  </si>
  <si>
    <t>185440</t>
  </si>
  <si>
    <t>185442</t>
  </si>
  <si>
    <t>185443</t>
  </si>
  <si>
    <t>185444</t>
  </si>
  <si>
    <t>185445</t>
  </si>
  <si>
    <t>185446</t>
  </si>
  <si>
    <t>185447</t>
  </si>
  <si>
    <t>185449</t>
  </si>
  <si>
    <t>185451</t>
  </si>
  <si>
    <t>185455</t>
  </si>
  <si>
    <t>185456</t>
  </si>
  <si>
    <t>185461</t>
  </si>
  <si>
    <t>185462</t>
  </si>
  <si>
    <t>185463</t>
  </si>
  <si>
    <t>185464</t>
  </si>
  <si>
    <t>185465</t>
  </si>
  <si>
    <t>185466</t>
  </si>
  <si>
    <t>185467</t>
  </si>
  <si>
    <t>185468</t>
  </si>
  <si>
    <t>185469</t>
  </si>
  <si>
    <t>185470</t>
  </si>
  <si>
    <t>185471</t>
  </si>
  <si>
    <t>185472</t>
  </si>
  <si>
    <t>185473</t>
  </si>
  <si>
    <t>185474</t>
  </si>
  <si>
    <t>185476</t>
  </si>
  <si>
    <t>185477</t>
  </si>
  <si>
    <t>185478</t>
  </si>
  <si>
    <t>185479</t>
  </si>
  <si>
    <t>185481</t>
  </si>
  <si>
    <t>185482</t>
  </si>
  <si>
    <t>185483</t>
  </si>
  <si>
    <t>185484</t>
  </si>
  <si>
    <t>185485</t>
  </si>
  <si>
    <t>185486</t>
  </si>
  <si>
    <t>185487</t>
  </si>
  <si>
    <t>LITTLE SISTERS OF THE POOR</t>
  </si>
  <si>
    <t>MADISON HEALTH AND REHABILITATION CENTER</t>
  </si>
  <si>
    <t>ESSEX NURSING AND REHABILITATION CENTER</t>
  </si>
  <si>
    <t>LAUREL HEIGHTS HOME FOR THE ELDERLY</t>
  </si>
  <si>
    <t>SPRING CREEK POST-ACUTE AND REHABILITATION CENTER</t>
  </si>
  <si>
    <t>MORGANTOWN CARE &amp; REHABILITATION CENTER</t>
  </si>
  <si>
    <t>HILLSIDE CENTER</t>
  </si>
  <si>
    <t>BRIGHTON CORNERSTONE GROUP, LLC</t>
  </si>
  <si>
    <t>MADISONVILLE HEALTH AND REHABILITATION, LLC</t>
  </si>
  <si>
    <t>CHRISTIAN HEALTH CENTER</t>
  </si>
  <si>
    <t>THE PAVILION AT KENTON</t>
  </si>
  <si>
    <t>HIGHLANDS NURSING AND REHABILITATION</t>
  </si>
  <si>
    <t>THE GRANDVIEW NURSING AND REHABILITATION FACILITY</t>
  </si>
  <si>
    <t>SALEM SPRINGLAKE HEALTH &amp; REHABILITATION CENTER</t>
  </si>
  <si>
    <t>FULTON NURSING AND REHABILITATION, LLC</t>
  </si>
  <si>
    <t>COLONIAL CENTER</t>
  </si>
  <si>
    <t>AUBURN HEALTH CARE</t>
  </si>
  <si>
    <t>SIGNATURE HEALTHCARE AT SUMMIT MANOR REHAB &amp; WELLN</t>
  </si>
  <si>
    <t>SUNRISE MANOR NURSING HOME</t>
  </si>
  <si>
    <t>KENWOOD HEALTH AND REHABILITATION CENTER</t>
  </si>
  <si>
    <t>LANDMARK OF LANCASTER REHABILITATION AND NURSING C</t>
  </si>
  <si>
    <t>MAYFAIR MANOR</t>
  </si>
  <si>
    <t>BRADFORD HEIGHTS NURSING &amp; REHABILITATION</t>
  </si>
  <si>
    <t>TWIN RIVERS NURSING AND REHABILITATION CENTER</t>
  </si>
  <si>
    <t>SIGNATURE HEALTHCARE OF BOWLING GREEN</t>
  </si>
  <si>
    <t>BRIDGE POINT CENTER</t>
  </si>
  <si>
    <t>NHC HEALTHCARE, GLASGOW</t>
  </si>
  <si>
    <t>PIKEVILLE NURSING AND REHAB CENTER</t>
  </si>
  <si>
    <t>HILLCREEK REHAB AND CARE, LLC</t>
  </si>
  <si>
    <t>LANDMARK OF IROQUOIS PARK REHAB AND NURSING CENTER</t>
  </si>
  <si>
    <t>THE TERRACE NURSING AND REHABILITATION CENTER</t>
  </si>
  <si>
    <t>NIM HENSON GERIATRIC CENTER</t>
  </si>
  <si>
    <t>SIGNATURE HEALTHCARE OF ELIZABETHTOWN</t>
  </si>
  <si>
    <t>SIGNATURE HEALTHCARE AT HILLCREST</t>
  </si>
  <si>
    <t>LANDMARK OF LOUISVILLE REHABILITATION AND NURSING</t>
  </si>
  <si>
    <t>REDBANKS</t>
  </si>
  <si>
    <t>HILLCREST HEALTH AND REHABILITATION CENTER</t>
  </si>
  <si>
    <t>DANVILLE CENTRE FOR HEALTH &amp; REHABILITATION</t>
  </si>
  <si>
    <t>THE JORDAN CENTER</t>
  </si>
  <si>
    <t>FRANCISCAN HEALTH CARE CENTER</t>
  </si>
  <si>
    <t>HAZARD HEALTH AND REHABILITATION CENTER</t>
  </si>
  <si>
    <t>WESLEY MANOR</t>
  </si>
  <si>
    <t>NAZARETH HOME</t>
  </si>
  <si>
    <t>SIGNATURE HEALTHCARE OF GEORGETOWN</t>
  </si>
  <si>
    <t>HOMESTEAD POST ACUTE</t>
  </si>
  <si>
    <t>CEDAR RIDGE HEALTH CAMPUS</t>
  </si>
  <si>
    <t>FOUNTAIN CIRCLE CARE &amp; REHABILITATION CENTER</t>
  </si>
  <si>
    <t>WILLIAMSBURG HEALTH AND REHABILITATION CENTER</t>
  </si>
  <si>
    <t>LANDMARK OF BARDSTOWN REHABILITATION AND NURSING</t>
  </si>
  <si>
    <t>KNOTT COUNTY HEALTH AND REHABILITATION CENTER</t>
  </si>
  <si>
    <t>RIVERVIEW HEALTH CARE CENTER</t>
  </si>
  <si>
    <t>SOMERWOODS NURSING AND REHABILITATION CENTER</t>
  </si>
  <si>
    <t>HOME OF THE INNOCENTS</t>
  </si>
  <si>
    <t>LIFE CARE CENTER OF MOREHEAD</t>
  </si>
  <si>
    <t>FRANKFORT REHAB AND CARE, LLC</t>
  </si>
  <si>
    <t>LEXINGTON COUNTRY PLACE</t>
  </si>
  <si>
    <t>BARBOURVILLE HEALTH AND REHABILITATION CENTER</t>
  </si>
  <si>
    <t>LYNDON WOODS CARE &amp; REHAB, LLC</t>
  </si>
  <si>
    <t>HARLAN HEALTH AND REHABILITATION CENTER</t>
  </si>
  <si>
    <t>HOPKINS CENTER</t>
  </si>
  <si>
    <t>SIGNATURE HEALTHCARE OF MONROE COUNTY REHAB &amp; WELL</t>
  </si>
  <si>
    <t>SIGNATURE HEALTHCARE AT JEFFERSON MANOR REHAB &amp; WE</t>
  </si>
  <si>
    <t>BRADFORD SQUARE CENTER</t>
  </si>
  <si>
    <t>PARKVIEW NURSING &amp; REHABILITATION CENTER</t>
  </si>
  <si>
    <t>TUG VALLEY ARH SKILLED NURSING FACILITY</t>
  </si>
  <si>
    <t>CUMBERLAND NURSING AND REHABILITATION CENTER</t>
  </si>
  <si>
    <t>FLORENCE PARK CARE CENTER</t>
  </si>
  <si>
    <t>TREYTON OAK TOWERS</t>
  </si>
  <si>
    <t>CLIFTON OAKS CARE AND REHAB CENTER, LLC</t>
  </si>
  <si>
    <t>GRAYSON NURSING AND REHABILITATION</t>
  </si>
  <si>
    <t>LOUISVILLE EAST POST ACUTE</t>
  </si>
  <si>
    <t>SIGNATURE HEALTHCARE AT NORTH HARDIN REHAB &amp; WELLN</t>
  </si>
  <si>
    <t>HELMWOOD HEALTHCARE CENTER</t>
  </si>
  <si>
    <t>GREENWOOD NURSING &amp; REHABILITATION CENTER</t>
  </si>
  <si>
    <t>ST MATTHEWS CARE AND REHAB CENTER, LLC</t>
  </si>
  <si>
    <t>HYDEN HEALTH AND REHABILITATION CENTER</t>
  </si>
  <si>
    <t>OAKVIEW NURSING &amp; REHABILITATION CENTER</t>
  </si>
  <si>
    <t>NORTHPOINT/LEXINGTON HEALTHCARE CENTER</t>
  </si>
  <si>
    <t>LETCHER MANOR</t>
  </si>
  <si>
    <t>SIGNATURE HEALTHCARE AT TANBARK REHAB &amp; WELLNESS C</t>
  </si>
  <si>
    <t>SIGNATURE HEALTHCARE OF CARROLLTON REHAB &amp; WELLNES</t>
  </si>
  <si>
    <t>MAYSVILLE NURSING AND REHABILITATION FACILITY</t>
  </si>
  <si>
    <t>CARMEL MANOR</t>
  </si>
  <si>
    <t>RIVERSIDE CARE &amp; REHABILITATION CENTER</t>
  </si>
  <si>
    <t>THE WILLOWS AT HARRODSBURG</t>
  </si>
  <si>
    <t>SIGNATURE HEALTHCARE OF MCCREARY COUNTY REHAB &amp; WE</t>
  </si>
  <si>
    <t>WOLFE COUNTY HEALTH AND REHABILITATION CENTER</t>
  </si>
  <si>
    <t>PINE MEADOWS POST ACUTE</t>
  </si>
  <si>
    <t>METCALFE HEALTH CARE CENTER</t>
  </si>
  <si>
    <t>SOMERSET NURSING AND REHABILITATION FACILITY</t>
  </si>
  <si>
    <t>NICHOLASVILLE NURSING AND REHABILITATION</t>
  </si>
  <si>
    <t>SALYERSVILLE NURSING AND REHABILITATION CENTER</t>
  </si>
  <si>
    <t>GOOD SHEPHERD HEALTH AND REHABILITATION</t>
  </si>
  <si>
    <t>BOWLING GREEN NURSING AND REHABILITATION CENTER</t>
  </si>
  <si>
    <t>ROSEDALE GREEN</t>
  </si>
  <si>
    <t>PROVIDENCE POINTE HEALTHCARE</t>
  </si>
  <si>
    <t>WESTERN STATE NURSING FACILITY</t>
  </si>
  <si>
    <t>BARREN COUNTY NURSING AND REHABILITATION</t>
  </si>
  <si>
    <t>LANDMARK OF ELKHORN CITY REHABILITATION AND NURSIN</t>
  </si>
  <si>
    <t>CALVERT CITY CONVALESCENT CENTER</t>
  </si>
  <si>
    <t>CHAUTAUQUA HEALTH AND REHABILITATION</t>
  </si>
  <si>
    <t>CHEROKEE PARK REHABILITATION</t>
  </si>
  <si>
    <t>VANCEBURG REHAB AND CARE, LLC</t>
  </si>
  <si>
    <t>MIDDLESBORO NURSING AND REHABILITATION FACILITY</t>
  </si>
  <si>
    <t>MADONNA MANOR</t>
  </si>
  <si>
    <t>WINDSOR CARE CENTER</t>
  </si>
  <si>
    <t>MOUNTAIN VIEW NURSING AND REHABILITATION CENTER</t>
  </si>
  <si>
    <t>STANFORD CARE AND REHAB, LLC</t>
  </si>
  <si>
    <t>ROCKCASTLE HEALTH AND REHABILITATION CENTER</t>
  </si>
  <si>
    <t>SAYRE CHRISTIAN VILLAGE NURSING HOME</t>
  </si>
  <si>
    <t>SIGNATURE HEALTHCARE AT JACKSON MANOR REHAB &amp; WELL</t>
  </si>
  <si>
    <t>OAKMONT MANOR</t>
  </si>
  <si>
    <t>SHADY LAWN NURSING AND REHABILITATION CENTER</t>
  </si>
  <si>
    <t>CARTER NURSING AND REHABILITATION</t>
  </si>
  <si>
    <t>RIDGEWAY NURSING &amp; REHABILITATION FACILITY</t>
  </si>
  <si>
    <t>PARKVIEW POST-ACUTE AND REHABILITATION CENTER</t>
  </si>
  <si>
    <t>GREEN HILL REHAB AND CARE, LLC</t>
  </si>
  <si>
    <t>LAKE WAY NURSING AND REHABILITATION CENTER</t>
  </si>
  <si>
    <t>RIVERS EDGE NURSING AND REHABILITATION CENTER</t>
  </si>
  <si>
    <t>WURTLAND NURSING AND REHABILITATION</t>
  </si>
  <si>
    <t>DAWSON SPRINGS HEALTH AND REHABILITATION CENTER</t>
  </si>
  <si>
    <t>LANDMARK OF DANVILLE REHABILITATION AND NURSING CE</t>
  </si>
  <si>
    <t>GRANT HEALTHCARE AND REHABILITATION</t>
  </si>
  <si>
    <t>ELIZABETHTOWN NURSING AND REHABILITATION CENTER</t>
  </si>
  <si>
    <t>CEDARS OF LEBANON NURSING CENTER</t>
  </si>
  <si>
    <t>JEFFERSONTOWN REHABILITATION</t>
  </si>
  <si>
    <t>CRITTENDEN COUNTY HEALTH &amp; REHABILITATION CENTER</t>
  </si>
  <si>
    <t>CUMBERLAND VALLEY MANOR</t>
  </si>
  <si>
    <t>GLENVIEW HEALTH AND REHABILITATION</t>
  </si>
  <si>
    <t>RIVER HAVEN NURSING AND REHABILITATION CENTER</t>
  </si>
  <si>
    <t>OWSLEY COUNTY HEALTH CARE CENTER, INC</t>
  </si>
  <si>
    <t>WEST LIBERTY NURSING AND REHABILITATION</t>
  </si>
  <si>
    <t>SIGNATURE HEALTHCARE OF HARTFORD REHAB &amp; WELLNESS</t>
  </si>
  <si>
    <t>LORETTO MOTHERHOUSE INFIRMARY</t>
  </si>
  <si>
    <t>SIGNATURE HEALTHCARE AT HERITAGE HALL REHAB &amp; WELL</t>
  </si>
  <si>
    <t>MILLS NURSING &amp; REHABILITATION</t>
  </si>
  <si>
    <t>SOUTH SHORE NURSING AND REHABILITATION</t>
  </si>
  <si>
    <t>BOURBON HEIGHTS NURSING HOME</t>
  </si>
  <si>
    <t>BRECKINRIDGE MEMORIAL NURSING FACILITY</t>
  </si>
  <si>
    <t>FAIR OAKS HEALTH AND REHABILITATION</t>
  </si>
  <si>
    <t>HARRODSBURG HEALTH &amp; REHABILITATION CENTER</t>
  </si>
  <si>
    <t>REGENCY CENTER</t>
  </si>
  <si>
    <t>REDBANKS COLONIAL TERRACE</t>
  </si>
  <si>
    <t>LANDMARK OF LAUREL CREEK REHABILITATION AND NURSIN</t>
  </si>
  <si>
    <t>MAPLE HEALTH AND REHABILITATION</t>
  </si>
  <si>
    <t>HARBORVIEW DOVER, LLC</t>
  </si>
  <si>
    <t>SANSBURY CARE CENTER</t>
  </si>
  <si>
    <t>HICKS GOLDEN YEARS NURSING HOME</t>
  </si>
  <si>
    <t>SIGNATURE HEALTHCARE AT SUMMERFIELD REHAB &amp; WELLNE</t>
  </si>
  <si>
    <t>HARDINSBURG NURSING AND REHABILITATION CENTER</t>
  </si>
  <si>
    <t>PRESTONSBURG HEALTH CARE CENTER</t>
  </si>
  <si>
    <t>THE WILLOWS AT SPRINGHURST OPCO LLC</t>
  </si>
  <si>
    <t>RIDGEWOOD TERRACE NURSING HOME</t>
  </si>
  <si>
    <t>SPRING VIEW NURSING &amp; REHABILITATION</t>
  </si>
  <si>
    <t>THE EPISCOPAL CHURCH HOME</t>
  </si>
  <si>
    <t>SIGNATURE HEALTHCARE AT ROCKFORD REHAB &amp; WELLNESS</t>
  </si>
  <si>
    <t>STONECREEK HEALTH AND REHABILITATION</t>
  </si>
  <si>
    <t>CREEKWOOD NURSING &amp; REHABILITATION</t>
  </si>
  <si>
    <t>PIONEER TRACE GROUP, LLC</t>
  </si>
  <si>
    <t>CLINTON COUNTY CARE AND REHABILITATION CENTER</t>
  </si>
  <si>
    <t>PRINCETON NURSING &amp; REHABILITATION</t>
  </si>
  <si>
    <t>GREENVILLE NURSING AND REHABILITATION</t>
  </si>
  <si>
    <t>LANDMARK OF KUTTAWA, A REHABILITATION &amp; NURSING CE</t>
  </si>
  <si>
    <t>LIFE CARE CENTER OF LA CENTER</t>
  </si>
  <si>
    <t>CAL TURNER REHAB AND SPECIALTY CARE</t>
  </si>
  <si>
    <t>CLINTON-HICKMAN COUNTY NURSING FACILITY</t>
  </si>
  <si>
    <t>SIGNATURE HEALTHCARE OF SPENCER COUNTY</t>
  </si>
  <si>
    <t>ST ELIZABETH FT THOMAS SNF</t>
  </si>
  <si>
    <t>MORGANFIELD NURSING AND REHABILITATION CENTER</t>
  </si>
  <si>
    <t>CAMPBELLSVILLE NURSING AND REHABILITATION CENTER</t>
  </si>
  <si>
    <t>FRANKLIN-SIMPSON NURSING AND REHABILITATION CENTER</t>
  </si>
  <si>
    <t>GRAND HAVEN NURSING HOME</t>
  </si>
  <si>
    <t>KLONDIKE CENTER</t>
  </si>
  <si>
    <t>BEAVER DAM NURSING &amp; REHAB CENTER, INC</t>
  </si>
  <si>
    <t>SIGNATURE HEALTHCARE OF SOUTH LOUISVILLE</t>
  </si>
  <si>
    <t>SPRINGFIELD NURSING AND REHABILITATION CENTER</t>
  </si>
  <si>
    <t>LEE COUNTY CARE AND REHABILITATION CENTER</t>
  </si>
  <si>
    <t>CHRISTIAN HEIGHTS NURSING AND REHABILITATION CENTE</t>
  </si>
  <si>
    <t>IRVINE NURSING AND REHABILITATION CENTER</t>
  </si>
  <si>
    <t>SIGNATURE HEALTHCARE OF GLASGOW REHAB &amp; WELLNESS C</t>
  </si>
  <si>
    <t>GREEN ACRES HEALTHCARE</t>
  </si>
  <si>
    <t>SIGNATURE HEALTHCARE AT COLONIAL REHAB &amp; WELLNESS</t>
  </si>
  <si>
    <t>COVINGTON'S CONVALESCENT CENTER</t>
  </si>
  <si>
    <t>BRACKEN POST-ACUTE AND REHABILITATION CENTER</t>
  </si>
  <si>
    <t>HERMITAGE CARE AND REHABILITATION CENTER</t>
  </si>
  <si>
    <t>SYCAMORE HEIGHTS HEALTH AND REHABILITATION</t>
  </si>
  <si>
    <t>SIGNATURE HEALTHCARE AT JEFFERSON PLACE REHAB &amp; WE</t>
  </si>
  <si>
    <t>SIGNATURE HEALTHCARE OF EAST LOUISVILLE</t>
  </si>
  <si>
    <t>STANTON NURSING AND REHABILITATION CENTER</t>
  </si>
  <si>
    <t>BRANDENBURG NURSING AND REHABILITATION CENTER</t>
  </si>
  <si>
    <t>FORDSVILLE NURSING AND REHABILITATION CENTER</t>
  </si>
  <si>
    <t>RIVER VALLEY NURSING HOME</t>
  </si>
  <si>
    <t>BEDFORD SPRINGS HEALTH AND REHABILITATION</t>
  </si>
  <si>
    <t>ROBERTSON COUNTY HEALTH CARE FACILITY</t>
  </si>
  <si>
    <t>GALLATIN NURSING &amp; REHAB</t>
  </si>
  <si>
    <t>KINDRED HOSPITAL - LOUISVILLE</t>
  </si>
  <si>
    <t>NEW CASTLE NURSING &amp; REHAB</t>
  </si>
  <si>
    <t>GLASGOW STATE NURSING FACILITY</t>
  </si>
  <si>
    <t>OWENTON HEALTHCARE AND REHABILITATION</t>
  </si>
  <si>
    <t>CORBIN HEALTH AND REHABILITATION CENTER</t>
  </si>
  <si>
    <t>MASONIC HOME OF SHELBYVILLE</t>
  </si>
  <si>
    <t>MARTIN COUNTY HEALTH CARE FACILITY</t>
  </si>
  <si>
    <t>SIGNATURE HEALTHCARE OF HART COUNTY REHAB &amp; WELLNE</t>
  </si>
  <si>
    <t>COUNTRYSIDE CENTER FOR REHABILITATION AND NURSING</t>
  </si>
  <si>
    <t>HIGHLANDSPRING OF FT THOMAS</t>
  </si>
  <si>
    <t>BEREA HEALTH AND REHABILITATION</t>
  </si>
  <si>
    <t>T J SAMSON COMMUNITY HOSPITAL</t>
  </si>
  <si>
    <t>MASONIC HOME OF LOUISVILLE</t>
  </si>
  <si>
    <t>EDGEMONT HEALTHCARE</t>
  </si>
  <si>
    <t>WOODLAND OAKS</t>
  </si>
  <si>
    <t>ST ELIZABETH FLORENCE SNF</t>
  </si>
  <si>
    <t>THE TRANSITIONAL CARE CENTER OF OWENSBORO</t>
  </si>
  <si>
    <t>HEARTLAND VILLA CENTER</t>
  </si>
  <si>
    <t>HEARTHSTONE PLACE</t>
  </si>
  <si>
    <t>EDMONSON CENTER</t>
  </si>
  <si>
    <t>LAKE CUMBERLAND REGIONAL HOSPITAL SCU</t>
  </si>
  <si>
    <t>LIBERTY CARE AND REHABILITATION CENTER</t>
  </si>
  <si>
    <t>CRESTVIEW HEALTHCARE AND REHABILITATION</t>
  </si>
  <si>
    <t>RIVER'S BEND RETIREMENT COMMUNITY</t>
  </si>
  <si>
    <t>MOUNTAIN MANOR OF PAINTSVILLE</t>
  </si>
  <si>
    <t>ELLIOTT NURSING AND REHABILITATION</t>
  </si>
  <si>
    <t>BOYD NURSING AND REHABILITATION</t>
  </si>
  <si>
    <t>EDGEWOOD ESTATES</t>
  </si>
  <si>
    <t>BAPTIST HEALTH HARDIN</t>
  </si>
  <si>
    <t>CLARK REGIONAL MEDICAL CENTER</t>
  </si>
  <si>
    <t>TRI-CITIES NURSING AND REHABILITATION CENTER</t>
  </si>
  <si>
    <t>THE HERITAGE</t>
  </si>
  <si>
    <t>MAGNOLIA VILLAGE</t>
  </si>
  <si>
    <t>WELLINGTON PARC OF OWENSBORO</t>
  </si>
  <si>
    <t>THE VILLAGE OF LEBANON II, LLC</t>
  </si>
  <si>
    <t>RICHWOOD NURSING &amp; REHAB</t>
  </si>
  <si>
    <t>VILLAGE CARE CENTER</t>
  </si>
  <si>
    <t>NAZARETH HOME CLIFTON</t>
  </si>
  <si>
    <t>KENSINGTON CENTER</t>
  </si>
  <si>
    <t>CAMBRIDGE PLACE GROUP, LLC</t>
  </si>
  <si>
    <t>WOODCREST NURSING AND REHABILITATION CENTER</t>
  </si>
  <si>
    <t>BLUEGRASS CARE &amp; REHABILITATION CENTER</t>
  </si>
  <si>
    <t>VILLASPRING OF ERLANGER</t>
  </si>
  <si>
    <t>KINGSBROOK LIFECARE CENTER</t>
  </si>
  <si>
    <t>TELFORD TERRACE</t>
  </si>
  <si>
    <t>VALHALLA POST ACUTE</t>
  </si>
  <si>
    <t>SENECA PLACE</t>
  </si>
  <si>
    <t>GLEN RIDGE HEALTH CAMPUS</t>
  </si>
  <si>
    <t>PARK TERRACE HEALTH CAMPUS</t>
  </si>
  <si>
    <t>LEXINGTON PREMIER NURSING &amp; REHAB, LLC</t>
  </si>
  <si>
    <t>BEDROCK HC AT GREEN MEADOWS, LLC</t>
  </si>
  <si>
    <t>BRECKINRIDGE PLACE</t>
  </si>
  <si>
    <t>WESTPORT PLACE HEALTH CAMPUS</t>
  </si>
  <si>
    <t>CARDINAL HILL SKILLED REHABILITATION UNIT</t>
  </si>
  <si>
    <t>LANDMARK OF RIVER CITY REHABILITATION AND NURSING</t>
  </si>
  <si>
    <t>CLINTON PLACE</t>
  </si>
  <si>
    <t>THE WILLOWS AT HAMBURG</t>
  </si>
  <si>
    <t>PAUL E PATTON EASTERN KY VETERANS CENTER</t>
  </si>
  <si>
    <t>JOSEPH EDDIE BALLARD WESTERN KENTUCKY VETERANS CEN</t>
  </si>
  <si>
    <t>THOMSON-HOOD VETERANS CENTER</t>
  </si>
  <si>
    <t>THE WILLOWS AT CITATION</t>
  </si>
  <si>
    <t>COLDSPRING TRANSITIONAL CARE CENTER</t>
  </si>
  <si>
    <t>SIGNATURE HEALTHCARE AT U OF L MARY &amp; ELIZABETH H</t>
  </si>
  <si>
    <t>FOREST SPRINGS HEALTH CAMPUS</t>
  </si>
  <si>
    <t>THE HOME PLACE AT MIDWAY</t>
  </si>
  <si>
    <t>EMERALD TRACE</t>
  </si>
  <si>
    <t>THE WILLOWS AT FRITZ FARM</t>
  </si>
  <si>
    <t>RADCLIFF VETERANS CENTER</t>
  </si>
  <si>
    <t>THE SEASONS AT ALEXANDRIA</t>
  </si>
  <si>
    <t>THE SPRINGS AT STONY BROOK</t>
  </si>
  <si>
    <t>BOONESPRING TRANSITIONAL CARE CENTER, LLC</t>
  </si>
  <si>
    <t>SANDERS RIDGE HEALTH CAMPUS</t>
  </si>
  <si>
    <t>MASONIC HOME</t>
  </si>
  <si>
    <t>RUSSELLVILLE</t>
  </si>
  <si>
    <t>FLORENCE</t>
  </si>
  <si>
    <t>MARION</t>
  </si>
  <si>
    <t>ASHLAND</t>
  </si>
  <si>
    <t>BUTLER</t>
  </si>
  <si>
    <t>JACKSON</t>
  </si>
  <si>
    <t>GREENVILLE</t>
  </si>
  <si>
    <t>HARTFORD</t>
  </si>
  <si>
    <t>AUBURN</t>
  </si>
  <si>
    <t>MONTICELLO</t>
  </si>
  <si>
    <t>BENTON</t>
  </si>
  <si>
    <t>SALEM</t>
  </si>
  <si>
    <t>BOONEVILLE</t>
  </si>
  <si>
    <t>CLINTON</t>
  </si>
  <si>
    <t>DANVILLE</t>
  </si>
  <si>
    <t>RICHMOND</t>
  </si>
  <si>
    <t>LANCASTER</t>
  </si>
  <si>
    <t>LOUISVILLE</t>
  </si>
  <si>
    <t>SPRINGFIELD</t>
  </si>
  <si>
    <t>MANCHESTER</t>
  </si>
  <si>
    <t>GEORGETOWN</t>
  </si>
  <si>
    <t>NEW CASTLE</t>
  </si>
  <si>
    <t>AUGUSTA</t>
  </si>
  <si>
    <t>CALHOUN</t>
  </si>
  <si>
    <t>CARROLLTON</t>
  </si>
  <si>
    <t>COVINGTON</t>
  </si>
  <si>
    <t>MIDWAY</t>
  </si>
  <si>
    <t>FRANKLIN</t>
  </si>
  <si>
    <t>ALBANY</t>
  </si>
  <si>
    <t>PRINCETON</t>
  </si>
  <si>
    <t>SHELBYVILLE</t>
  </si>
  <si>
    <t>PARIS</t>
  </si>
  <si>
    <t>LEBANON</t>
  </si>
  <si>
    <t>COLUMBIA</t>
  </si>
  <si>
    <t>LA GRANGE</t>
  </si>
  <si>
    <t>MOUNT STERLING</t>
  </si>
  <si>
    <t>WINCHESTER</t>
  </si>
  <si>
    <t>FRANKFORT</t>
  </si>
  <si>
    <t>WARSAW</t>
  </si>
  <si>
    <t>LAWRENCEBURG</t>
  </si>
  <si>
    <t>BEDFORD</t>
  </si>
  <si>
    <t>GREENSBURG</t>
  </si>
  <si>
    <t>LIBERTY</t>
  </si>
  <si>
    <t>ALEXANDRIA</t>
  </si>
  <si>
    <t>MORGANTOWN</t>
  </si>
  <si>
    <t>STANTON</t>
  </si>
  <si>
    <t>HARLAN</t>
  </si>
  <si>
    <t>WEST LIBERTY</t>
  </si>
  <si>
    <t>WILLIAMSBURG</t>
  </si>
  <si>
    <t>LONDON</t>
  </si>
  <si>
    <t>MURRAY</t>
  </si>
  <si>
    <t>MADISONVILLE</t>
  </si>
  <si>
    <t>CAMPBELLSVILLE</t>
  </si>
  <si>
    <t>FULTON</t>
  </si>
  <si>
    <t>BOWLING GREEN</t>
  </si>
  <si>
    <t>HODGENVILLE</t>
  </si>
  <si>
    <t>LEXINGTON</t>
  </si>
  <si>
    <t>HOPKINSVILLE</t>
  </si>
  <si>
    <t>OWENSBORO</t>
  </si>
  <si>
    <t>GLASGOW</t>
  </si>
  <si>
    <t>PIKEVILLE</t>
  </si>
  <si>
    <t>BEREA</t>
  </si>
  <si>
    <t>ELIZABETHTOWN</t>
  </si>
  <si>
    <t>HENDERSON</t>
  </si>
  <si>
    <t>CORBIN</t>
  </si>
  <si>
    <t>LOUISA</t>
  </si>
  <si>
    <t>HAZARD</t>
  </si>
  <si>
    <t>CYNTHIANA</t>
  </si>
  <si>
    <t>BARDSTOWN</t>
  </si>
  <si>
    <t>HINDMAN</t>
  </si>
  <si>
    <t>PRESTONSBURG</t>
  </si>
  <si>
    <t>SOMERSET</t>
  </si>
  <si>
    <t>MOREHEAD</t>
  </si>
  <si>
    <t>BARBOURVILLE</t>
  </si>
  <si>
    <t>WOODBURN</t>
  </si>
  <si>
    <t>TOMPKINSVILLE</t>
  </si>
  <si>
    <t>PADUCAH</t>
  </si>
  <si>
    <t>SOUTH WILLIAMSON</t>
  </si>
  <si>
    <t>LEITCHFIELD</t>
  </si>
  <si>
    <t>RADCLIFF</t>
  </si>
  <si>
    <t>HYDEN</t>
  </si>
  <si>
    <t>CALVERT CITY</t>
  </si>
  <si>
    <t>WHITESBURG</t>
  </si>
  <si>
    <t>MAYSVILLE</t>
  </si>
  <si>
    <t>FORT THOMAS</t>
  </si>
  <si>
    <t>HARRODSBURG</t>
  </si>
  <si>
    <t>PINE KNOT</t>
  </si>
  <si>
    <t>CAMPTON</t>
  </si>
  <si>
    <t>EDMONTON</t>
  </si>
  <si>
    <t>NICHOLASVILLE</t>
  </si>
  <si>
    <t>SALYERSVILLE</t>
  </si>
  <si>
    <t>PHELPS</t>
  </si>
  <si>
    <t>ELKHORN CITY</t>
  </si>
  <si>
    <t>VANCEBURG</t>
  </si>
  <si>
    <t>MIDDLESBORO</t>
  </si>
  <si>
    <t>VILLA HILLS</t>
  </si>
  <si>
    <t>PINEVILLE</t>
  </si>
  <si>
    <t>STANFORD</t>
  </si>
  <si>
    <t>BRODHEAD</t>
  </si>
  <si>
    <t>ANNVILLE</t>
  </si>
  <si>
    <t>FLATWOODS</t>
  </si>
  <si>
    <t>CADIZ</t>
  </si>
  <si>
    <t>GRAYSON</t>
  </si>
  <si>
    <t>OWINGSVILLE</t>
  </si>
  <si>
    <t>PROSPECT</t>
  </si>
  <si>
    <t>WURTLAND</t>
  </si>
  <si>
    <t>DAWSON SPRINGS</t>
  </si>
  <si>
    <t>WILLIAMSTOWN</t>
  </si>
  <si>
    <t>JEFFERSONTOWN</t>
  </si>
  <si>
    <t>BURKESVILLE</t>
  </si>
  <si>
    <t>NERINX</t>
  </si>
  <si>
    <t>MAYFIELD</t>
  </si>
  <si>
    <t>SOUTH SHORE</t>
  </si>
  <si>
    <t>HARDINSBURG</t>
  </si>
  <si>
    <t>JAMESTOWN</t>
  </si>
  <si>
    <t>SEBREE</t>
  </si>
  <si>
    <t>SAINT CATHARINE</t>
  </si>
  <si>
    <t>FLEMINGSBURG</t>
  </si>
  <si>
    <t>KUTTAWA</t>
  </si>
  <si>
    <t>LA CENTER</t>
  </si>
  <si>
    <t>SCOTTSVILLE</t>
  </si>
  <si>
    <t>TAYLORSVILLE</t>
  </si>
  <si>
    <t>MORGANFIELD</t>
  </si>
  <si>
    <t>BEAVER DAM</t>
  </si>
  <si>
    <t>BEATTYVILLE</t>
  </si>
  <si>
    <t>PEMBROKE</t>
  </si>
  <si>
    <t>IRVINE</t>
  </si>
  <si>
    <t>BRANDENBURG</t>
  </si>
  <si>
    <t>FORDSVILLE</t>
  </si>
  <si>
    <t>MOUNT OLIVET</t>
  </si>
  <si>
    <t>OWENTON</t>
  </si>
  <si>
    <t>INEZ</t>
  </si>
  <si>
    <t>HORSE CAVE</t>
  </si>
  <si>
    <t>BARDWELL</t>
  </si>
  <si>
    <t>LEWISPORT</t>
  </si>
  <si>
    <t>ELKTON</t>
  </si>
  <si>
    <t>BROWNSVILLE</t>
  </si>
  <si>
    <t>PAINTSVILLE</t>
  </si>
  <si>
    <t>SANDY HOOK</t>
  </si>
  <si>
    <t>FRENCHBURG</t>
  </si>
  <si>
    <t>CUMBERLAND</t>
  </si>
  <si>
    <t>ERLANGER</t>
  </si>
  <si>
    <t>ELSMERE</t>
  </si>
  <si>
    <t>MOUNT WASHINGTON</t>
  </si>
  <si>
    <t>HANSON</t>
  </si>
  <si>
    <t>WILMORE</t>
  </si>
  <si>
    <t>COLD SPRING</t>
  </si>
  <si>
    <t>UNION</t>
  </si>
  <si>
    <t>Franklin</t>
  </si>
  <si>
    <t>Jackson</t>
  </si>
  <si>
    <t>Jefferson</t>
  </si>
  <si>
    <t>Montgomery</t>
  </si>
  <si>
    <t>Marshall</t>
  </si>
  <si>
    <t>Morgan</t>
  </si>
  <si>
    <t>Perry</t>
  </si>
  <si>
    <t>Madison</t>
  </si>
  <si>
    <t>Washington</t>
  </si>
  <si>
    <t>Clay</t>
  </si>
  <si>
    <t>Lawrence</t>
  </si>
  <si>
    <t>Shelby</t>
  </si>
  <si>
    <t>Marion</t>
  </si>
  <si>
    <t>Fayette</t>
  </si>
  <si>
    <t>Russell</t>
  </si>
  <si>
    <t>Lee</t>
  </si>
  <si>
    <t>Butler</t>
  </si>
  <si>
    <t>Pike</t>
  </si>
  <si>
    <t>Monroe</t>
  </si>
  <si>
    <t>Henry</t>
  </si>
  <si>
    <t>Johnson</t>
  </si>
  <si>
    <t>Union</t>
  </si>
  <si>
    <t>Boone</t>
  </si>
  <si>
    <t>Crittenden</t>
  </si>
  <si>
    <t>Pulaski</t>
  </si>
  <si>
    <t>Clark</t>
  </si>
  <si>
    <t>Carroll</t>
  </si>
  <si>
    <t>Fulton</t>
  </si>
  <si>
    <t>Grant</t>
  </si>
  <si>
    <t>Lincoln</t>
  </si>
  <si>
    <t>Logan</t>
  </si>
  <si>
    <t>Scott</t>
  </si>
  <si>
    <t>Martin</t>
  </si>
  <si>
    <t>Taylor</t>
  </si>
  <si>
    <t>Floyd</t>
  </si>
  <si>
    <t>Warren</t>
  </si>
  <si>
    <t>Hancock</t>
  </si>
  <si>
    <t>Wayne</t>
  </si>
  <si>
    <t>Hart</t>
  </si>
  <si>
    <t>Knox</t>
  </si>
  <si>
    <t>Mc Lean</t>
  </si>
  <si>
    <t>Christian</t>
  </si>
  <si>
    <t>Woodford</t>
  </si>
  <si>
    <t>Clinton</t>
  </si>
  <si>
    <t>Livingston</t>
  </si>
  <si>
    <t>Mason</t>
  </si>
  <si>
    <t>Hardin</t>
  </si>
  <si>
    <t>Mercer</t>
  </si>
  <si>
    <t>Cumberland</t>
  </si>
  <si>
    <t>Gallatin</t>
  </si>
  <si>
    <t>Henderson</t>
  </si>
  <si>
    <t>Allen</t>
  </si>
  <si>
    <t>Whitley</t>
  </si>
  <si>
    <t>Daviess</t>
  </si>
  <si>
    <t>Spencer</t>
  </si>
  <si>
    <t>Harrison</t>
  </si>
  <si>
    <t>Ohio</t>
  </si>
  <si>
    <t>Owen</t>
  </si>
  <si>
    <t>Webster</t>
  </si>
  <si>
    <t>Lyon</t>
  </si>
  <si>
    <t>Adair</t>
  </si>
  <si>
    <t>Bourbon</t>
  </si>
  <si>
    <t>Anderson</t>
  </si>
  <si>
    <t>Meade</t>
  </si>
  <si>
    <t>Laurel</t>
  </si>
  <si>
    <t>Calloway</t>
  </si>
  <si>
    <t>Hopkins</t>
  </si>
  <si>
    <t>Kenton</t>
  </si>
  <si>
    <t>Larue</t>
  </si>
  <si>
    <t>Garrard</t>
  </si>
  <si>
    <t>Barren</t>
  </si>
  <si>
    <t>Breathitt</t>
  </si>
  <si>
    <t>Boyle</t>
  </si>
  <si>
    <t>Nelson</t>
  </si>
  <si>
    <t>Knott</t>
  </si>
  <si>
    <t>Rowan</t>
  </si>
  <si>
    <t>Harlan</t>
  </si>
  <si>
    <t>Mc Cracken</t>
  </si>
  <si>
    <t>Grayson</t>
  </si>
  <si>
    <t>Leslie</t>
  </si>
  <si>
    <t>Letcher</t>
  </si>
  <si>
    <t>Campbell</t>
  </si>
  <si>
    <t>Mc Creary</t>
  </si>
  <si>
    <t>Wolfe</t>
  </si>
  <si>
    <t>Metcalfe</t>
  </si>
  <si>
    <t>Jessamine</t>
  </si>
  <si>
    <t>Magoffin</t>
  </si>
  <si>
    <t>Lewis</t>
  </si>
  <si>
    <t>Bell</t>
  </si>
  <si>
    <t>Rockcastle</t>
  </si>
  <si>
    <t>Greenup</t>
  </si>
  <si>
    <t>Trigg</t>
  </si>
  <si>
    <t>Carter</t>
  </si>
  <si>
    <t>Bath</t>
  </si>
  <si>
    <t>Green</t>
  </si>
  <si>
    <t>Owsley</t>
  </si>
  <si>
    <t>Graves</t>
  </si>
  <si>
    <t>Breckinridge</t>
  </si>
  <si>
    <t>Muhlenberg</t>
  </si>
  <si>
    <t>Fleming</t>
  </si>
  <si>
    <t>Caldwell</t>
  </si>
  <si>
    <t>Ballard</t>
  </si>
  <si>
    <t>Hickman</t>
  </si>
  <si>
    <t>Simpson</t>
  </si>
  <si>
    <t>Estill</t>
  </si>
  <si>
    <t>Bracken</t>
  </si>
  <si>
    <t>Powell</t>
  </si>
  <si>
    <t>Pendleton</t>
  </si>
  <si>
    <t>Trimble</t>
  </si>
  <si>
    <t>Robertson</t>
  </si>
  <si>
    <t>Carlisle</t>
  </si>
  <si>
    <t>Boyd</t>
  </si>
  <si>
    <t>Todd</t>
  </si>
  <si>
    <t>Edmonson</t>
  </si>
  <si>
    <t>Casey</t>
  </si>
  <si>
    <t>Elliott</t>
  </si>
  <si>
    <t>Menifee</t>
  </si>
  <si>
    <t>Oldham</t>
  </si>
  <si>
    <t>Bullitt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</si>
  <si>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</si>
  <si>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</si>
  <si>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</si>
  <si>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</si>
  <si>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</si>
  <si>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</si>
  <si>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</si>
  <si>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</si>
  <si>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</si>
  <si>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</si>
  <si>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</si>
  <si>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</si>
  <si>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</si>
  <si>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</si>
  <si>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</si>
  <si>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</si>
  <si>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</si>
  <si>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</si>
  <si>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</si>
  <si>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</si>
  <si>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</si>
  <si>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</si>
  <si>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</si>
  <si>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</si>
  <si>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</si>
  <si>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</si>
  <si>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</si>
  <si>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</si>
  <si>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</si>
  <si>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</si>
  <si>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</si>
  <si>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</si>
  <si>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</si>
  <si>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</si>
  <si>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</si>
  <si>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</si>
  <si>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</si>
  <si>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</si>
  <si>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</si>
  <si>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</si>
  <si>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</si>
  <si>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</si>
  <si>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</si>
  <si>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</si>
  <si>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</si>
  <si>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</si>
  <si>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</si>
  <si>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</si>
  <si>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</si>
  <si>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</si>
  <si>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</si>
  <si>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CMS Region Number</t>
  </si>
  <si>
    <t>Total Census</t>
  </si>
  <si>
    <t>Total Nurse Staff HPRD</t>
  </si>
  <si>
    <t>Rank: Total Nurse Staff HPRD</t>
  </si>
  <si>
    <t>RN Staff HPRD</t>
  </si>
  <si>
    <t>Rank: RN Staff HPRD</t>
  </si>
  <si>
    <t>State</t>
  </si>
  <si>
    <t>Staffing Category</t>
  </si>
  <si>
    <t>Percentage of Total</t>
  </si>
  <si>
    <t>HPRD</t>
  </si>
  <si>
    <t>Facility MDS Census Average</t>
  </si>
  <si>
    <t>Total Nurse Staffing</t>
  </si>
  <si>
    <t>*</t>
  </si>
  <si>
    <t>Direct Care Staffing</t>
  </si>
  <si>
    <t>Direct Care Staff HPRD</t>
  </si>
  <si>
    <t>Total RN</t>
  </si>
  <si>
    <t>Total RN Staff HPRD</t>
  </si>
  <si>
    <t>RN (excl. Admin, DON)</t>
  </si>
  <si>
    <t>RN HPRD (excl. Admin, DON)</t>
  </si>
  <si>
    <t>RN Admin</t>
  </si>
  <si>
    <t>Total Facilities</t>
  </si>
  <si>
    <t>RN DON</t>
  </si>
  <si>
    <t>Total Residents</t>
  </si>
  <si>
    <t>Total LPN</t>
  </si>
  <si>
    <t>LPN (excl. Admin)</t>
  </si>
  <si>
    <t>LPN Admin</t>
  </si>
  <si>
    <t>Total CNA, NA TR, Med Aide/Tech</t>
  </si>
  <si>
    <t>CNA</t>
  </si>
  <si>
    <t>NA TR</t>
  </si>
  <si>
    <t>Med Aide/Tech</t>
  </si>
  <si>
    <t>Contract Hours</t>
  </si>
  <si>
    <t xml:space="preserve">RN </t>
  </si>
  <si>
    <t xml:space="preserve">RN Admin </t>
  </si>
  <si>
    <t xml:space="preserve">RN DON </t>
  </si>
  <si>
    <t xml:space="preserve">LPN </t>
  </si>
  <si>
    <t xml:space="preserve">LPN Admin </t>
  </si>
  <si>
    <t xml:space="preserve">CNA </t>
  </si>
  <si>
    <t xml:space="preserve">NA TR </t>
  </si>
  <si>
    <t xml:space="preserve">Med Aide </t>
  </si>
  <si>
    <t>Total Contract</t>
  </si>
  <si>
    <t>Total Hours</t>
  </si>
  <si>
    <t>Total Contract %</t>
  </si>
  <si>
    <t>Total Nurse Staff</t>
  </si>
  <si>
    <t>RN (w/ Admin, DON)</t>
  </si>
  <si>
    <t>LPN (w/ Admin)</t>
  </si>
  <si>
    <t>Combined CNA, NA TR, Med Aide/Tech</t>
  </si>
  <si>
    <t>County</t>
  </si>
  <si>
    <t>MDS Census</t>
  </si>
  <si>
    <t>Total Direct Care Staff HPRD</t>
  </si>
  <si>
    <t>Total RN Care Staff HPRD (excl. Admin/DON)</t>
  </si>
  <si>
    <t>Total Nurse Staff Hours</t>
  </si>
  <si>
    <t>Total Direct Care Staff Hours</t>
  </si>
  <si>
    <t>Total RN Hours (w/ Admin, DON)</t>
  </si>
  <si>
    <t>RN Hours (excl. Admin, DON)</t>
  </si>
  <si>
    <t>RN Admin Hours</t>
  </si>
  <si>
    <t>RN DON Hours</t>
  </si>
  <si>
    <t>LPN Hours (excl. Admin)</t>
  </si>
  <si>
    <t>Total LPN Hours (w/ Admin)</t>
  </si>
  <si>
    <t>LPN Admin Hours</t>
  </si>
  <si>
    <t>Total CNA, NA TR, Med Aide/Tech Hours</t>
  </si>
  <si>
    <t>CNA Hours</t>
  </si>
  <si>
    <t>NA TR Hours</t>
  </si>
  <si>
    <t>Med Aide/Tech Hours</t>
  </si>
  <si>
    <t>Total Contract Hours</t>
  </si>
  <si>
    <t>RN Hours Contract (excl. Admin, DON)</t>
  </si>
  <si>
    <t>RN Admin Hours Contract</t>
  </si>
  <si>
    <t>RN DON Hours Contract</t>
  </si>
  <si>
    <t>LPN Hours Contract (excl. Admin)</t>
  </si>
  <si>
    <t>LPN Admin Hours Contract</t>
  </si>
  <si>
    <t>CNA Hours Contract</t>
  </si>
  <si>
    <t>NA TR Hours Contract</t>
  </si>
  <si>
    <t>Med Aide/Tech Hours Contract</t>
  </si>
  <si>
    <t>Provider Number</t>
  </si>
  <si>
    <t>Provider</t>
  </si>
  <si>
    <t>City</t>
  </si>
  <si>
    <t>Rank: % Contract</t>
  </si>
  <si>
    <t>% Contract</t>
  </si>
  <si>
    <t>Total Nurse Staff Contract Hours</t>
  </si>
  <si>
    <t>Percent Total Nurse Contract</t>
  </si>
  <si>
    <t>Total Direct Care Staff Contract Hours</t>
  </si>
  <si>
    <t>Percent Total Direct Care Contract</t>
  </si>
  <si>
    <t>Total RN Hours Contract (w/ Admin, DON)</t>
  </si>
  <si>
    <t>Percent Total RN Contract (w/ Admin, DON)</t>
  </si>
  <si>
    <t>Percent RN Contract (excl. Admin, DON)</t>
  </si>
  <si>
    <t>Percent RN Admin Contract</t>
  </si>
  <si>
    <t>Percent RN DON Contract</t>
  </si>
  <si>
    <t>N/A</t>
  </si>
  <si>
    <t>Percent CNA Hours Contract</t>
  </si>
  <si>
    <t>Percent NA TR Hours Contract</t>
  </si>
  <si>
    <t>Percent LPN Admin Hours Contract</t>
  </si>
  <si>
    <t>Percent LPN Hours Contract (excl. Admin)</t>
  </si>
  <si>
    <t>Percent Med Aide/Tech Hours Contract</t>
  </si>
  <si>
    <t>Glossary</t>
  </si>
  <si>
    <t>Certified Nursing Assistant</t>
  </si>
  <si>
    <t>Hours Per Resident Day</t>
  </si>
  <si>
    <t>LPN</t>
  </si>
  <si>
    <t>Licensed Practical Nurse</t>
  </si>
  <si>
    <t>Medication Aide</t>
  </si>
  <si>
    <t>Nurse Aide in Training</t>
  </si>
  <si>
    <t>NP</t>
  </si>
  <si>
    <t>Nurse Practitioner</t>
  </si>
  <si>
    <t>Nurse Aides</t>
  </si>
  <si>
    <t>Includes CNA, Nurse Aide in Training, Med Aide/Tech</t>
  </si>
  <si>
    <t>OT</t>
  </si>
  <si>
    <t>Occupational Therapist</t>
  </si>
  <si>
    <t>Physician Assistant</t>
  </si>
  <si>
    <t>PT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</si>
  <si>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</si>
  <si>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</si>
  <si>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</si>
  <si>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</si>
  <si>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RN (incl. Admin/DON) + LPN (incl. Admin) + CNA + Med Aide + NA TR</t>
  </si>
  <si>
    <t>Total Direct Care Staff</t>
  </si>
  <si>
    <t>RN + LPN + CNA + Med Aide + NA in Training</t>
  </si>
  <si>
    <t xml:space="preserve">Combined Activities </t>
  </si>
  <si>
    <t>Qualified Activities Professional + Other Activities Staff</t>
  </si>
  <si>
    <t>Total OT</t>
  </si>
  <si>
    <t>OT + OT Assistant + OT Aide</t>
  </si>
  <si>
    <t>Total PT</t>
  </si>
  <si>
    <t>PT + PT Assistant + PT Aide</t>
  </si>
  <si>
    <t>Total Social Work</t>
  </si>
  <si>
    <t>Qualified Social Worker + Other Social Worker</t>
  </si>
  <si>
    <t>Registered Nurse (incl. RN Admin, DON)</t>
  </si>
  <si>
    <t>Admin Hours</t>
  </si>
  <si>
    <t>Medical Director Hours</t>
  </si>
  <si>
    <t>Pharmacist Hours</t>
  </si>
  <si>
    <t>Dietician Hours</t>
  </si>
  <si>
    <t>Physician Assistant Hours</t>
  </si>
  <si>
    <t>Nurse Practictioner Hours</t>
  </si>
  <si>
    <t>Speech/Language Pathologist Hours</t>
  </si>
  <si>
    <t>Qualified Social Work Staff Hours</t>
  </si>
  <si>
    <t>Other Social Work Staff Hours</t>
  </si>
  <si>
    <t xml:space="preserve">HPRD: Total Social Work </t>
  </si>
  <si>
    <t>Qualified Activities Professional Hours</t>
  </si>
  <si>
    <t>Other Activities Professional Hours</t>
  </si>
  <si>
    <t>HPRD: Combined Activities</t>
  </si>
  <si>
    <t>Occupational Therapist Hours</t>
  </si>
  <si>
    <t>OT Assistant Hours</t>
  </si>
  <si>
    <t>OT Aide Hours</t>
  </si>
  <si>
    <t>HPRD: OT (incl. Assistant &amp; Aide)</t>
  </si>
  <si>
    <t>Physical Therapist (PT) Hours</t>
  </si>
  <si>
    <t>PT Assistant Hours</t>
  </si>
  <si>
    <t>PT Aide Hours</t>
  </si>
  <si>
    <t>HPRD: PT (incl. Assistant &amp; Aide)</t>
  </si>
  <si>
    <t>Mental Health Service Worker Hours</t>
  </si>
  <si>
    <t>Therapeutic Recreation Specialist</t>
  </si>
  <si>
    <t>Clinical Nurse Specialist Hours</t>
  </si>
  <si>
    <t>Feeding Assistant Hours</t>
  </si>
  <si>
    <t>Respiratory Therapist Hours</t>
  </si>
  <si>
    <t>Respiratory Therapy Technician Hours</t>
  </si>
  <si>
    <t>Other Physician Hours</t>
  </si>
  <si>
    <t>State - Q1 2022</t>
  </si>
  <si>
    <t>State Avg.</t>
  </si>
  <si>
    <t>US Avg.</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</si>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</sst>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color theme="1"/>
      <name val="Calibri"/>
      <family val="2"/>
    </font>
    <font>
      <sz val="11"/>
      <color theme="1"/>
      <name val="Calibri"/>
      <family val="2"/>
    </font>
    <font>
      <i/>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theme="1"/>
      </left>
      <right/>
      <top style="thin">
        <color theme="1"/>
      </top>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51">
    <xf numFmtId="0" fontId="0" fillId="0" borderId="0" xfId="0"/>
    <xf numFmtId="2" fontId="3" fillId="2" borderId="0" xfId="0" applyNumberFormat="1" applyFont="1" applyFill="1" applyAlignment="1">
      <alignment horizontal="left" wrapText="1"/>
    </xf>
    <xf numFmtId="0" fontId="0" fillId="0" borderId="0" xfId="0" applyAlignment="1">
      <alignment horizontal="left" wrapText="1"/>
    </xf>
    <xf numFmtId="0" fontId="4" fillId="0" borderId="0" xfId="0" applyFont="1" applyAlignment="1">
      <alignment horizontal="left" wrapText="1"/>
    </xf>
    <xf numFmtId="1" fontId="4" fillId="0" borderId="0" xfId="0" applyNumberFormat="1" applyFont="1" applyAlignment="1">
      <alignment horizontal="left" wrapText="1"/>
    </xf>
    <xf numFmtId="0" fontId="4" fillId="0" borderId="0" xfId="0" applyFont="1"/>
    <xf numFmtId="0" fontId="4" fillId="0" borderId="0" xfId="0" applyFont="1" applyAlignment="1">
      <alignment wrapText="1"/>
    </xf>
    <xf numFmtId="0" fontId="5" fillId="0" borderId="1" xfId="2" applyFont="1" applyBorder="1" applyAlignment="1">
      <alignment vertical="top" wrapText="1"/>
    </xf>
    <xf numFmtId="2" fontId="6" fillId="0" borderId="0" xfId="2" applyNumberFormat="1" applyFont="1" applyAlignment="1">
      <alignment vertical="top"/>
    </xf>
    <xf numFmtId="3" fontId="4" fillId="0" borderId="0" xfId="0" applyNumberFormat="1" applyFont="1"/>
    <xf numFmtId="4" fontId="4" fillId="0" borderId="0" xfId="0" applyNumberFormat="1" applyFont="1"/>
    <xf numFmtId="2" fontId="4" fillId="0" borderId="0" xfId="0" applyNumberFormat="1" applyFont="1"/>
    <xf numFmtId="1" fontId="4" fillId="0" borderId="0" xfId="0" applyNumberFormat="1" applyFont="1"/>
    <xf numFmtId="3" fontId="3" fillId="0" borderId="0" xfId="0" applyNumberFormat="1" applyFont="1"/>
    <xf numFmtId="10" fontId="4" fillId="0" borderId="0" xfId="0" applyNumberFormat="1" applyFont="1"/>
    <xf numFmtId="0" fontId="7" fillId="0" borderId="1" xfId="2" applyFont="1" applyBorder="1" applyAlignment="1">
      <alignment vertical="top" wrapText="1"/>
    </xf>
    <xf numFmtId="2" fontId="6" fillId="0" borderId="2" xfId="2" applyNumberFormat="1" applyFont="1" applyBorder="1" applyAlignment="1">
      <alignment vertical="top"/>
    </xf>
    <xf numFmtId="0" fontId="7" fillId="0" borderId="3" xfId="2" applyFont="1" applyBorder="1" applyAlignment="1">
      <alignment vertical="top" wrapText="1"/>
    </xf>
    <xf numFmtId="2" fontId="6" fillId="0" borderId="4" xfId="2" applyNumberFormat="1" applyFont="1" applyBorder="1" applyAlignment="1">
      <alignment vertical="top"/>
    </xf>
    <xf numFmtId="2" fontId="8" fillId="0" borderId="0" xfId="2" applyNumberFormat="1" applyFont="1" applyAlignment="1">
      <alignment vertical="top"/>
    </xf>
    <xf numFmtId="0" fontId="4" fillId="0" borderId="0" xfId="0" applyFont="1" applyAlignment="1">
      <alignment vertical="top" wrapText="1"/>
    </xf>
    <xf numFmtId="0" fontId="7" fillId="0" borderId="5" xfId="2" applyFont="1" applyBorder="1" applyAlignment="1">
      <alignment vertical="top" wrapText="1"/>
    </xf>
    <xf numFmtId="3" fontId="9" fillId="0" borderId="0" xfId="0" applyNumberFormat="1" applyFont="1"/>
    <xf numFmtId="0" fontId="7" fillId="0" borderId="6" xfId="2" applyFont="1" applyBorder="1" applyAlignment="1">
      <alignment vertical="top" wrapText="1"/>
    </xf>
    <xf numFmtId="0" fontId="2" fillId="0" borderId="1" xfId="0" applyFont="1" applyBorder="1"/>
    <xf numFmtId="3" fontId="6" fillId="0" borderId="2" xfId="2" applyNumberFormat="1" applyFont="1" applyBorder="1" applyAlignment="1">
      <alignment vertical="top"/>
    </xf>
    <xf numFmtId="3" fontId="9" fillId="0" borderId="7" xfId="0" applyNumberFormat="1" applyFont="1" applyBorder="1"/>
    <xf numFmtId="3" fontId="4" fillId="0" borderId="8" xfId="0" applyNumberFormat="1" applyFont="1" applyBorder="1"/>
    <xf numFmtId="164" fontId="3" fillId="0" borderId="0" xfId="0" applyNumberFormat="1" applyFont="1"/>
    <xf numFmtId="0" fontId="0" fillId="0" borderId="0" xfId="0" applyAlignment="1">
      <alignment wrapText="1"/>
    </xf>
    <xf numFmtId="164" fontId="4" fillId="0" borderId="0" xfId="1" applyNumberFormat="1" applyFont="1"/>
    <xf numFmtId="2" fontId="0" fillId="0" borderId="0" xfId="0" applyNumberFormat="1" applyAlignment="1">
      <alignment wrapText="1"/>
    </xf>
    <xf numFmtId="4" fontId="0" fillId="0" borderId="0" xfId="0" applyNumberFormat="1"/>
    <xf numFmtId="2" fontId="0" fillId="0" borderId="0" xfId="0" applyNumberFormat="1"/>
    <xf numFmtId="1" fontId="0" fillId="0" borderId="0" xfId="0" applyNumberFormat="1"/>
    <xf numFmtId="10" fontId="0" fillId="0" borderId="0" xfId="1" applyNumberFormat="1" applyFont="1" applyAlignment="1">
      <alignment wrapText="1"/>
    </xf>
    <xf numFmtId="9" fontId="0" fillId="0" borderId="0" xfId="1" applyFont="1" applyAlignment="1">
      <alignment wrapText="1"/>
    </xf>
    <xf numFmtId="10" fontId="0" fillId="0" borderId="0" xfId="1" applyNumberFormat="1" applyFont="1"/>
    <xf numFmtId="9" fontId="0" fillId="0" borderId="0" xfId="1" applyFont="1"/>
    <xf numFmtId="0" fontId="10" fillId="3" borderId="9" xfId="0" applyFont="1" applyFill="1" applyBorder="1"/>
    <xf numFmtId="0" fontId="4" fillId="3" borderId="10" xfId="0" applyFont="1" applyFill="1" applyBorder="1"/>
    <xf numFmtId="0" fontId="4" fillId="0" borderId="11" xfId="0" applyFont="1" applyBorder="1"/>
    <xf numFmtId="0" fontId="4" fillId="0" borderId="5" xfId="0" applyFont="1" applyBorder="1"/>
    <xf numFmtId="0" fontId="4" fillId="0" borderId="12" xfId="0" applyFont="1" applyBorder="1"/>
    <xf numFmtId="0" fontId="4" fillId="0" borderId="1" xfId="0" applyFont="1" applyBorder="1"/>
    <xf numFmtId="0" fontId="4" fillId="0" borderId="2" xfId="0" applyFont="1" applyBorder="1"/>
    <xf numFmtId="0" fontId="11" fillId="0" borderId="0" xfId="2" applyFont="1" applyAlignment="1">
      <alignment horizontal="left" vertical="top" wrapText="1"/>
    </xf>
    <xf numFmtId="0" fontId="4" fillId="0" borderId="13" xfId="0" applyFont="1" applyBorder="1"/>
    <xf numFmtId="0" fontId="4" fillId="0" borderId="14" xfId="0" applyFont="1" applyBorder="1"/>
    <xf numFmtId="2" fontId="6" fillId="0" borderId="12" xfId="2" applyNumberFormat="1" applyFont="1" applyBorder="1" applyAlignment="1">
      <alignment vertical="top"/>
    </xf>
    <xf numFmtId="3" fontId="3" fillId="0" borderId="1" xfId="0" applyNumberFormat="1" applyFont="1" applyBorder="1"/>
  </cellXfs>
  <cellStyles count="3">
    <cellStyle name="Normal" xfId="0" builtinId="0"/>
    <cellStyle name="Normal 2 2" xfId="2" xr:uid="{BCBCE4F2-8636-467F-80D2-E4F7D7046937}"/>
    <cellStyle name="Percent" xfId="1" builtinId="5"/>
  </cellStyles>
  <dxfs count="137">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Calibri"/>
        <family val="2"/>
        <scheme val="none"/>
      </font>
      <numFmt numFmtId="2" formatCode="0.00"/>
      <alignment horizontal="general" vertical="top" textRotation="0" wrapText="0" indent="0" justifyLastLine="0" shrinkToFit="0" readingOrder="0"/>
      <border diagonalUp="0" diagonalDown="0">
        <left style="thin">
          <color indexed="64"/>
        </left>
        <right/>
        <top/>
        <bottom style="thin">
          <color indexed="64"/>
        </bottom>
        <vertical/>
        <horizontal/>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 formatCode="0"/>
    </dxf>
    <dxf>
      <numFmt numFmtId="0" formatCode="Genera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general" vertical="bottom" textRotation="0" wrapText="1" indent="0" justifyLastLine="0" shrinkToFit="0" readingOrder="0"/>
    </dxf>
    <dxf>
      <numFmt numFmtId="1" formatCode="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4" formatCode="#,##0.00"/>
    </dxf>
    <dxf>
      <alignment horizontal="general" vertical="bottom" textRotation="0" wrapText="1" indent="0" justifyLastLine="0" shrinkToFit="0" readingOrder="0"/>
    </dxf>
    <dxf>
      <numFmt numFmtId="2"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tyles" Target="style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616323</xdr:colOff>
      <xdr:row>0</xdr:row>
      <xdr:rowOff>78440</xdr:rowOff>
    </xdr:from>
    <xdr:to>
      <xdr:col>7</xdr:col>
      <xdr:colOff>291353</xdr:colOff>
      <xdr:row>0</xdr:row>
      <xdr:rowOff>1299881</xdr:rowOff>
    </xdr:to>
    <xdr:sp macro="" textlink="">
      <xdr:nvSpPr>
        <xdr:cNvPr id="2" name="TextBox 1">
          <a:extLst>
            <a:ext uri="{FF2B5EF4-FFF2-40B4-BE49-F238E27FC236}">
              <a16:creationId xmlns:a16="http://schemas.microsoft.com/office/drawing/2014/main" id="{0F511CAA-0416-4678-A4C3-0E1271C4136B}"/>
            </a:ext>
          </a:extLst>
        </xdr:cNvPr>
        <xdr:cNvSpPr txBox="1"/>
      </xdr:nvSpPr>
      <xdr:spPr>
        <a:xfrm>
          <a:off x="5235948" y="78440"/>
          <a:ext cx="5713880" cy="122144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a:t>
          </a:r>
          <a:r>
            <a:rPr lang="en-US" sz="1100" b="0" baseline="0">
              <a:solidFill>
                <a:schemeClr val="dk1"/>
              </a:solidFill>
              <a:effectLst/>
              <a:latin typeface="+mn-lt"/>
              <a:ea typeface="+mn-ea"/>
              <a:cs typeface="+mn-cs"/>
            </a:rPr>
            <a:t>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oneCell">
    <xdr:from>
      <xdr:col>9</xdr:col>
      <xdr:colOff>71437</xdr:colOff>
      <xdr:row>0</xdr:row>
      <xdr:rowOff>214313</xdr:rowOff>
    </xdr:from>
    <xdr:to>
      <xdr:col>31</xdr:col>
      <xdr:colOff>520702</xdr:colOff>
      <xdr:row>0</xdr:row>
      <xdr:rowOff>679451</xdr:rowOff>
    </xdr:to>
    <xdr:sp macro="" textlink="">
      <xdr:nvSpPr>
        <xdr:cNvPr id="3" name="TextBox 2">
          <a:extLst>
            <a:ext uri="{FF2B5EF4-FFF2-40B4-BE49-F238E27FC236}">
              <a16:creationId xmlns:a16="http://schemas.microsoft.com/office/drawing/2014/main" id="{DCB9811E-4AA2-4AD7-9278-1EC08093A3F5}"/>
            </a:ext>
          </a:extLst>
        </xdr:cNvPr>
        <xdr:cNvSpPr txBox="1">
          <a:spLocks noChangeAspect="1"/>
        </xdr:cNvSpPr>
      </xdr:nvSpPr>
      <xdr:spPr>
        <a:xfrm>
          <a:off x="12825412" y="214313"/>
          <a:ext cx="2544765" cy="465138"/>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endParaRPr lang="en-US" sz="1100"/>
        </a:p>
      </xdr:txBody>
    </xdr:sp>
    <xdr:clientData/>
  </xdr:twoCellAnchor>
  <xdr:twoCellAnchor editAs="oneCell">
    <xdr:from>
      <xdr:col>33</xdr:col>
      <xdr:colOff>702469</xdr:colOff>
      <xdr:row>0</xdr:row>
      <xdr:rowOff>559593</xdr:rowOff>
    </xdr:from>
    <xdr:to>
      <xdr:col>37</xdr:col>
      <xdr:colOff>1122702</xdr:colOff>
      <xdr:row>37</xdr:row>
      <xdr:rowOff>93542</xdr:rowOff>
    </xdr:to>
    <xdr:sp macro="" textlink="">
      <xdr:nvSpPr>
        <xdr:cNvPr id="5" name="TextBox 4">
          <a:extLst>
            <a:ext uri="{FF2B5EF4-FFF2-40B4-BE49-F238E27FC236}">
              <a16:creationId xmlns:a16="http://schemas.microsoft.com/office/drawing/2014/main" id="{EC225FEE-96E3-46A4-BA13-3A70680D1B4A}"/>
            </a:ext>
          </a:extLst>
        </xdr:cNvPr>
        <xdr:cNvSpPr txBox="1"/>
      </xdr:nvSpPr>
      <xdr:spPr>
        <a:xfrm>
          <a:off x="16999744" y="559593"/>
          <a:ext cx="6401933"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93567</xdr:colOff>
      <xdr:row>0</xdr:row>
      <xdr:rowOff>104214</xdr:rowOff>
    </xdr:from>
    <xdr:to>
      <xdr:col>1</xdr:col>
      <xdr:colOff>1830927</xdr:colOff>
      <xdr:row>0</xdr:row>
      <xdr:rowOff>1567254</xdr:rowOff>
    </xdr:to>
    <mc:AlternateContent xmlns:mc="http://schemas.openxmlformats.org/markup-compatibility/2006" xmlns:sle15="http://schemas.microsoft.com/office/drawing/2012/slicer">
      <mc:Choice Requires="sle15">
        <xdr:graphicFrame macro="">
          <xdr:nvGraphicFramePr>
            <xdr:cNvPr id="7" name="County">
              <a:extLst>
                <a:ext uri="{FF2B5EF4-FFF2-40B4-BE49-F238E27FC236}">
                  <a16:creationId xmlns:a16="http://schemas.microsoft.com/office/drawing/2014/main" id="{3774038A-65D6-674D-80C5-4ADEF1710FBB}"/>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665067" y="1042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2043391</xdr:colOff>
      <xdr:row>0</xdr:row>
      <xdr:rowOff>105337</xdr:rowOff>
    </xdr:from>
    <xdr:to>
      <xdr:col>1</xdr:col>
      <xdr:colOff>3780751</xdr:colOff>
      <xdr:row>0</xdr:row>
      <xdr:rowOff>1568377</xdr:rowOff>
    </xdr:to>
    <mc:AlternateContent xmlns:mc="http://schemas.openxmlformats.org/markup-compatibility/2006" xmlns:sle15="http://schemas.microsoft.com/office/drawing/2012/slicer">
      <mc:Choice Requires="sle15">
        <xdr:graphicFrame macro="">
          <xdr:nvGraphicFramePr>
            <xdr:cNvPr id="8" name="City">
              <a:extLst>
                <a:ext uri="{FF2B5EF4-FFF2-40B4-BE49-F238E27FC236}">
                  <a16:creationId xmlns:a16="http://schemas.microsoft.com/office/drawing/2014/main" id="{3DC31CF7-2460-9DCF-5A65-F623DBA98A75}"/>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mlns="">
        <xdr:sp macro="" textlink="">
          <xdr:nvSpPr>
            <xdr:cNvPr id="0" name=""/>
            <xdr:cNvSpPr>
              <a:spLocks noTextEdit="1"/>
            </xdr:cNvSpPr>
          </xdr:nvSpPr>
          <xdr:spPr>
            <a:xfrm>
              <a:off x="2614891" y="10533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3886200</xdr:colOff>
      <xdr:row>0</xdr:row>
      <xdr:rowOff>78441</xdr:rowOff>
    </xdr:from>
    <xdr:to>
      <xdr:col>3</xdr:col>
      <xdr:colOff>1409700</xdr:colOff>
      <xdr:row>0</xdr:row>
      <xdr:rowOff>1981200</xdr:rowOff>
    </xdr:to>
    <xdr:sp macro="" textlink="">
      <xdr:nvSpPr>
        <xdr:cNvPr id="2" name="TextBox 1">
          <a:extLst>
            <a:ext uri="{FF2B5EF4-FFF2-40B4-BE49-F238E27FC236}">
              <a16:creationId xmlns:a16="http://schemas.microsoft.com/office/drawing/2014/main" id="{E92EF522-EFDA-4FE7-9A83-163917A4C076}"/>
            </a:ext>
          </a:extLst>
        </xdr:cNvPr>
        <xdr:cNvSpPr txBox="1"/>
      </xdr:nvSpPr>
      <xdr:spPr>
        <a:xfrm>
          <a:off x="4457700" y="78441"/>
          <a:ext cx="3019425" cy="190275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Percent Contract Hours: </a:t>
          </a:r>
          <a:r>
            <a:rPr lang="en-US" sz="1100" b="0" i="0" baseline="0">
              <a:solidFill>
                <a:schemeClr val="dk1"/>
              </a:solidFill>
              <a:effectLst/>
              <a:latin typeface="+mn-lt"/>
              <a:ea typeface="+mn-ea"/>
              <a:cs typeface="+mn-cs"/>
            </a:rPr>
            <a:t>percentage of a nursing home's total staff hours belonging to contract staff. </a:t>
          </a:r>
          <a:r>
            <a:rPr lang="en-US" sz="1100" b="0" i="1" baseline="0">
              <a:solidFill>
                <a:schemeClr val="dk1"/>
              </a:solidFill>
              <a:effectLst/>
              <a:latin typeface="+mn-lt"/>
              <a:ea typeface="+mn-ea"/>
              <a:cs typeface="+mn-cs"/>
            </a:rPr>
            <a:t>Example: A nursing home averaging 100 total nurse hours, including 40 contract staff hours, has 40% contract staffing.</a:t>
          </a:r>
          <a:endParaRPr lang="en-US" b="0" i="0">
            <a:effectLst/>
          </a:endParaRPr>
        </a:p>
        <a:p>
          <a:endParaRPr lang="en-US" sz="1100" b="0" i="1" baseline="0"/>
        </a:p>
      </xdr:txBody>
    </xdr:sp>
    <xdr:clientData/>
  </xdr:twoCellAnchor>
  <xdr:twoCellAnchor editAs="oneCell">
    <xdr:from>
      <xdr:col>8</xdr:col>
      <xdr:colOff>685801</xdr:colOff>
      <xdr:row>0</xdr:row>
      <xdr:rowOff>233363</xdr:rowOff>
    </xdr:from>
    <xdr:to>
      <xdr:col>38</xdr:col>
      <xdr:colOff>825503</xdr:colOff>
      <xdr:row>0</xdr:row>
      <xdr:rowOff>552450</xdr:rowOff>
    </xdr:to>
    <xdr:sp macro="" textlink="">
      <xdr:nvSpPr>
        <xdr:cNvPr id="3" name="TextBox 2">
          <a:extLst>
            <a:ext uri="{FF2B5EF4-FFF2-40B4-BE49-F238E27FC236}">
              <a16:creationId xmlns:a16="http://schemas.microsoft.com/office/drawing/2014/main" id="{CDAC2CB0-4904-4DB9-AD43-637EF57BC585}"/>
            </a:ext>
          </a:extLst>
        </xdr:cNvPr>
        <xdr:cNvSpPr txBox="1">
          <a:spLocks noChangeAspect="1"/>
        </xdr:cNvSpPr>
      </xdr:nvSpPr>
      <xdr:spPr>
        <a:xfrm>
          <a:off x="12392026" y="233363"/>
          <a:ext cx="3282952" cy="319087"/>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 (+) above to expand data categories.</a:t>
          </a:r>
          <a:endParaRPr lang="en-US" sz="1100"/>
        </a:p>
      </xdr:txBody>
    </xdr:sp>
    <xdr:clientData/>
  </xdr:twoCellAnchor>
  <xdr:twoCellAnchor editAs="oneCell">
    <xdr:from>
      <xdr:col>40</xdr:col>
      <xdr:colOff>607219</xdr:colOff>
      <xdr:row>0</xdr:row>
      <xdr:rowOff>559593</xdr:rowOff>
    </xdr:from>
    <xdr:to>
      <xdr:col>47</xdr:col>
      <xdr:colOff>1028701</xdr:colOff>
      <xdr:row>37</xdr:row>
      <xdr:rowOff>93542</xdr:rowOff>
    </xdr:to>
    <xdr:sp macro="" textlink="">
      <xdr:nvSpPr>
        <xdr:cNvPr id="5" name="TextBox 4">
          <a:extLst>
            <a:ext uri="{FF2B5EF4-FFF2-40B4-BE49-F238E27FC236}">
              <a16:creationId xmlns:a16="http://schemas.microsoft.com/office/drawing/2014/main" id="{B4E67595-061E-45AB-8602-18C7813E0F27}"/>
            </a:ext>
          </a:extLst>
        </xdr:cNvPr>
        <xdr:cNvSpPr txBox="1"/>
      </xdr:nvSpPr>
      <xdr:spPr>
        <a:xfrm>
          <a:off x="43212544" y="559593"/>
          <a:ext cx="6441281"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1906119</xdr:colOff>
      <xdr:row>0</xdr:row>
      <xdr:rowOff>147917</xdr:rowOff>
    </xdr:from>
    <xdr:to>
      <xdr:col>1</xdr:col>
      <xdr:colOff>3643479</xdr:colOff>
      <xdr:row>0</xdr:row>
      <xdr:rowOff>1610957</xdr:rowOff>
    </xdr:to>
    <mc:AlternateContent xmlns:mc="http://schemas.openxmlformats.org/markup-compatibility/2006" xmlns:sle15="http://schemas.microsoft.com/office/drawing/2012/slicer">
      <mc:Choice Requires="sle15">
        <xdr:graphicFrame macro="">
          <xdr:nvGraphicFramePr>
            <xdr:cNvPr id="7" name="City 1">
              <a:extLst>
                <a:ext uri="{FF2B5EF4-FFF2-40B4-BE49-F238E27FC236}">
                  <a16:creationId xmlns:a16="http://schemas.microsoft.com/office/drawing/2014/main" id="{373089E3-680F-897E-1D07-F01D85D43E4B}"/>
                </a:ext>
              </a:extLst>
            </xdr:cNvPr>
            <xdr:cNvGraphicFramePr/>
          </xdr:nvGraphicFramePr>
          <xdr:xfrm>
            <a:off x="0" y="0"/>
            <a:ext cx="0" cy="0"/>
          </xdr:xfrm>
          <a:graphic>
            <a:graphicData uri="http://schemas.microsoft.com/office/drawing/2010/slicer">
              <sle:slicer xmlns:sle="http://schemas.microsoft.com/office/drawing/2010/slicer" name="City 1"/>
            </a:graphicData>
          </a:graphic>
        </xdr:graphicFrame>
      </mc:Choice>
      <mc:Fallback xmlns="">
        <xdr:sp macro="" textlink="">
          <xdr:nvSpPr>
            <xdr:cNvPr id="0" name=""/>
            <xdr:cNvSpPr>
              <a:spLocks noTextEdit="1"/>
            </xdr:cNvSpPr>
          </xdr:nvSpPr>
          <xdr:spPr>
            <a:xfrm>
              <a:off x="2477619" y="14791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29134</xdr:colOff>
      <xdr:row>0</xdr:row>
      <xdr:rowOff>142314</xdr:rowOff>
    </xdr:from>
    <xdr:to>
      <xdr:col>1</xdr:col>
      <xdr:colOff>1766494</xdr:colOff>
      <xdr:row>0</xdr:row>
      <xdr:rowOff>1605354</xdr:rowOff>
    </xdr:to>
    <mc:AlternateContent xmlns:mc="http://schemas.openxmlformats.org/markup-compatibility/2006" xmlns:sle15="http://schemas.microsoft.com/office/drawing/2012/slicer">
      <mc:Choice Requires="sle15">
        <xdr:graphicFrame macro="">
          <xdr:nvGraphicFramePr>
            <xdr:cNvPr id="8" name="County 1">
              <a:extLst>
                <a:ext uri="{FF2B5EF4-FFF2-40B4-BE49-F238E27FC236}">
                  <a16:creationId xmlns:a16="http://schemas.microsoft.com/office/drawing/2014/main" id="{755D81B1-9158-653B-70C4-AE80BC9CAA74}"/>
                </a:ext>
              </a:extLst>
            </xdr:cNvPr>
            <xdr:cNvGraphicFramePr/>
          </xdr:nvGraphicFramePr>
          <xdr:xfrm>
            <a:off x="0" y="0"/>
            <a:ext cx="0" cy="0"/>
          </xdr:xfrm>
          <a:graphic>
            <a:graphicData uri="http://schemas.microsoft.com/office/drawing/2010/slicer">
              <sle:slicer xmlns:sle="http://schemas.microsoft.com/office/drawing/2010/slicer" name="County 1"/>
            </a:graphicData>
          </a:graphic>
        </xdr:graphicFrame>
      </mc:Choice>
      <mc:Fallback xmlns="">
        <xdr:sp macro="" textlink="">
          <xdr:nvSpPr>
            <xdr:cNvPr id="0" name=""/>
            <xdr:cNvSpPr>
              <a:spLocks noTextEdit="1"/>
            </xdr:cNvSpPr>
          </xdr:nvSpPr>
          <xdr:spPr>
            <a:xfrm>
              <a:off x="600634" y="1423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810696</xdr:colOff>
      <xdr:row>0</xdr:row>
      <xdr:rowOff>211186</xdr:rowOff>
    </xdr:from>
    <xdr:to>
      <xdr:col>25</xdr:col>
      <xdr:colOff>670625</xdr:colOff>
      <xdr:row>0</xdr:row>
      <xdr:rowOff>535829</xdr:rowOff>
    </xdr:to>
    <xdr:sp macro="" textlink="">
      <xdr:nvSpPr>
        <xdr:cNvPr id="2" name="TextBox 1">
          <a:extLst>
            <a:ext uri="{FF2B5EF4-FFF2-40B4-BE49-F238E27FC236}">
              <a16:creationId xmlns:a16="http://schemas.microsoft.com/office/drawing/2014/main" id="{957D540A-0A51-46FF-8DC4-DE5F98D88011}"/>
            </a:ext>
          </a:extLst>
        </xdr:cNvPr>
        <xdr:cNvSpPr txBox="1">
          <a:spLocks noChangeAspect="1"/>
        </xdr:cNvSpPr>
      </xdr:nvSpPr>
      <xdr:spPr>
        <a:xfrm>
          <a:off x="14259996" y="211186"/>
          <a:ext cx="3250829"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35</xdr:col>
      <xdr:colOff>313764</xdr:colOff>
      <xdr:row>0</xdr:row>
      <xdr:rowOff>740288</xdr:rowOff>
    </xdr:from>
    <xdr:to>
      <xdr:col>43</xdr:col>
      <xdr:colOff>565433</xdr:colOff>
      <xdr:row>38</xdr:row>
      <xdr:rowOff>93024</xdr:rowOff>
    </xdr:to>
    <xdr:sp macro="" textlink="">
      <xdr:nvSpPr>
        <xdr:cNvPr id="4" name="TextBox 3">
          <a:extLst>
            <a:ext uri="{FF2B5EF4-FFF2-40B4-BE49-F238E27FC236}">
              <a16:creationId xmlns:a16="http://schemas.microsoft.com/office/drawing/2014/main" id="{63CB442C-0574-45C0-836B-9DAB54C8B4EC}"/>
            </a:ext>
          </a:extLst>
        </xdr:cNvPr>
        <xdr:cNvSpPr txBox="1">
          <a:spLocks noChangeAspect="1"/>
        </xdr:cNvSpPr>
      </xdr:nvSpPr>
      <xdr:spPr>
        <a:xfrm>
          <a:off x="25583589" y="740288"/>
          <a:ext cx="6442919" cy="88110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603389</xdr:colOff>
      <xdr:row>0</xdr:row>
      <xdr:rowOff>99125</xdr:rowOff>
    </xdr:from>
    <xdr:to>
      <xdr:col>3</xdr:col>
      <xdr:colOff>952500</xdr:colOff>
      <xdr:row>0</xdr:row>
      <xdr:rowOff>1344706</xdr:rowOff>
    </xdr:to>
    <xdr:sp macro="" textlink="">
      <xdr:nvSpPr>
        <xdr:cNvPr id="5" name="TextBox 4">
          <a:extLst>
            <a:ext uri="{FF2B5EF4-FFF2-40B4-BE49-F238E27FC236}">
              <a16:creationId xmlns:a16="http://schemas.microsoft.com/office/drawing/2014/main" id="{274F3AB1-5392-4F69-9498-66472C7A2D86}"/>
            </a:ext>
          </a:extLst>
        </xdr:cNvPr>
        <xdr:cNvSpPr txBox="1">
          <a:spLocks noChangeAspect="1"/>
        </xdr:cNvSpPr>
      </xdr:nvSpPr>
      <xdr:spPr>
        <a:xfrm>
          <a:off x="5223014" y="99125"/>
          <a:ext cx="1796911" cy="1245581"/>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chemeClr val="bg1"/>
              </a:solidFill>
            </a:rPr>
            <a:t>Hours are total average daily hours unless indicated "HPRD"</a:t>
          </a:r>
        </a:p>
        <a:p>
          <a:endParaRPr lang="en-US" sz="1200" baseline="0">
            <a:solidFill>
              <a:schemeClr val="bg1"/>
            </a:solidFill>
          </a:endParaRPr>
        </a:p>
        <a:p>
          <a:r>
            <a:rPr lang="en-US" sz="1100" baseline="0"/>
            <a:t>.</a:t>
          </a:r>
          <a:endParaRPr lang="en-US" sz="1100"/>
        </a:p>
      </xdr:txBody>
    </xdr:sp>
    <xdr:clientData/>
  </xdr:twoCellAnchor>
  <xdr:twoCellAnchor>
    <xdr:from>
      <xdr:col>4</xdr:col>
      <xdr:colOff>257733</xdr:colOff>
      <xdr:row>0</xdr:row>
      <xdr:rowOff>100855</xdr:rowOff>
    </xdr:from>
    <xdr:to>
      <xdr:col>11</xdr:col>
      <xdr:colOff>414618</xdr:colOff>
      <xdr:row>0</xdr:row>
      <xdr:rowOff>1288677</xdr:rowOff>
    </xdr:to>
    <xdr:sp macro="" textlink="">
      <xdr:nvSpPr>
        <xdr:cNvPr id="7" name="TextBox 6">
          <a:extLst>
            <a:ext uri="{FF2B5EF4-FFF2-40B4-BE49-F238E27FC236}">
              <a16:creationId xmlns:a16="http://schemas.microsoft.com/office/drawing/2014/main" id="{AE2AA4A5-CEBD-4F74-A8D3-F987AB287A93}"/>
            </a:ext>
          </a:extLst>
        </xdr:cNvPr>
        <xdr:cNvSpPr txBox="1"/>
      </xdr:nvSpPr>
      <xdr:spPr>
        <a:xfrm>
          <a:off x="7772958" y="100855"/>
          <a:ext cx="6090960" cy="1187822"/>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is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absolute">
    <xdr:from>
      <xdr:col>1</xdr:col>
      <xdr:colOff>2152650</xdr:colOff>
      <xdr:row>0</xdr:row>
      <xdr:rowOff>80683</xdr:rowOff>
    </xdr:from>
    <xdr:to>
      <xdr:col>1</xdr:col>
      <xdr:colOff>3890010</xdr:colOff>
      <xdr:row>0</xdr:row>
      <xdr:rowOff>1543723</xdr:rowOff>
    </xdr:to>
    <mc:AlternateContent xmlns:mc="http://schemas.openxmlformats.org/markup-compatibility/2006" xmlns:sle15="http://schemas.microsoft.com/office/drawing/2012/slicer">
      <mc:Choice Requires="sle15">
        <xdr:graphicFrame macro="">
          <xdr:nvGraphicFramePr>
            <xdr:cNvPr id="8" name="City 2">
              <a:extLst>
                <a:ext uri="{FF2B5EF4-FFF2-40B4-BE49-F238E27FC236}">
                  <a16:creationId xmlns:a16="http://schemas.microsoft.com/office/drawing/2014/main" id="{2B12CBA5-4B46-6D7A-CAB3-B4EE650C2F53}"/>
                </a:ext>
              </a:extLst>
            </xdr:cNvPr>
            <xdr:cNvGraphicFramePr/>
          </xdr:nvGraphicFramePr>
          <xdr:xfrm>
            <a:off x="0" y="0"/>
            <a:ext cx="0" cy="0"/>
          </xdr:xfrm>
          <a:graphic>
            <a:graphicData uri="http://schemas.microsoft.com/office/drawing/2010/slicer">
              <sle:slicer xmlns:sle="http://schemas.microsoft.com/office/drawing/2010/slicer" name="City 2"/>
            </a:graphicData>
          </a:graphic>
        </xdr:graphicFrame>
      </mc:Choice>
      <mc:Fallback xmlns="">
        <xdr:sp macro="" textlink="">
          <xdr:nvSpPr>
            <xdr:cNvPr id="0" name=""/>
            <xdr:cNvSpPr>
              <a:spLocks noTextEdit="1"/>
            </xdr:cNvSpPr>
          </xdr:nvSpPr>
          <xdr:spPr>
            <a:xfrm>
              <a:off x="2724150" y="80683"/>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107576</xdr:colOff>
      <xdr:row>0</xdr:row>
      <xdr:rowOff>75080</xdr:rowOff>
    </xdr:from>
    <xdr:to>
      <xdr:col>1</xdr:col>
      <xdr:colOff>1844936</xdr:colOff>
      <xdr:row>0</xdr:row>
      <xdr:rowOff>1538120</xdr:rowOff>
    </xdr:to>
    <mc:AlternateContent xmlns:mc="http://schemas.openxmlformats.org/markup-compatibility/2006" xmlns:sle15="http://schemas.microsoft.com/office/drawing/2012/slicer">
      <mc:Choice Requires="sle15">
        <xdr:graphicFrame macro="">
          <xdr:nvGraphicFramePr>
            <xdr:cNvPr id="9" name="County 2">
              <a:extLst>
                <a:ext uri="{FF2B5EF4-FFF2-40B4-BE49-F238E27FC236}">
                  <a16:creationId xmlns:a16="http://schemas.microsoft.com/office/drawing/2014/main" id="{7F9E70AE-FFAF-684A-25DC-4DEF949B7629}"/>
                </a:ext>
              </a:extLst>
            </xdr:cNvPr>
            <xdr:cNvGraphicFramePr/>
          </xdr:nvGraphicFramePr>
          <xdr:xfrm>
            <a:off x="0" y="0"/>
            <a:ext cx="0" cy="0"/>
          </xdr:xfrm>
          <a:graphic>
            <a:graphicData uri="http://schemas.microsoft.com/office/drawing/2010/slicer">
              <sle:slicer xmlns:sle="http://schemas.microsoft.com/office/drawing/2010/slicer" name="County 2"/>
            </a:graphicData>
          </a:graphic>
        </xdr:graphicFrame>
      </mc:Choice>
      <mc:Fallback xmlns="">
        <xdr:sp macro="" textlink="">
          <xdr:nvSpPr>
            <xdr:cNvPr id="0" name=""/>
            <xdr:cNvSpPr>
              <a:spLocks noTextEdit="1"/>
            </xdr:cNvSpPr>
          </xdr:nvSpPr>
          <xdr:spPr>
            <a:xfrm>
              <a:off x="679076" y="75080"/>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14</xdr:row>
      <xdr:rowOff>178593</xdr:rowOff>
    </xdr:from>
    <xdr:to>
      <xdr:col>12</xdr:col>
      <xdr:colOff>357186</xdr:colOff>
      <xdr:row>60</xdr:row>
      <xdr:rowOff>145369</xdr:rowOff>
    </xdr:to>
    <xdr:sp macro="" textlink="">
      <xdr:nvSpPr>
        <xdr:cNvPr id="2" name="TextBox 1">
          <a:extLst>
            <a:ext uri="{FF2B5EF4-FFF2-40B4-BE49-F238E27FC236}">
              <a16:creationId xmlns:a16="http://schemas.microsoft.com/office/drawing/2014/main" id="{74919281-25AA-4AB5-9A9D-141EFB346F1B}"/>
            </a:ext>
          </a:extLst>
        </xdr:cNvPr>
        <xdr:cNvSpPr txBox="1"/>
      </xdr:nvSpPr>
      <xdr:spPr>
        <a:xfrm>
          <a:off x="233362" y="3747293"/>
          <a:ext cx="6727824" cy="87678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272143</xdr:colOff>
      <xdr:row>1</xdr:row>
      <xdr:rowOff>27214</xdr:rowOff>
    </xdr:from>
    <xdr:to>
      <xdr:col>0</xdr:col>
      <xdr:colOff>6327321</xdr:colOff>
      <xdr:row>44</xdr:row>
      <xdr:rowOff>54429</xdr:rowOff>
    </xdr:to>
    <xdr:sp macro="" textlink="">
      <xdr:nvSpPr>
        <xdr:cNvPr id="3" name="TextBox 2">
          <a:extLst>
            <a:ext uri="{FF2B5EF4-FFF2-40B4-BE49-F238E27FC236}">
              <a16:creationId xmlns:a16="http://schemas.microsoft.com/office/drawing/2014/main" id="{21446C46-8005-4847-BB9D-1ED1DED1DF73}"/>
            </a:ext>
          </a:extLst>
        </xdr:cNvPr>
        <xdr:cNvSpPr txBox="1"/>
      </xdr:nvSpPr>
      <xdr:spPr>
        <a:xfrm>
          <a:off x="272143" y="231321"/>
          <a:ext cx="6055178" cy="896710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C64B3DAD-C724-408B-B569-17BD005FB29A}" sourceName="County">
  <extLst>
    <x:ext xmlns:x15="http://schemas.microsoft.com/office/spreadsheetml/2010/11/main" uri="{2F2917AC-EB37-4324-AD4E-5DD8C200BD13}">
      <x15:tableSlicerCache tableId="9"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3C533609-7D7C-4F18-A63E-085F3356BF20}" sourceName="City">
  <extLst>
    <x:ext xmlns:x15="http://schemas.microsoft.com/office/spreadsheetml/2010/11/main" uri="{2F2917AC-EB37-4324-AD4E-5DD8C200BD13}">
      <x15:tableSlicerCache tableId="9"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1" xr10:uid="{9FAF1CDC-F134-47E9-842C-0EF3B876076A}" sourceName="City">
  <extLst>
    <x:ext xmlns:x15="http://schemas.microsoft.com/office/spreadsheetml/2010/11/main" uri="{2F2917AC-EB37-4324-AD4E-5DD8C200BD13}">
      <x15:tableSlicerCache tableId="10"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1" xr10:uid="{45F07F1D-C042-45D8-864B-FF4D2B2B63EE}" sourceName="County">
  <extLst>
    <x:ext xmlns:x15="http://schemas.microsoft.com/office/spreadsheetml/2010/11/main" uri="{2F2917AC-EB37-4324-AD4E-5DD8C200BD13}">
      <x15:tableSlicerCache tableId="10"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2" xr10:uid="{366079AF-76DC-44D0-AABC-05D5A1627DEE}" sourceName="City">
  <extLst>
    <x:ext xmlns:x15="http://schemas.microsoft.com/office/spreadsheetml/2010/11/main" uri="{2F2917AC-EB37-4324-AD4E-5DD8C200BD13}">
      <x15:tableSlicerCache tableId="1"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2" xr10:uid="{20A9E4AE-E244-4250-8126-E9669C3E2494}" sourceName="County">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xr10:uid="{2992EA08-2F6D-418F-A183-62BFC2DE8C06}" cache="Slicer_County" caption="Filter by County" rowHeight="228600"/>
  <slicer name="City" xr10:uid="{74881E0F-689B-4127-8DD5-A17C5171D284}" cache="Slicer_City" caption="City" style="SlicerStyleLight2" rowHeight="2286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1" xr10:uid="{7829A427-C04A-4108-9798-28C8F0D86D6E}" cache="Slicer_City1" caption="City" style="SlicerStyleLight2" rowHeight="241300"/>
  <slicer name="County 1" xr10:uid="{276EC648-6403-40C2-8BF5-A7474ED9CA98}" cache="Slicer_County1" caption="Filter by County" rowHeight="2286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2" xr10:uid="{8F2F596F-D7F6-4B37-8613-6B060E7F3E57}" cache="Slicer_City2" caption="City" style="SlicerStyleLight2" rowHeight="241300"/>
  <slicer name="County 2" xr10:uid="{3E8071CB-E7B4-486C-882E-5C335BB1C046}" cache="Slicer_County2" caption="Filter by Coun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1DFE5C-EF14-4EC7-BF1D-35A73667D00C}" name="Nurse" displayName="Nurse" ref="A1:AG271" totalsRowShown="0" headerRowDxfId="136">
  <autoFilter ref="A1:AG271" xr:uid="{F6C3CB19-CE12-4B14-8BE9-BE2DA56924F3}"/>
  <sortState xmlns:xlrd2="http://schemas.microsoft.com/office/spreadsheetml/2017/richdata2" ref="A2:AG271">
    <sortCondition ref="A1:A271"/>
  </sortState>
  <tableColumns count="33">
    <tableColumn id="1" xr3:uid="{60184A0D-AA5A-4653-B348-A4B432DD0F66}" name="State"/>
    <tableColumn id="2" xr3:uid="{5DDD28E5-6AEB-41A6-A3D2-A8F4806FEE98}" name="Provider"/>
    <tableColumn id="3" xr3:uid="{946A28C4-C850-4981-AA23-B3676ACDD899}" name="City"/>
    <tableColumn id="4" xr3:uid="{EF2F1539-7CD9-4127-8339-36793503214B}" name="County"/>
    <tableColumn id="6" xr3:uid="{E0A12D2D-FBBB-4ABE-908D-6272940A7530}" name="MDS Census" dataDxfId="135"/>
    <tableColumn id="32" xr3:uid="{844A08FE-4A53-4E61-B514-F83226E0E660}" name="Total Nurse Staff HPRD" dataDxfId="134"/>
    <tableColumn id="33" xr3:uid="{66DF5F85-6A10-4ED3-ABB4-902530D2F0C7}" name="Total Direct Care Staff HPRD" dataDxfId="133"/>
    <tableColumn id="37" xr3:uid="{22F3DDD2-6F97-4972-A78E-3184F1721E74}" name="Total RN Staff HPRD" dataDxfId="132"/>
    <tableColumn id="36" xr3:uid="{E1BE0E19-9C5E-4A88-850D-2773CC545C7E}" name="Total RN Care Staff HPRD (excl. Admin/DON)" dataDxfId="131"/>
    <tableColumn id="35" xr3:uid="{CD7FDCA9-EB3F-4BCF-A68D-06992725DD43}" name="Total Nurse Staff Hours" dataDxfId="130"/>
    <tableColumn id="34" xr3:uid="{3014E692-79A3-4190-86F0-093C908581BC}" name="Total Direct Care Staff Hours" dataDxfId="129"/>
    <tableColumn id="38" xr3:uid="{BDB5F468-947A-4E05-B464-109567FC8093}" name="Total RN Hours (w/ Admin, DON)" dataDxfId="128"/>
    <tableColumn id="7" xr3:uid="{9631F72B-59D4-4FAB-918B-58528CC80F62}" name="RN Hours (excl. Admin, DON)" dataDxfId="127"/>
    <tableColumn id="10" xr3:uid="{692964A0-893D-4385-A5D7-12E7DE924705}" name="RN Admin Hours" dataDxfId="126"/>
    <tableColumn id="13" xr3:uid="{2B3AF557-C341-46E8-BC8A-A7A8E43F7B9C}" name="RN DON Hours" dataDxfId="125"/>
    <tableColumn id="11" xr3:uid="{74448AC5-6B87-40E1-BB2E-F767B2C8BBDC}" name="Total LPN Hours (w/ Admin)" dataDxfId="124"/>
    <tableColumn id="16" xr3:uid="{350CD4DC-70B6-4DD7-BA54-DF604B30D18A}" name="LPN Hours (excl. Admin)" dataDxfId="123"/>
    <tableColumn id="19" xr3:uid="{056CCB9C-F4CD-492D-847C-B78F539A07FC}" name="LPN Admin Hours" dataDxfId="122"/>
    <tableColumn id="8" xr3:uid="{A7F9F204-2556-4B67-AF9E-4C6DEB506E68}" name="Total CNA, NA TR, Med Aide/Tech Hours" dataDxfId="121"/>
    <tableColumn id="22" xr3:uid="{A0FD147F-11B2-4D01-8445-603CDB5FEBE4}" name="CNA Hours" dataDxfId="120"/>
    <tableColumn id="25" xr3:uid="{C3B9D30C-0B16-4955-B793-FC4AD0D794F3}" name="NA TR Hours" dataDxfId="119"/>
    <tableColumn id="28" xr3:uid="{8977086B-8313-4263-8C4C-3C962C736C30}" name="Med Aide/Tech Hours" dataDxfId="118"/>
    <tableColumn id="39" xr3:uid="{2C71688D-CCCD-4C63-A14C-157C254B8B31}" name="Total Contract Hours" dataDxfId="117"/>
    <tableColumn id="9" xr3:uid="{B605DCAD-F988-429F-B9BD-003A8CE95A8F}" name="RN Hours Contract (excl. Admin, DON)" dataDxfId="116"/>
    <tableColumn id="12" xr3:uid="{5340C775-7D02-46AE-9B15-C77618AE5EE8}" name="RN Admin Hours Contract" dataDxfId="115"/>
    <tableColumn id="15" xr3:uid="{2BF30455-776A-4677-AC68-4F196B4A421A}" name="RN DON Hours Contract" dataDxfId="114"/>
    <tableColumn id="18" xr3:uid="{3D338EEF-A022-4FDC-A3EB-516CE6358E5F}" name="LPN Hours Contract (excl. Admin)" dataDxfId="113"/>
    <tableColumn id="21" xr3:uid="{A1E5412F-5A75-425A-A5A6-3BE2FF56EA52}" name="LPN Admin Hours Contract" dataDxfId="112"/>
    <tableColumn id="24" xr3:uid="{0FB00188-5127-412E-99D3-7DDF93B3362A}" name="CNA Hours Contract" dataDxfId="111"/>
    <tableColumn id="27" xr3:uid="{C5810868-64BD-420A-9276-1C7D34830533}" name="NA TR Hours Contract" dataDxfId="110"/>
    <tableColumn id="30" xr3:uid="{0814D9D3-08CD-45FB-9692-0B4DB125D7D0}" name="Med Aide/Tech Hours Contract" dataDxfId="109"/>
    <tableColumn id="5" xr3:uid="{6E1A6C83-C85C-4515-B87C-DA0FB53C7083}" name="Provider Number"/>
    <tableColumn id="14" xr3:uid="{C1D8023E-6968-430B-A798-569CA0BCE982}" name="CMS Region Number" dataDxfId="10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2E768D-87CD-4FA7-9F80-C54FD7D6258C}" name="Nurse4" displayName="Nurse4" ref="A1:AN271" totalsRowShown="0" headerRowDxfId="107">
  <autoFilter ref="A1:AN271" xr:uid="{F6C3CB19-CE12-4B14-8BE9-BE2DA56924F3}"/>
  <sortState xmlns:xlrd2="http://schemas.microsoft.com/office/spreadsheetml/2017/richdata2" ref="A2:AN271">
    <sortCondition ref="A1:A271"/>
  </sortState>
  <tableColumns count="40">
    <tableColumn id="1" xr3:uid="{3141764B-BA63-44EC-A945-63D72E7802BE}" name="State"/>
    <tableColumn id="2" xr3:uid="{436DFA63-EF86-4743-A939-BC46EDA7CD2B}" name="Provider"/>
    <tableColumn id="3" xr3:uid="{FA057742-F6E3-44D4-876D-BE090F152F92}" name="City"/>
    <tableColumn id="4" xr3:uid="{139711A7-67F4-425D-8652-CCF8E5C2027C}" name="County"/>
    <tableColumn id="6" xr3:uid="{C32A576D-C653-4550-AC99-F4737F01EA43}" name="MDS Census" dataDxfId="106"/>
    <tableColumn id="35" xr3:uid="{099B6921-7963-485D-9CA3-B9B9EB3DBCFB}" name="Total Nurse Staff Hours" dataDxfId="105"/>
    <tableColumn id="39" xr3:uid="{49BD649F-1CB1-45CB-ADAC-7BC92696BC23}" name="Total Nurse Staff Contract Hours" dataDxfId="104"/>
    <tableColumn id="20" xr3:uid="{3FADA34C-37EE-451B-B0F3-72829D669B1E}" name="Percent Total Nurse Contract" dataDxfId="103" dataCellStyle="Percent"/>
    <tableColumn id="34" xr3:uid="{9CE2703C-2D4C-40F5-9F2E-190A95E7CA42}" name="Total Direct Care Staff Hours" dataDxfId="102"/>
    <tableColumn id="17" xr3:uid="{EE209182-5A52-4F2A-9F6F-CBC644565302}" name="Total Direct Care Staff Contract Hours" dataDxfId="101"/>
    <tableColumn id="23" xr3:uid="{C8C27FE3-2081-4E9B-9A34-808AAC65F7F9}" name="Percent Total Direct Care Contract" dataDxfId="100" dataCellStyle="Percent"/>
    <tableColumn id="38" xr3:uid="{9519CB43-8A39-4A37-A162-E9D57AC4D85F}" name="Total RN Hours (w/ Admin, DON)" dataDxfId="99"/>
    <tableColumn id="29" xr3:uid="{2568C70B-876D-4104-8D99-751963A09039}" name="Total RN Hours Contract (w/ Admin, DON)" dataDxfId="98"/>
    <tableColumn id="26" xr3:uid="{CFEBAAF7-16B6-4AF7-9F05-042C151E2D51}" name="Percent Total RN Contract (w/ Admin, DON)" dataDxfId="97" dataCellStyle="Percent"/>
    <tableColumn id="7" xr3:uid="{E0FDF292-974C-4312-B2F8-9E328D1F5685}" name="RN Hours (excl. Admin, DON)" dataDxfId="96"/>
    <tableColumn id="9" xr3:uid="{84ADA9B3-29AC-49B3-943E-D441C167480A}" name="RN Hours Contract (excl. Admin, DON)" dataDxfId="95"/>
    <tableColumn id="31" xr3:uid="{85A81AD2-6B7E-462B-A14E-56CEB34C2AEA}" name="Percent RN Contract (excl. Admin, DON)" dataDxfId="94" dataCellStyle="Percent"/>
    <tableColumn id="10" xr3:uid="{AAF2C2E5-EF1E-43A3-9ABF-04099AD568D1}" name="RN Admin Hours" dataDxfId="93"/>
    <tableColumn id="12" xr3:uid="{1751CDBF-3B29-4A20-9669-4C78787DCB57}" name="RN Admin Hours Contract" dataDxfId="92"/>
    <tableColumn id="32" xr3:uid="{24D4396E-D78F-4B89-BB54-618C1647AA0E}" name="Percent RN Admin Contract" dataDxfId="91" dataCellStyle="Percent"/>
    <tableColumn id="13" xr3:uid="{743EA264-A6FF-4778-A4A0-92CA90F23D01}" name="RN DON Hours" dataDxfId="90"/>
    <tableColumn id="15" xr3:uid="{33222A07-DB33-4B62-A463-2ED6C479C760}" name="RN DON Hours Contract" dataDxfId="89"/>
    <tableColumn id="33" xr3:uid="{BC762FBD-E281-43C3-9D76-39C08405749D}" name="Percent RN DON Contract" dataDxfId="88" dataCellStyle="Percent"/>
    <tableColumn id="16" xr3:uid="{FAE3D14E-5D78-4271-9A5A-B0BE455C9A8C}" name="LPN Hours (excl. Admin)" dataDxfId="87"/>
    <tableColumn id="18" xr3:uid="{3EDAD5BD-FEBD-4E2D-A6CD-9C5D147FECD3}" name="LPN Hours Contract (excl. Admin)" dataDxfId="86"/>
    <tableColumn id="40" xr3:uid="{0E2A72B1-28D3-40A9-87DE-59F3B75CE419}" name="Percent LPN Hours Contract (excl. Admin)" dataDxfId="85" dataCellStyle="Percent"/>
    <tableColumn id="19" xr3:uid="{724D1E26-5E5B-4A77-9178-81C647508D31}" name="LPN Admin Hours" dataDxfId="84"/>
    <tableColumn id="21" xr3:uid="{319123C9-4E95-4B4F-A186-2A0F53222B49}" name="LPN Admin Hours Contract" dataDxfId="83"/>
    <tableColumn id="44" xr3:uid="{EF8E92CE-19A8-425F-B769-35C94F4BBBB6}" name="Percent LPN Admin Hours Contract" dataDxfId="82" dataCellStyle="Percent"/>
    <tableColumn id="22" xr3:uid="{F32279F6-894F-47A0-94CF-DB483B704A07}" name="CNA Hours" dataDxfId="81"/>
    <tableColumn id="24" xr3:uid="{07A76986-3633-4DCC-9AE1-272812A71345}" name="CNA Hours Contract" dataDxfId="80"/>
    <tableColumn id="41" xr3:uid="{1F8159EA-ABCE-4646-BE4E-9E80018937E4}" name="Percent CNA Hours Contract" dataDxfId="79" dataCellStyle="Percent"/>
    <tableColumn id="25" xr3:uid="{738C9AE4-8DF3-4E38-B21E-023620FEEAD7}" name="NA TR Hours" dataDxfId="78"/>
    <tableColumn id="27" xr3:uid="{AB1D36B8-F50B-4F27-AE6F-FA6CFEC276C4}" name="NA TR Hours Contract" dataDxfId="77"/>
    <tableColumn id="42" xr3:uid="{0F9A62C0-A335-45D9-85EC-5BEB8E94F478}" name="Percent NA TR Hours Contract" dataDxfId="76" dataCellStyle="Percent"/>
    <tableColumn id="28" xr3:uid="{A733BCC9-295D-455D-B427-73B040C9D678}" name="Med Aide/Tech Hours" dataDxfId="75"/>
    <tableColumn id="30" xr3:uid="{0536EF6A-AD42-4590-9A77-87FD09D62437}" name="Med Aide/Tech Hours Contract" dataDxfId="74"/>
    <tableColumn id="43" xr3:uid="{540DA9DA-3518-477D-A905-9B9A4E5B0A55}" name="Percent Med Aide/Tech Hours Contract" dataDxfId="73" dataCellStyle="Percent"/>
    <tableColumn id="5" xr3:uid="{4050EF94-67C8-4D83-AA0E-769E2712F7F6}" name="Provider Number"/>
    <tableColumn id="14" xr3:uid="{008830E5-3C32-41F4-B4CB-37FA5D9AAAFD}" name="CMS Region Number" dataDxfId="7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4E5ED9-9C47-46E4-8DDF-38BCB04C7CFB}" name="NonNurse" displayName="NonNurse" ref="A1:AI271" totalsRowShown="0" headerRowDxfId="71">
  <autoFilter ref="A1:AI271" xr:uid="{0BC5ADF1-15D4-4F74-902E-CBC634AC45F1}"/>
  <sortState xmlns:xlrd2="http://schemas.microsoft.com/office/spreadsheetml/2017/richdata2" ref="A2:AI271">
    <sortCondition ref="A1:A271"/>
  </sortState>
  <tableColumns count="35">
    <tableColumn id="1" xr3:uid="{F00D9354-1876-4260-B55D-3000A51607E9}" name="State"/>
    <tableColumn id="3" xr3:uid="{532DAEB9-4E13-4425-819F-48A1956ABEE2}" name="Provider"/>
    <tableColumn id="4" xr3:uid="{4B0AB1CB-0D57-4E1A-B546-68934B5F745B}" name="City"/>
    <tableColumn id="5" xr3:uid="{88278DF8-142B-47E7-A517-80C0C81C7525}" name="County"/>
    <tableColumn id="6" xr3:uid="{99A164C1-6183-4B54-ACA7-0DEFB160F33E}" name="MDS Census" dataDxfId="70"/>
    <tableColumn id="7" xr3:uid="{76E25024-A7B8-405A-9DF7-958FB952AA42}" name="Admin Hours" dataDxfId="69"/>
    <tableColumn id="30" xr3:uid="{002F3C74-8B80-42FE-B55E-FD02EB3B0F44}" name="Medical Director Hours" dataDxfId="68"/>
    <tableColumn id="8" xr3:uid="{CD1089D8-0E51-44BE-93C9-CF65032AB6E4}" name="Pharmacist Hours" dataDxfId="67"/>
    <tableColumn id="10" xr3:uid="{B1234B96-5992-4D5C-BB68-0187FB92B55C}" name="Dietician Hours" dataDxfId="66"/>
    <tableColumn id="28" xr3:uid="{03249A12-830E-400A-A755-565F6435BD61}" name="Physician Assistant Hours" dataDxfId="65"/>
    <tableColumn id="29" xr3:uid="{88F50A7D-5F2C-401A-B0E9-F1BFEFED6109}" name="Nurse Practictioner Hours" dataDxfId="64"/>
    <tableColumn id="20" xr3:uid="{E049B0C8-7CC1-458C-8CFC-71E3F8765567}" name="Speech/Language Pathologist Hours" dataDxfId="63"/>
    <tableColumn id="17" xr3:uid="{2AB81C96-3F88-4C3F-B749-72C7AE99020A}" name="Qualified Social Work Staff Hours" dataDxfId="62"/>
    <tableColumn id="15" xr3:uid="{70BDE37E-6783-4743-B6DC-07FEE2976759}" name="Other Social Work Staff Hours" dataDxfId="61"/>
    <tableColumn id="34" xr3:uid="{4407487A-3B92-4A2B-A1EE-572DD63888FC}" name="HPRD: Total Social Work " dataDxfId="60"/>
    <tableColumn id="18" xr3:uid="{36326D19-F5EB-48EC-9A55-B5B85D79C147}" name="Qualified Activities Professional Hours" dataDxfId="59"/>
    <tableColumn id="16" xr3:uid="{E4D8ECEA-A9AA-47C1-B7BD-57C860A67DC0}" name="Other Activities Professional Hours" dataDxfId="58"/>
    <tableColumn id="33" xr3:uid="{794482AF-A0C5-4679-984D-B0FD6B3E970E}" name="HPRD: Combined Activities" dataDxfId="57"/>
    <tableColumn id="12" xr3:uid="{FE067562-8B16-46C2-A201-C4D9015A032C}" name="Occupational Therapist Hours" dataDxfId="56"/>
    <tableColumn id="13" xr3:uid="{986D4B24-787D-4CA1-9487-92774B7B13D0}" name="OT Assistant Hours" dataDxfId="55"/>
    <tableColumn id="22" xr3:uid="{BE4CC9C7-E5C6-4451-A3E5-7A2F9F5C1C42}" name="OT Aide Hours" dataDxfId="54"/>
    <tableColumn id="35" xr3:uid="{BF55556F-A5B6-4786-9ACF-927F7943FB10}" name="HPRD: OT (incl. Assistant &amp; Aide)" dataDxfId="53"/>
    <tableColumn id="23" xr3:uid="{88630E3C-BB35-40E3-B819-C0BD2F4E6659}" name="Physical Therapist (PT) Hours" dataDxfId="52"/>
    <tableColumn id="24" xr3:uid="{04F638D4-E047-45D8-AC68-6CA41FAC09F8}" name="PT Assistant Hours" dataDxfId="51"/>
    <tableColumn id="25" xr3:uid="{95AAF965-A735-48FE-95C0-63E6CAC7A7E2}" name="PT Aide Hours" dataDxfId="50"/>
    <tableColumn id="36" xr3:uid="{11FFC61F-63E2-4755-A570-54444284A65D}" name="HPRD: PT (incl. Assistant &amp; Aide)" dataDxfId="49"/>
    <tableColumn id="14" xr3:uid="{8F66A18D-4E35-4D23-B332-379261636CC0}" name="Mental Health Service Worker Hours" dataDxfId="48"/>
    <tableColumn id="21" xr3:uid="{CD2F314B-BD3F-44EE-9912-E0D1D8FD71B3}" name="Therapeutic Recreation Specialist" dataDxfId="47"/>
    <tableColumn id="9" xr3:uid="{37901708-A487-402B-B680-60CFA73DFFFB}" name="Clinical Nurse Specialist Hours" dataDxfId="46"/>
    <tableColumn id="11" xr3:uid="{C869CF68-1C18-4916-862F-263C9D2A68C8}" name="Feeding Assistant Hours" dataDxfId="45"/>
    <tableColumn id="26" xr3:uid="{E943CB58-464C-4779-99D5-D0DBC6B4A5CD}" name="Respiratory Therapist Hours" dataDxfId="44"/>
    <tableColumn id="27" xr3:uid="{6CD84564-1811-410F-8AD0-0A2161475299}" name="Respiratory Therapy Technician Hours" dataDxfId="43"/>
    <tableColumn id="31" xr3:uid="{4B1FBB84-BE6C-427C-8A2D-823373998C16}" name="Other Physician Hours" dataDxfId="42"/>
    <tableColumn id="2" xr3:uid="{FC8872AC-E6B5-4079-BF5D-9D8C7510133D}" name="Provider Number" dataDxfId="41"/>
    <tableColumn id="32" xr3:uid="{EEB5789F-0F0C-4041-AEF2-88D971966F68}" name="CMS Region Number" dataDxfId="40"/>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92FE09-E3CD-445D-B2C7-427553201B39}" name="Summary" displayName="Summary" ref="B2:D9" totalsRowShown="0" headerRowDxfId="39" dataDxfId="38" tableBorderDxfId="37">
  <autoFilter ref="B2:D9" xr:uid="{1ED771D8-DBF2-4B5C-9F7D-A59FBB047463}"/>
  <tableColumns count="3">
    <tableColumn id="1" xr3:uid="{C415898E-1806-4478-9BF0-0D63ED330100}" name="State - Q1 2022" dataDxfId="36"/>
    <tableColumn id="3" xr3:uid="{7A879F5E-8BC0-42F8-884C-E81385FC40C9}" name="State Avg." dataDxfId="35" dataCellStyle="Normal 2 2"/>
    <tableColumn id="2" xr3:uid="{D052F08E-2831-4B21-AE70-BECB78F2120B}" name="US Avg." dataDxfId="34" dataCellStyle="Normal 2 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C4E93-86FC-4FD2-B383-07C9A588345D}" name="CMSRegion" displayName="CMSRegion" ref="F2:M12" totalsRowShown="0" headerRowDxfId="33" dataDxfId="32">
  <autoFilter ref="F2:M12" xr:uid="{8DA5A7B1-12B2-4B6A-ACD1-897DD9C7A713}"/>
  <tableColumns count="8">
    <tableColumn id="1" xr3:uid="{4C45F255-B1E2-4C80-BA17-2E77C5CA66A3}" name="CMS Region Number" dataDxfId="31"/>
    <tableColumn id="2" xr3:uid="{DAA24C05-7242-4616-AB66-AEFC0597D11E}" name="Total Census" dataDxfId="30"/>
    <tableColumn id="7" xr3:uid="{FE529AF3-5512-4A81-96B3-B6593526FCE0}" name="Total Nurse Staff HPRD" dataDxfId="29"/>
    <tableColumn id="3" xr3:uid="{3476AD1C-2ECC-4037-A28A-399A30EFCC57}" name="Rank: Total Nurse Staff HPRD" dataDxfId="28"/>
    <tableColumn id="5" xr3:uid="{A7DB43CD-C685-4B70-AB85-5C92C9A4E4A5}" name="RN Staff HPRD" dataDxfId="27"/>
    <tableColumn id="10" xr3:uid="{08D1C35C-C673-4C81-A340-0934D1F11A08}" name="Rank: RN Staff HPRD" dataDxfId="26"/>
    <tableColumn id="9" xr3:uid="{D7671DAA-DB81-4764-807B-BEC5A7088942}" name="% Contract" dataDxfId="25" dataCellStyle="Percent"/>
    <tableColumn id="6" xr3:uid="{A7A60895-3B80-404B-AEB1-2FC54A51022A}" name="Rank: % Contract" dataDxfId="24"/>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0F6513-217F-4E65-9136-F51717FAC8CE}" name="State" displayName="State" ref="O2:V53" totalsRowShown="0" headerRowDxfId="23" dataDxfId="22">
  <autoFilter ref="O2:V53" xr:uid="{3A6DC66B-51AF-4021-A205-FEA1BCFE532F}"/>
  <tableColumns count="8">
    <tableColumn id="1" xr3:uid="{3C673EA1-20AD-46A4-A386-F3947B467C0F}" name="State" dataDxfId="21"/>
    <tableColumn id="2" xr3:uid="{9063FABA-19AF-4DCD-B29F-D5DC4B8F163B}" name="Total Census" dataDxfId="20"/>
    <tableColumn id="4" xr3:uid="{32F1A69D-133E-4B10-A987-A7493041B6EB}" name="Total Nurse Staff HPRD" dataDxfId="19"/>
    <tableColumn id="3" xr3:uid="{CB562D98-7F95-4A3C-9B87-EE8C29240BE2}" name="Rank: Total Nurse Staff HPRD" dataDxfId="18"/>
    <tableColumn id="5" xr3:uid="{3A50F1A0-91B1-4F07-8AD3-E5398AC6E980}" name="RN Staff HPRD" dataDxfId="17"/>
    <tableColumn id="8" xr3:uid="{D3661ABD-D533-4702-85E2-D48EDF880B11}" name="Rank: RN Staff HPRD" dataDxfId="16"/>
    <tableColumn id="7" xr3:uid="{D2E2B7F1-20FB-4609-90CB-3483F4426C2C}" name="% Contract" dataDxfId="15" dataCellStyle="Percent"/>
    <tableColumn id="6" xr3:uid="{68C5D696-3F86-4AED-B17C-642569D21040}" name="Rank: % Contract" dataDxfId="14"/>
  </tableColumns>
  <tableStyleInfo name="TableStyleMedium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99D856-4C95-4424-9EBA-79AB02146EF7}" name="Category" displayName="Category" ref="X2:AA15" totalsRowShown="0" headerRowDxfId="13" dataDxfId="12">
  <autoFilter ref="X2:AA15" xr:uid="{565E5F01-F55D-4423-8221-FE9537902289}"/>
  <tableColumns count="4">
    <tableColumn id="1" xr3:uid="{20837B42-ABD1-4387-841D-09F554758F37}" name="Staffing Category" dataDxfId="11"/>
    <tableColumn id="2" xr3:uid="{2076F5F2-323E-4775-BB3F-52D61D50136E}" name="State Total" dataDxfId="10"/>
    <tableColumn id="3" xr3:uid="{F6764FB2-BD8E-411C-8410-AFD1F85E526A}" name="Percentage of Total" dataDxfId="9">
      <calculatedColumnFormula>Category[[#This Row],[State Total]]/Y1</calculatedColumnFormula>
    </tableColumn>
    <tableColumn id="4" xr3:uid="{F9EBDF3D-CC0B-4F1C-B73D-A6B87920542A}" name="HPRD" dataDxfId="8">
      <calculatedColumnFormula>Category[[#This Row],[State Total]]/D8</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A087DE-CF7A-4329-86EC-3323F9517EE5}" name="ContractSummary" displayName="ContractSummary" ref="X18:Y29" totalsRowShown="0" headerRowDxfId="7" dataDxfId="6">
  <autoFilter ref="X18:Y29" xr:uid="{611C2622-9CCC-48CE-821F-F51D1E505E95}"/>
  <tableColumns count="2">
    <tableColumn id="1" xr3:uid="{CCA0B6AF-7CD9-4359-89FA-3FDFDF081B95}" name="Contract Hours" dataDxfId="5"/>
    <tableColumn id="2" xr3:uid="{89A33A01-377D-46CC-89DD-499FF63023A8}" name="State Total" dataDxfId="4">
      <calculatedColumnFormula>SUM(#REF!)</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4DBA5A-86BB-401E-903A-8ED4240B5F70}" name="CategorySummary" displayName="CategorySummary" ref="X33:Y37" totalsRowShown="0" headerRowDxfId="3" dataDxfId="2">
  <autoFilter ref="X33:Y37" xr:uid="{03106FE6-CCEA-42AA-9F14-64FFC94AC8E0}"/>
  <tableColumns count="2">
    <tableColumn id="1" xr3:uid="{45E2A582-DD07-44C7-8A6B-CF756F507A9B}" name="Staffing Category" dataDxfId="1"/>
    <tableColumn id="4" xr3:uid="{A018DFF4-4543-4E56-A1CA-310FDFD335ED}" name="HPRD"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9D81-6CD5-4BF2-8B94-89EC9758C25B}">
  <sheetPr>
    <outlinePr summaryRight="0"/>
  </sheetPr>
  <dimension ref="A1:AH3570"/>
  <sheetViews>
    <sheetView tabSelected="1"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9" width="15.7109375" customWidth="1"/>
    <col min="10" max="10" width="15.7109375" customWidth="1" collapsed="1"/>
    <col min="11" max="22" width="15.7109375" hidden="1" customWidth="1" outlineLevel="1"/>
    <col min="23" max="23" width="15.7109375" customWidth="1" collapsed="1"/>
    <col min="24" max="31" width="15.7109375" hidden="1" customWidth="1" outlineLevel="1"/>
    <col min="32" max="32" width="10.85546875" bestFit="1" customWidth="1"/>
    <col min="33" max="33" width="10.85546875" style="33" customWidth="1"/>
    <col min="34" max="34" width="15.7109375" style="34" customWidth="1"/>
    <col min="35" max="35" width="25.42578125" customWidth="1"/>
    <col min="36" max="36" width="18.42578125" customWidth="1"/>
    <col min="37" max="37" width="30.140625" customWidth="1"/>
    <col min="38" max="38" width="28.42578125" customWidth="1"/>
    <col min="39" max="39" width="27" customWidth="1"/>
    <col min="40" max="40" width="31" customWidth="1"/>
    <col min="41" max="41" width="23.7109375" customWidth="1"/>
    <col min="44" max="44" width="29.28515625" customWidth="1"/>
    <col min="45" max="45" width="25.85546875" customWidth="1"/>
    <col min="46" max="46" width="24.140625" customWidth="1"/>
    <col min="47" max="48" width="27.28515625" customWidth="1"/>
    <col min="49" max="49" width="25.5703125" customWidth="1"/>
    <col min="50" max="50" width="25.140625" customWidth="1"/>
    <col min="52" max="52" width="9.42578125" customWidth="1"/>
    <col min="53" max="53" width="30.140625" customWidth="1"/>
    <col min="54" max="54" width="28.42578125" customWidth="1"/>
  </cols>
  <sheetData>
    <row r="1" spans="1:34" s="29" customFormat="1" ht="189.95" customHeight="1" x14ac:dyDescent="0.25">
      <c r="A1" s="29" t="s">
        <v>862</v>
      </c>
      <c r="B1" s="29" t="s">
        <v>929</v>
      </c>
      <c r="C1" s="29" t="s">
        <v>930</v>
      </c>
      <c r="D1" s="29" t="s">
        <v>902</v>
      </c>
      <c r="E1" s="29" t="s">
        <v>903</v>
      </c>
      <c r="F1" s="29" t="s">
        <v>858</v>
      </c>
      <c r="G1" s="29" t="s">
        <v>904</v>
      </c>
      <c r="H1" s="29" t="s">
        <v>872</v>
      </c>
      <c r="I1" s="29" t="s">
        <v>905</v>
      </c>
      <c r="J1" s="29" t="s">
        <v>906</v>
      </c>
      <c r="K1" s="29" t="s">
        <v>907</v>
      </c>
      <c r="L1" s="29" t="s">
        <v>908</v>
      </c>
      <c r="M1" s="29" t="s">
        <v>909</v>
      </c>
      <c r="N1" s="29" t="s">
        <v>910</v>
      </c>
      <c r="O1" s="29" t="s">
        <v>911</v>
      </c>
      <c r="P1" s="29" t="s">
        <v>913</v>
      </c>
      <c r="Q1" s="29" t="s">
        <v>912</v>
      </c>
      <c r="R1" s="29" t="s">
        <v>914</v>
      </c>
      <c r="S1" s="29" t="s">
        <v>915</v>
      </c>
      <c r="T1" s="29" t="s">
        <v>916</v>
      </c>
      <c r="U1" s="29" t="s">
        <v>917</v>
      </c>
      <c r="V1" s="29" t="s">
        <v>918</v>
      </c>
      <c r="W1" s="29" t="s">
        <v>919</v>
      </c>
      <c r="X1" s="29" t="s">
        <v>920</v>
      </c>
      <c r="Y1" s="29" t="s">
        <v>921</v>
      </c>
      <c r="Z1" s="29" t="s">
        <v>922</v>
      </c>
      <c r="AA1" s="29" t="s">
        <v>923</v>
      </c>
      <c r="AB1" s="29" t="s">
        <v>924</v>
      </c>
      <c r="AC1" s="29" t="s">
        <v>925</v>
      </c>
      <c r="AD1" s="29" t="s">
        <v>926</v>
      </c>
      <c r="AE1" s="29" t="s">
        <v>927</v>
      </c>
      <c r="AF1" s="29" t="s">
        <v>928</v>
      </c>
      <c r="AG1" s="31" t="s">
        <v>856</v>
      </c>
    </row>
    <row r="2" spans="1:34" x14ac:dyDescent="0.25">
      <c r="A2" t="s">
        <v>822</v>
      </c>
      <c r="B2" t="s">
        <v>286</v>
      </c>
      <c r="C2" t="s">
        <v>546</v>
      </c>
      <c r="D2" t="s">
        <v>716</v>
      </c>
      <c r="E2" s="32">
        <v>40.044444444444444</v>
      </c>
      <c r="F2" s="32">
        <v>3.8655549389567145</v>
      </c>
      <c r="G2" s="32">
        <v>3.6169422863485012</v>
      </c>
      <c r="H2" s="32">
        <v>0.67906492785793582</v>
      </c>
      <c r="I2" s="32">
        <v>0.43045227524972268</v>
      </c>
      <c r="J2" s="32">
        <v>154.79399999999998</v>
      </c>
      <c r="K2" s="32">
        <v>144.83844444444443</v>
      </c>
      <c r="L2" s="32">
        <v>27.192777777777785</v>
      </c>
      <c r="M2" s="32">
        <v>17.237222222222229</v>
      </c>
      <c r="N2" s="32">
        <v>5.2444444444444445</v>
      </c>
      <c r="O2" s="32">
        <v>4.7111111111111112</v>
      </c>
      <c r="P2" s="32">
        <v>33.413111111111114</v>
      </c>
      <c r="Q2" s="32">
        <v>33.413111111111114</v>
      </c>
      <c r="R2" s="32">
        <v>0</v>
      </c>
      <c r="S2" s="32">
        <v>94.188111111111127</v>
      </c>
      <c r="T2" s="32">
        <v>68.154888888888891</v>
      </c>
      <c r="U2" s="32">
        <v>21.11011111111112</v>
      </c>
      <c r="V2" s="32">
        <v>4.9231111111111092</v>
      </c>
      <c r="W2" s="32">
        <v>0</v>
      </c>
      <c r="X2" s="32">
        <v>0</v>
      </c>
      <c r="Y2" s="32">
        <v>0</v>
      </c>
      <c r="Z2" s="32">
        <v>0</v>
      </c>
      <c r="AA2" s="32">
        <v>0</v>
      </c>
      <c r="AB2" s="32">
        <v>0</v>
      </c>
      <c r="AC2" s="32">
        <v>0</v>
      </c>
      <c r="AD2" s="32">
        <v>0</v>
      </c>
      <c r="AE2" s="32">
        <v>0</v>
      </c>
      <c r="AF2" t="s">
        <v>13</v>
      </c>
      <c r="AG2">
        <v>4</v>
      </c>
      <c r="AH2"/>
    </row>
    <row r="3" spans="1:34" x14ac:dyDescent="0.25">
      <c r="A3" t="s">
        <v>822</v>
      </c>
      <c r="B3" t="s">
        <v>493</v>
      </c>
      <c r="C3" t="s">
        <v>600</v>
      </c>
      <c r="D3" t="s">
        <v>732</v>
      </c>
      <c r="E3" s="32">
        <v>8.3000000000000007</v>
      </c>
      <c r="F3" s="32">
        <v>9.3527443105756358</v>
      </c>
      <c r="G3" s="32">
        <v>8.3694779116465856</v>
      </c>
      <c r="H3" s="32">
        <v>5.3527443105756349</v>
      </c>
      <c r="I3" s="32">
        <v>4.3694779116465856</v>
      </c>
      <c r="J3" s="32">
        <v>77.62777777777778</v>
      </c>
      <c r="K3" s="32">
        <v>69.466666666666669</v>
      </c>
      <c r="L3" s="32">
        <v>44.427777777777777</v>
      </c>
      <c r="M3" s="32">
        <v>36.266666666666666</v>
      </c>
      <c r="N3" s="32">
        <v>8.1611111111111114</v>
      </c>
      <c r="O3" s="32">
        <v>0</v>
      </c>
      <c r="P3" s="32">
        <v>5.2</v>
      </c>
      <c r="Q3" s="32">
        <v>5.2</v>
      </c>
      <c r="R3" s="32">
        <v>0</v>
      </c>
      <c r="S3" s="32">
        <v>28</v>
      </c>
      <c r="T3" s="32">
        <v>28</v>
      </c>
      <c r="U3" s="32">
        <v>0</v>
      </c>
      <c r="V3" s="32">
        <v>0</v>
      </c>
      <c r="W3" s="32">
        <v>0</v>
      </c>
      <c r="X3" s="32">
        <v>0</v>
      </c>
      <c r="Y3" s="32">
        <v>0</v>
      </c>
      <c r="Z3" s="32">
        <v>0</v>
      </c>
      <c r="AA3" s="32">
        <v>0</v>
      </c>
      <c r="AB3" s="32">
        <v>0</v>
      </c>
      <c r="AC3" s="32">
        <v>0</v>
      </c>
      <c r="AD3" s="32">
        <v>0</v>
      </c>
      <c r="AE3" s="32">
        <v>0</v>
      </c>
      <c r="AF3" t="s">
        <v>226</v>
      </c>
      <c r="AG3">
        <v>4</v>
      </c>
      <c r="AH3"/>
    </row>
    <row r="4" spans="1:34" x14ac:dyDescent="0.25">
      <c r="A4" t="s">
        <v>822</v>
      </c>
      <c r="B4" t="s">
        <v>326</v>
      </c>
      <c r="C4" t="s">
        <v>611</v>
      </c>
      <c r="D4" t="s">
        <v>725</v>
      </c>
      <c r="E4" s="32">
        <v>110.11111111111111</v>
      </c>
      <c r="F4" s="32">
        <v>4.8946700302724526</v>
      </c>
      <c r="G4" s="32">
        <v>4.5684833501513618</v>
      </c>
      <c r="H4" s="32">
        <v>0.74133905146316847</v>
      </c>
      <c r="I4" s="32">
        <v>0.47398385469223009</v>
      </c>
      <c r="J4" s="32">
        <v>538.95755555555559</v>
      </c>
      <c r="K4" s="32">
        <v>503.04077777777775</v>
      </c>
      <c r="L4" s="32">
        <v>81.629666666666665</v>
      </c>
      <c r="M4" s="32">
        <v>52.190888888888892</v>
      </c>
      <c r="N4" s="32">
        <v>23.74988888888889</v>
      </c>
      <c r="O4" s="32">
        <v>5.6888888888888891</v>
      </c>
      <c r="P4" s="32">
        <v>69.544555555555547</v>
      </c>
      <c r="Q4" s="32">
        <v>63.066555555555553</v>
      </c>
      <c r="R4" s="32">
        <v>6.4779999999999962</v>
      </c>
      <c r="S4" s="32">
        <v>387.7833333333333</v>
      </c>
      <c r="T4" s="32">
        <v>322.72944444444443</v>
      </c>
      <c r="U4" s="32">
        <v>44.644111111111108</v>
      </c>
      <c r="V4" s="32">
        <v>20.409777777777773</v>
      </c>
      <c r="W4" s="32">
        <v>152.23922222222222</v>
      </c>
      <c r="X4" s="32">
        <v>0</v>
      </c>
      <c r="Y4" s="32">
        <v>0.58277777777777784</v>
      </c>
      <c r="Z4" s="32">
        <v>0</v>
      </c>
      <c r="AA4" s="32">
        <v>3.2588888888888898</v>
      </c>
      <c r="AB4" s="32">
        <v>3.1666666666666669E-2</v>
      </c>
      <c r="AC4" s="32">
        <v>148.36588888888889</v>
      </c>
      <c r="AD4" s="32">
        <v>0</v>
      </c>
      <c r="AE4" s="32">
        <v>0</v>
      </c>
      <c r="AF4" t="s">
        <v>54</v>
      </c>
      <c r="AG4">
        <v>4</v>
      </c>
      <c r="AH4"/>
    </row>
    <row r="5" spans="1:34" x14ac:dyDescent="0.25">
      <c r="A5" t="s">
        <v>822</v>
      </c>
      <c r="B5" t="s">
        <v>367</v>
      </c>
      <c r="C5" t="s">
        <v>597</v>
      </c>
      <c r="D5" t="s">
        <v>756</v>
      </c>
      <c r="E5" s="32">
        <v>76.977777777777774</v>
      </c>
      <c r="F5" s="32">
        <v>3.571983256351039</v>
      </c>
      <c r="G5" s="32">
        <v>3.2214260969976904</v>
      </c>
      <c r="H5" s="32">
        <v>0.68299797921478067</v>
      </c>
      <c r="I5" s="32">
        <v>0.39818129330254054</v>
      </c>
      <c r="J5" s="32">
        <v>274.96333333333331</v>
      </c>
      <c r="K5" s="32">
        <v>247.9782222222222</v>
      </c>
      <c r="L5" s="32">
        <v>52.57566666666667</v>
      </c>
      <c r="M5" s="32">
        <v>30.651111111111121</v>
      </c>
      <c r="N5" s="32">
        <v>16.235666666666663</v>
      </c>
      <c r="O5" s="32">
        <v>5.6888888888888891</v>
      </c>
      <c r="P5" s="32">
        <v>49.509</v>
      </c>
      <c r="Q5" s="32">
        <v>44.448444444444448</v>
      </c>
      <c r="R5" s="32">
        <v>5.0605555555555553</v>
      </c>
      <c r="S5" s="32">
        <v>172.87866666666667</v>
      </c>
      <c r="T5" s="32">
        <v>152.08311111111109</v>
      </c>
      <c r="U5" s="32">
        <v>0</v>
      </c>
      <c r="V5" s="32">
        <v>20.795555555555566</v>
      </c>
      <c r="W5" s="32">
        <v>4.8638888888888889</v>
      </c>
      <c r="X5" s="32">
        <v>0.81944444444444442</v>
      </c>
      <c r="Y5" s="32">
        <v>0</v>
      </c>
      <c r="Z5" s="32">
        <v>0</v>
      </c>
      <c r="AA5" s="32">
        <v>0.76666666666666672</v>
      </c>
      <c r="AB5" s="32">
        <v>0</v>
      </c>
      <c r="AC5" s="32">
        <v>3.2777777777777777</v>
      </c>
      <c r="AD5" s="32">
        <v>0</v>
      </c>
      <c r="AE5" s="32">
        <v>0</v>
      </c>
      <c r="AF5" t="s">
        <v>95</v>
      </c>
      <c r="AG5">
        <v>4</v>
      </c>
      <c r="AH5"/>
    </row>
    <row r="6" spans="1:34" x14ac:dyDescent="0.25">
      <c r="A6" t="s">
        <v>822</v>
      </c>
      <c r="B6" t="s">
        <v>443</v>
      </c>
      <c r="C6" t="s">
        <v>661</v>
      </c>
      <c r="D6" t="s">
        <v>742</v>
      </c>
      <c r="E6" s="32">
        <v>53.733333333333334</v>
      </c>
      <c r="F6" s="32">
        <v>3.8725909842845323</v>
      </c>
      <c r="G6" s="32">
        <v>3.4223221670802308</v>
      </c>
      <c r="H6" s="32">
        <v>0.78833126550868482</v>
      </c>
      <c r="I6" s="32">
        <v>0.39192928039702224</v>
      </c>
      <c r="J6" s="32">
        <v>208.08722222222221</v>
      </c>
      <c r="K6" s="32">
        <v>183.89277777777775</v>
      </c>
      <c r="L6" s="32">
        <v>42.359666666666662</v>
      </c>
      <c r="M6" s="32">
        <v>21.059666666666661</v>
      </c>
      <c r="N6" s="32">
        <v>15.505555555555556</v>
      </c>
      <c r="O6" s="32">
        <v>5.7944444444444443</v>
      </c>
      <c r="P6" s="32">
        <v>21.910000000000007</v>
      </c>
      <c r="Q6" s="32">
        <v>19.015555555555562</v>
      </c>
      <c r="R6" s="32">
        <v>2.8944444444444444</v>
      </c>
      <c r="S6" s="32">
        <v>143.81755555555554</v>
      </c>
      <c r="T6" s="32">
        <v>112.7411111111111</v>
      </c>
      <c r="U6" s="32">
        <v>0</v>
      </c>
      <c r="V6" s="32">
        <v>31.076444444444444</v>
      </c>
      <c r="W6" s="32">
        <v>81.734666666666655</v>
      </c>
      <c r="X6" s="32">
        <v>2.1722222222222221</v>
      </c>
      <c r="Y6" s="32">
        <v>7.6444444444444448</v>
      </c>
      <c r="Z6" s="32">
        <v>0</v>
      </c>
      <c r="AA6" s="32">
        <v>13.921222222222223</v>
      </c>
      <c r="AB6" s="32">
        <v>2.8944444444444444</v>
      </c>
      <c r="AC6" s="32">
        <v>50.763444444444431</v>
      </c>
      <c r="AD6" s="32">
        <v>0</v>
      </c>
      <c r="AE6" s="32">
        <v>4.3388888888888895</v>
      </c>
      <c r="AF6" t="s">
        <v>175</v>
      </c>
      <c r="AG6">
        <v>4</v>
      </c>
      <c r="AH6"/>
    </row>
    <row r="7" spans="1:34" x14ac:dyDescent="0.25">
      <c r="A7" t="s">
        <v>822</v>
      </c>
      <c r="B7" t="s">
        <v>462</v>
      </c>
      <c r="C7" t="s">
        <v>578</v>
      </c>
      <c r="D7" t="s">
        <v>794</v>
      </c>
      <c r="E7" s="32">
        <v>40.733333333333334</v>
      </c>
      <c r="F7" s="32">
        <v>3.8251909438079648</v>
      </c>
      <c r="G7" s="32">
        <v>3.2455946535733768</v>
      </c>
      <c r="H7" s="32">
        <v>0.85914348063284229</v>
      </c>
      <c r="I7" s="32">
        <v>0.29352427714129842</v>
      </c>
      <c r="J7" s="32">
        <v>155.81277777777777</v>
      </c>
      <c r="K7" s="32">
        <v>132.20388888888888</v>
      </c>
      <c r="L7" s="32">
        <v>34.995777777777775</v>
      </c>
      <c r="M7" s="32">
        <v>11.956222222222221</v>
      </c>
      <c r="N7" s="32">
        <v>17.795111111111108</v>
      </c>
      <c r="O7" s="32">
        <v>5.2444444444444445</v>
      </c>
      <c r="P7" s="32">
        <v>42.427</v>
      </c>
      <c r="Q7" s="32">
        <v>41.857666666666667</v>
      </c>
      <c r="R7" s="32">
        <v>0.56933333333333336</v>
      </c>
      <c r="S7" s="32">
        <v>78.389999999999986</v>
      </c>
      <c r="T7" s="32">
        <v>77.008333333333326</v>
      </c>
      <c r="U7" s="32">
        <v>0</v>
      </c>
      <c r="V7" s="32">
        <v>1.3816666666666666</v>
      </c>
      <c r="W7" s="32">
        <v>4.5391111111111115</v>
      </c>
      <c r="X7" s="32">
        <v>0.81388888888888888</v>
      </c>
      <c r="Y7" s="32">
        <v>0</v>
      </c>
      <c r="Z7" s="32">
        <v>0</v>
      </c>
      <c r="AA7" s="32">
        <v>1.7057777777777776</v>
      </c>
      <c r="AB7" s="32">
        <v>0</v>
      </c>
      <c r="AC7" s="32">
        <v>0.85555555555555551</v>
      </c>
      <c r="AD7" s="32">
        <v>0</v>
      </c>
      <c r="AE7" s="32">
        <v>1.163888888888889</v>
      </c>
      <c r="AF7" t="s">
        <v>194</v>
      </c>
      <c r="AG7">
        <v>4</v>
      </c>
      <c r="AH7"/>
    </row>
    <row r="8" spans="1:34" x14ac:dyDescent="0.25">
      <c r="A8" t="s">
        <v>822</v>
      </c>
      <c r="B8" t="s">
        <v>515</v>
      </c>
      <c r="C8" t="s">
        <v>681</v>
      </c>
      <c r="D8" t="s">
        <v>804</v>
      </c>
      <c r="E8" s="32">
        <v>91.533333333333331</v>
      </c>
      <c r="F8" s="32">
        <v>2.2807829570284053</v>
      </c>
      <c r="G8" s="32">
        <v>1.9293457149793638</v>
      </c>
      <c r="H8" s="32">
        <v>0.42171886380189372</v>
      </c>
      <c r="I8" s="32">
        <v>0.16097596504005826</v>
      </c>
      <c r="J8" s="32">
        <v>208.76766666666668</v>
      </c>
      <c r="K8" s="32">
        <v>176.59944444444443</v>
      </c>
      <c r="L8" s="32">
        <v>38.601333333333336</v>
      </c>
      <c r="M8" s="32">
        <v>14.734666666666666</v>
      </c>
      <c r="N8" s="32">
        <v>18.177777777777777</v>
      </c>
      <c r="O8" s="32">
        <v>5.6888888888888891</v>
      </c>
      <c r="P8" s="32">
        <v>58.243444444444435</v>
      </c>
      <c r="Q8" s="32">
        <v>49.941888888888876</v>
      </c>
      <c r="R8" s="32">
        <v>8.3015555555555576</v>
      </c>
      <c r="S8" s="32">
        <v>111.92288888888889</v>
      </c>
      <c r="T8" s="32">
        <v>108.16922222222223</v>
      </c>
      <c r="U8" s="32">
        <v>0</v>
      </c>
      <c r="V8" s="32">
        <v>3.7536666666666658</v>
      </c>
      <c r="W8" s="32">
        <v>0.28333333333333333</v>
      </c>
      <c r="X8" s="32">
        <v>0</v>
      </c>
      <c r="Y8" s="32">
        <v>0.28333333333333333</v>
      </c>
      <c r="Z8" s="32">
        <v>0</v>
      </c>
      <c r="AA8" s="32">
        <v>0</v>
      </c>
      <c r="AB8" s="32">
        <v>0</v>
      </c>
      <c r="AC8" s="32">
        <v>0</v>
      </c>
      <c r="AD8" s="32">
        <v>0</v>
      </c>
      <c r="AE8" s="32">
        <v>0</v>
      </c>
      <c r="AF8" t="s">
        <v>248</v>
      </c>
      <c r="AG8">
        <v>4</v>
      </c>
      <c r="AH8"/>
    </row>
    <row r="9" spans="1:34" x14ac:dyDescent="0.25">
      <c r="A9" t="s">
        <v>822</v>
      </c>
      <c r="B9" t="s">
        <v>475</v>
      </c>
      <c r="C9" t="s">
        <v>599</v>
      </c>
      <c r="D9" t="s">
        <v>693</v>
      </c>
      <c r="E9" s="32">
        <v>71.466666666666669</v>
      </c>
      <c r="F9" s="32">
        <v>3.852695895522388</v>
      </c>
      <c r="G9" s="32">
        <v>3.4367506218905475</v>
      </c>
      <c r="H9" s="32">
        <v>0.57474036069651735</v>
      </c>
      <c r="I9" s="32">
        <v>0.37111940298507462</v>
      </c>
      <c r="J9" s="32">
        <v>275.33933333333334</v>
      </c>
      <c r="K9" s="32">
        <v>245.61311111111112</v>
      </c>
      <c r="L9" s="32">
        <v>41.074777777777776</v>
      </c>
      <c r="M9" s="32">
        <v>26.522666666666666</v>
      </c>
      <c r="N9" s="32">
        <v>8.8632222222222214</v>
      </c>
      <c r="O9" s="32">
        <v>5.6888888888888891</v>
      </c>
      <c r="P9" s="32">
        <v>65.58544444444442</v>
      </c>
      <c r="Q9" s="32">
        <v>50.41133333333331</v>
      </c>
      <c r="R9" s="32">
        <v>15.17411111111111</v>
      </c>
      <c r="S9" s="32">
        <v>168.67911111111115</v>
      </c>
      <c r="T9" s="32">
        <v>136.34977777777783</v>
      </c>
      <c r="U9" s="32">
        <v>12.06066666666667</v>
      </c>
      <c r="V9" s="32">
        <v>20.268666666666661</v>
      </c>
      <c r="W9" s="32">
        <v>26.735999999999997</v>
      </c>
      <c r="X9" s="32">
        <v>1.4083333333333334</v>
      </c>
      <c r="Y9" s="32">
        <v>0</v>
      </c>
      <c r="Z9" s="32">
        <v>0</v>
      </c>
      <c r="AA9" s="32">
        <v>9.7717777777777783</v>
      </c>
      <c r="AB9" s="32">
        <v>0</v>
      </c>
      <c r="AC9" s="32">
        <v>15.555888888888886</v>
      </c>
      <c r="AD9" s="32">
        <v>0</v>
      </c>
      <c r="AE9" s="32">
        <v>0</v>
      </c>
      <c r="AF9" t="s">
        <v>207</v>
      </c>
      <c r="AG9">
        <v>4</v>
      </c>
      <c r="AH9"/>
    </row>
    <row r="10" spans="1:34" x14ac:dyDescent="0.25">
      <c r="A10" t="s">
        <v>822</v>
      </c>
      <c r="B10" t="s">
        <v>506</v>
      </c>
      <c r="C10" t="s">
        <v>594</v>
      </c>
      <c r="D10" t="s">
        <v>699</v>
      </c>
      <c r="E10" s="32">
        <v>100.41111111111111</v>
      </c>
      <c r="F10" s="32">
        <v>3.6991368817085308</v>
      </c>
      <c r="G10" s="32">
        <v>3.3648157574416278</v>
      </c>
      <c r="H10" s="32">
        <v>0.46221865663383854</v>
      </c>
      <c r="I10" s="32">
        <v>0.29796613920548842</v>
      </c>
      <c r="J10" s="32">
        <v>371.43444444444435</v>
      </c>
      <c r="K10" s="32">
        <v>337.8648888888888</v>
      </c>
      <c r="L10" s="32">
        <v>46.411888888888875</v>
      </c>
      <c r="M10" s="32">
        <v>29.9191111111111</v>
      </c>
      <c r="N10" s="32">
        <v>10.803888888888888</v>
      </c>
      <c r="O10" s="32">
        <v>5.6888888888888891</v>
      </c>
      <c r="P10" s="32">
        <v>78.218666666666664</v>
      </c>
      <c r="Q10" s="32">
        <v>61.141888888888886</v>
      </c>
      <c r="R10" s="32">
        <v>17.076777777777782</v>
      </c>
      <c r="S10" s="32">
        <v>246.80388888888888</v>
      </c>
      <c r="T10" s="32">
        <v>187.01044444444443</v>
      </c>
      <c r="U10" s="32">
        <v>36.597888888888882</v>
      </c>
      <c r="V10" s="32">
        <v>23.195555555555551</v>
      </c>
      <c r="W10" s="32">
        <v>6.8432222222222228</v>
      </c>
      <c r="X10" s="32">
        <v>1.7531111111111111</v>
      </c>
      <c r="Y10" s="32">
        <v>0</v>
      </c>
      <c r="Z10" s="32">
        <v>0</v>
      </c>
      <c r="AA10" s="32">
        <v>1.1616666666666668</v>
      </c>
      <c r="AB10" s="32">
        <v>7.4999999999999997E-2</v>
      </c>
      <c r="AC10" s="32">
        <v>3.4867777777777778</v>
      </c>
      <c r="AD10" s="32">
        <v>0</v>
      </c>
      <c r="AE10" s="32">
        <v>0.36666666666666664</v>
      </c>
      <c r="AF10" t="s">
        <v>239</v>
      </c>
      <c r="AG10">
        <v>4</v>
      </c>
      <c r="AH10"/>
    </row>
    <row r="11" spans="1:34" x14ac:dyDescent="0.25">
      <c r="A11" t="s">
        <v>822</v>
      </c>
      <c r="B11" t="s">
        <v>535</v>
      </c>
      <c r="C11" t="s">
        <v>685</v>
      </c>
      <c r="D11" t="s">
        <v>708</v>
      </c>
      <c r="E11" s="32">
        <v>128.69999999999999</v>
      </c>
      <c r="F11" s="32">
        <v>3.4464456531123204</v>
      </c>
      <c r="G11" s="32">
        <v>3.1054122420789092</v>
      </c>
      <c r="H11" s="32">
        <v>0.73652248985582314</v>
      </c>
      <c r="I11" s="32">
        <v>0.460334973668307</v>
      </c>
      <c r="J11" s="32">
        <v>443.55755555555561</v>
      </c>
      <c r="K11" s="32">
        <v>399.66655555555559</v>
      </c>
      <c r="L11" s="32">
        <v>94.790444444444432</v>
      </c>
      <c r="M11" s="32">
        <v>59.245111111111108</v>
      </c>
      <c r="N11" s="32">
        <v>27.546999999999993</v>
      </c>
      <c r="O11" s="32">
        <v>7.998333333333334</v>
      </c>
      <c r="P11" s="32">
        <v>82.546666666666695</v>
      </c>
      <c r="Q11" s="32">
        <v>74.201000000000022</v>
      </c>
      <c r="R11" s="32">
        <v>8.3456666666666681</v>
      </c>
      <c r="S11" s="32">
        <v>266.22044444444447</v>
      </c>
      <c r="T11" s="32">
        <v>256.76833333333337</v>
      </c>
      <c r="U11" s="32">
        <v>6.3961111111111109</v>
      </c>
      <c r="V11" s="32">
        <v>3.0559999999999996</v>
      </c>
      <c r="W11" s="32">
        <v>0</v>
      </c>
      <c r="X11" s="32">
        <v>0</v>
      </c>
      <c r="Y11" s="32">
        <v>0</v>
      </c>
      <c r="Z11" s="32">
        <v>0</v>
      </c>
      <c r="AA11" s="32">
        <v>0</v>
      </c>
      <c r="AB11" s="32">
        <v>0</v>
      </c>
      <c r="AC11" s="32">
        <v>0</v>
      </c>
      <c r="AD11" s="32">
        <v>0</v>
      </c>
      <c r="AE11" s="32">
        <v>0</v>
      </c>
      <c r="AF11" t="s">
        <v>268</v>
      </c>
      <c r="AG11">
        <v>4</v>
      </c>
      <c r="AH11"/>
    </row>
    <row r="12" spans="1:34" x14ac:dyDescent="0.25">
      <c r="A12" t="s">
        <v>822</v>
      </c>
      <c r="B12" t="s">
        <v>407</v>
      </c>
      <c r="C12" t="s">
        <v>569</v>
      </c>
      <c r="D12" t="s">
        <v>747</v>
      </c>
      <c r="E12" s="32">
        <v>82.933333333333337</v>
      </c>
      <c r="F12" s="32">
        <v>4.7283775455519832</v>
      </c>
      <c r="G12" s="32">
        <v>4.3365032154340835</v>
      </c>
      <c r="H12" s="32">
        <v>0.34421221864951757</v>
      </c>
      <c r="I12" s="32">
        <v>0.22627277599142545</v>
      </c>
      <c r="J12" s="32">
        <v>392.14011111111114</v>
      </c>
      <c r="K12" s="32">
        <v>359.64066666666668</v>
      </c>
      <c r="L12" s="32">
        <v>28.54666666666666</v>
      </c>
      <c r="M12" s="32">
        <v>18.765555555555551</v>
      </c>
      <c r="N12" s="32">
        <v>2.233111111111111</v>
      </c>
      <c r="O12" s="32">
        <v>7.5479999999999992</v>
      </c>
      <c r="P12" s="32">
        <v>63.317555555555565</v>
      </c>
      <c r="Q12" s="32">
        <v>40.599222222222224</v>
      </c>
      <c r="R12" s="32">
        <v>22.718333333333341</v>
      </c>
      <c r="S12" s="32">
        <v>300.27588888888891</v>
      </c>
      <c r="T12" s="32">
        <v>229.83088888888892</v>
      </c>
      <c r="U12" s="32">
        <v>20.448777777777778</v>
      </c>
      <c r="V12" s="32">
        <v>49.996222222222229</v>
      </c>
      <c r="W12" s="32">
        <v>25.521111111111107</v>
      </c>
      <c r="X12" s="32">
        <v>0.36222222222222222</v>
      </c>
      <c r="Y12" s="32">
        <v>0</v>
      </c>
      <c r="Z12" s="32">
        <v>0</v>
      </c>
      <c r="AA12" s="32">
        <v>1.5104444444444445</v>
      </c>
      <c r="AB12" s="32">
        <v>0</v>
      </c>
      <c r="AC12" s="32">
        <v>23.64844444444444</v>
      </c>
      <c r="AD12" s="32">
        <v>0</v>
      </c>
      <c r="AE12" s="32">
        <v>0</v>
      </c>
      <c r="AF12" t="s">
        <v>138</v>
      </c>
      <c r="AG12">
        <v>4</v>
      </c>
      <c r="AH12"/>
    </row>
    <row r="13" spans="1:34" x14ac:dyDescent="0.25">
      <c r="A13" t="s">
        <v>822</v>
      </c>
      <c r="B13" t="s">
        <v>363</v>
      </c>
      <c r="C13" t="s">
        <v>592</v>
      </c>
      <c r="D13" t="s">
        <v>721</v>
      </c>
      <c r="E13" s="32">
        <v>57.111111111111114</v>
      </c>
      <c r="F13" s="32">
        <v>3.797348249027237</v>
      </c>
      <c r="G13" s="32">
        <v>3.2700136186770425</v>
      </c>
      <c r="H13" s="32">
        <v>0.7621108949416342</v>
      </c>
      <c r="I13" s="32">
        <v>0.23477626459143969</v>
      </c>
      <c r="J13" s="32">
        <v>216.87077777777776</v>
      </c>
      <c r="K13" s="32">
        <v>186.75411111111111</v>
      </c>
      <c r="L13" s="32">
        <v>43.524999999999999</v>
      </c>
      <c r="M13" s="32">
        <v>13.408333333333333</v>
      </c>
      <c r="N13" s="32">
        <v>24.427777777777777</v>
      </c>
      <c r="O13" s="32">
        <v>5.6888888888888891</v>
      </c>
      <c r="P13" s="32">
        <v>50.490222222222222</v>
      </c>
      <c r="Q13" s="32">
        <v>50.490222222222222</v>
      </c>
      <c r="R13" s="32">
        <v>0</v>
      </c>
      <c r="S13" s="32">
        <v>122.85555555555557</v>
      </c>
      <c r="T13" s="32">
        <v>91.75555555555556</v>
      </c>
      <c r="U13" s="32">
        <v>20.574999999999999</v>
      </c>
      <c r="V13" s="32">
        <v>10.525</v>
      </c>
      <c r="W13" s="32">
        <v>0</v>
      </c>
      <c r="X13" s="32">
        <v>0</v>
      </c>
      <c r="Y13" s="32">
        <v>0</v>
      </c>
      <c r="Z13" s="32">
        <v>0</v>
      </c>
      <c r="AA13" s="32">
        <v>0</v>
      </c>
      <c r="AB13" s="32">
        <v>0</v>
      </c>
      <c r="AC13" s="32">
        <v>0</v>
      </c>
      <c r="AD13" s="32">
        <v>0</v>
      </c>
      <c r="AE13" s="32">
        <v>0</v>
      </c>
      <c r="AF13" t="s">
        <v>91</v>
      </c>
      <c r="AG13">
        <v>4</v>
      </c>
      <c r="AH13"/>
    </row>
    <row r="14" spans="1:34" x14ac:dyDescent="0.25">
      <c r="A14" t="s">
        <v>822</v>
      </c>
      <c r="B14" t="s">
        <v>491</v>
      </c>
      <c r="C14" t="s">
        <v>541</v>
      </c>
      <c r="D14" t="s">
        <v>797</v>
      </c>
      <c r="E14" s="32">
        <v>51.244444444444447</v>
      </c>
      <c r="F14" s="32">
        <v>3.5058326105810917</v>
      </c>
      <c r="G14" s="32">
        <v>3.2337792714657407</v>
      </c>
      <c r="H14" s="32">
        <v>0.51497398091934088</v>
      </c>
      <c r="I14" s="32">
        <v>0.25304856895056382</v>
      </c>
      <c r="J14" s="32">
        <v>179.65444444444441</v>
      </c>
      <c r="K14" s="32">
        <v>165.71322222222219</v>
      </c>
      <c r="L14" s="32">
        <v>26.38955555555556</v>
      </c>
      <c r="M14" s="32">
        <v>12.967333333333338</v>
      </c>
      <c r="N14" s="32">
        <v>8</v>
      </c>
      <c r="O14" s="32">
        <v>5.4222222222222225</v>
      </c>
      <c r="P14" s="32">
        <v>43.059222222222211</v>
      </c>
      <c r="Q14" s="32">
        <v>42.540222222222212</v>
      </c>
      <c r="R14" s="32">
        <v>0.51900000000000002</v>
      </c>
      <c r="S14" s="32">
        <v>110.20566666666664</v>
      </c>
      <c r="T14" s="32">
        <v>94.386777777777752</v>
      </c>
      <c r="U14" s="32">
        <v>0</v>
      </c>
      <c r="V14" s="32">
        <v>15.818888888888889</v>
      </c>
      <c r="W14" s="32">
        <v>0</v>
      </c>
      <c r="X14" s="32">
        <v>0</v>
      </c>
      <c r="Y14" s="32">
        <v>0</v>
      </c>
      <c r="Z14" s="32">
        <v>0</v>
      </c>
      <c r="AA14" s="32">
        <v>0</v>
      </c>
      <c r="AB14" s="32">
        <v>0</v>
      </c>
      <c r="AC14" s="32">
        <v>0</v>
      </c>
      <c r="AD14" s="32">
        <v>0</v>
      </c>
      <c r="AE14" s="32">
        <v>0</v>
      </c>
      <c r="AF14" t="s">
        <v>223</v>
      </c>
      <c r="AG14">
        <v>4</v>
      </c>
      <c r="AH14"/>
    </row>
    <row r="15" spans="1:34" x14ac:dyDescent="0.25">
      <c r="A15" t="s">
        <v>822</v>
      </c>
      <c r="B15" t="s">
        <v>453</v>
      </c>
      <c r="C15" t="s">
        <v>560</v>
      </c>
      <c r="D15" t="s">
        <v>791</v>
      </c>
      <c r="E15" s="32">
        <v>27.888888888888889</v>
      </c>
      <c r="F15" s="32">
        <v>3.1101713147410357</v>
      </c>
      <c r="G15" s="32">
        <v>2.4982191235059763</v>
      </c>
      <c r="H15" s="32">
        <v>0.88013545816733063</v>
      </c>
      <c r="I15" s="32">
        <v>0.47216733067729078</v>
      </c>
      <c r="J15" s="32">
        <v>86.739222222222224</v>
      </c>
      <c r="K15" s="32">
        <v>69.672555555555562</v>
      </c>
      <c r="L15" s="32">
        <v>24.545999999999999</v>
      </c>
      <c r="M15" s="32">
        <v>13.168222222222221</v>
      </c>
      <c r="N15" s="32">
        <v>5.6888888888888891</v>
      </c>
      <c r="O15" s="32">
        <v>5.6888888888888891</v>
      </c>
      <c r="P15" s="32">
        <v>22.557555555555556</v>
      </c>
      <c r="Q15" s="32">
        <v>16.868666666666666</v>
      </c>
      <c r="R15" s="32">
        <v>5.6888888888888891</v>
      </c>
      <c r="S15" s="32">
        <v>39.635666666666665</v>
      </c>
      <c r="T15" s="32">
        <v>39.635666666666665</v>
      </c>
      <c r="U15" s="32">
        <v>0</v>
      </c>
      <c r="V15" s="32">
        <v>0</v>
      </c>
      <c r="W15" s="32">
        <v>1.5833333333333333</v>
      </c>
      <c r="X15" s="32">
        <v>0.41111111111111109</v>
      </c>
      <c r="Y15" s="32">
        <v>0</v>
      </c>
      <c r="Z15" s="32">
        <v>0</v>
      </c>
      <c r="AA15" s="32">
        <v>0.12411111111111112</v>
      </c>
      <c r="AB15" s="32">
        <v>0</v>
      </c>
      <c r="AC15" s="32">
        <v>1.048111111111111</v>
      </c>
      <c r="AD15" s="32">
        <v>0</v>
      </c>
      <c r="AE15" s="32">
        <v>0</v>
      </c>
      <c r="AF15" t="s">
        <v>185</v>
      </c>
      <c r="AG15">
        <v>4</v>
      </c>
      <c r="AH15"/>
    </row>
    <row r="16" spans="1:34" x14ac:dyDescent="0.25">
      <c r="A16" t="s">
        <v>822</v>
      </c>
      <c r="B16" t="s">
        <v>292</v>
      </c>
      <c r="C16" t="s">
        <v>595</v>
      </c>
      <c r="D16" t="s">
        <v>727</v>
      </c>
      <c r="E16" s="32">
        <v>85.844444444444449</v>
      </c>
      <c r="F16" s="32">
        <v>3.3650245922857875</v>
      </c>
      <c r="G16" s="32">
        <v>3.1130701527310376</v>
      </c>
      <c r="H16" s="32">
        <v>0.32382604193631892</v>
      </c>
      <c r="I16" s="32">
        <v>0.14461946673569764</v>
      </c>
      <c r="J16" s="32">
        <v>288.86866666666663</v>
      </c>
      <c r="K16" s="32">
        <v>267.23977777777776</v>
      </c>
      <c r="L16" s="32">
        <v>27.798666666666666</v>
      </c>
      <c r="M16" s="32">
        <v>12.414777777777777</v>
      </c>
      <c r="N16" s="32">
        <v>9.1726666666666681</v>
      </c>
      <c r="O16" s="32">
        <v>6.2112222222222222</v>
      </c>
      <c r="P16" s="32">
        <v>87.14655555555558</v>
      </c>
      <c r="Q16" s="32">
        <v>80.901555555555575</v>
      </c>
      <c r="R16" s="32">
        <v>6.2449999999999992</v>
      </c>
      <c r="S16" s="32">
        <v>173.92344444444444</v>
      </c>
      <c r="T16" s="32">
        <v>156.15844444444443</v>
      </c>
      <c r="U16" s="32">
        <v>0</v>
      </c>
      <c r="V16" s="32">
        <v>17.765000000000001</v>
      </c>
      <c r="W16" s="32">
        <v>105.44555555555559</v>
      </c>
      <c r="X16" s="32">
        <v>0.77033333333333331</v>
      </c>
      <c r="Y16" s="32">
        <v>0</v>
      </c>
      <c r="Z16" s="32">
        <v>0</v>
      </c>
      <c r="AA16" s="32">
        <v>48.68866666666667</v>
      </c>
      <c r="AB16" s="32">
        <v>0</v>
      </c>
      <c r="AC16" s="32">
        <v>46.72288888888891</v>
      </c>
      <c r="AD16" s="32">
        <v>0</v>
      </c>
      <c r="AE16" s="32">
        <v>9.2636666666666674</v>
      </c>
      <c r="AF16" t="s">
        <v>19</v>
      </c>
      <c r="AG16">
        <v>4</v>
      </c>
      <c r="AH16"/>
    </row>
    <row r="17" spans="1:34" x14ac:dyDescent="0.25">
      <c r="A17" t="s">
        <v>822</v>
      </c>
      <c r="B17" t="s">
        <v>332</v>
      </c>
      <c r="C17" t="s">
        <v>575</v>
      </c>
      <c r="D17" t="s">
        <v>686</v>
      </c>
      <c r="E17" s="32">
        <v>84.322222222222223</v>
      </c>
      <c r="F17" s="32">
        <v>3.3329911714323361</v>
      </c>
      <c r="G17" s="32">
        <v>3.0751179338516277</v>
      </c>
      <c r="H17" s="32">
        <v>0.50050599551983144</v>
      </c>
      <c r="I17" s="32">
        <v>0.25687310581104239</v>
      </c>
      <c r="J17" s="32">
        <v>281.04522222222221</v>
      </c>
      <c r="K17" s="32">
        <v>259.3007777777778</v>
      </c>
      <c r="L17" s="32">
        <v>42.203777777777788</v>
      </c>
      <c r="M17" s="32">
        <v>21.660111111111117</v>
      </c>
      <c r="N17" s="32">
        <v>16.010333333333335</v>
      </c>
      <c r="O17" s="32">
        <v>4.5333333333333332</v>
      </c>
      <c r="P17" s="32">
        <v>81.976888888888851</v>
      </c>
      <c r="Q17" s="32">
        <v>80.776111111111078</v>
      </c>
      <c r="R17" s="32">
        <v>1.2007777777777779</v>
      </c>
      <c r="S17" s="32">
        <v>156.8645555555556</v>
      </c>
      <c r="T17" s="32">
        <v>140.16744444444447</v>
      </c>
      <c r="U17" s="32">
        <v>16.697111111111116</v>
      </c>
      <c r="V17" s="32">
        <v>0</v>
      </c>
      <c r="W17" s="32">
        <v>69.151777777777767</v>
      </c>
      <c r="X17" s="32">
        <v>0</v>
      </c>
      <c r="Y17" s="32">
        <v>0</v>
      </c>
      <c r="Z17" s="32">
        <v>0</v>
      </c>
      <c r="AA17" s="32">
        <v>17.743333333333336</v>
      </c>
      <c r="AB17" s="32">
        <v>0</v>
      </c>
      <c r="AC17" s="32">
        <v>51.408444444444434</v>
      </c>
      <c r="AD17" s="32">
        <v>0</v>
      </c>
      <c r="AE17" s="32">
        <v>0</v>
      </c>
      <c r="AF17" t="s">
        <v>60</v>
      </c>
      <c r="AG17">
        <v>4</v>
      </c>
      <c r="AH17"/>
    </row>
    <row r="18" spans="1:34" x14ac:dyDescent="0.25">
      <c r="A18" t="s">
        <v>822</v>
      </c>
      <c r="B18" t="s">
        <v>459</v>
      </c>
      <c r="C18" t="s">
        <v>665</v>
      </c>
      <c r="D18" t="s">
        <v>749</v>
      </c>
      <c r="E18" s="32">
        <v>48.5</v>
      </c>
      <c r="F18" s="32">
        <v>2.2411019473081328</v>
      </c>
      <c r="G18" s="32">
        <v>1.7626368843069875</v>
      </c>
      <c r="H18" s="32">
        <v>0.36557846506300112</v>
      </c>
      <c r="I18" s="32">
        <v>0.12605956471935853</v>
      </c>
      <c r="J18" s="32">
        <v>108.69344444444445</v>
      </c>
      <c r="K18" s="32">
        <v>85.487888888888889</v>
      </c>
      <c r="L18" s="32">
        <v>17.730555555555554</v>
      </c>
      <c r="M18" s="32">
        <v>6.1138888888888889</v>
      </c>
      <c r="N18" s="32">
        <v>5.25</v>
      </c>
      <c r="O18" s="32">
        <v>6.3666666666666663</v>
      </c>
      <c r="P18" s="32">
        <v>34.866666666666667</v>
      </c>
      <c r="Q18" s="32">
        <v>23.277777777777779</v>
      </c>
      <c r="R18" s="32">
        <v>11.588888888888889</v>
      </c>
      <c r="S18" s="32">
        <v>56.096222222222224</v>
      </c>
      <c r="T18" s="32">
        <v>33.506000000000007</v>
      </c>
      <c r="U18" s="32">
        <v>18.028444444444442</v>
      </c>
      <c r="V18" s="32">
        <v>4.5617777777777775</v>
      </c>
      <c r="W18" s="32">
        <v>0</v>
      </c>
      <c r="X18" s="32">
        <v>0</v>
      </c>
      <c r="Y18" s="32">
        <v>0</v>
      </c>
      <c r="Z18" s="32">
        <v>0</v>
      </c>
      <c r="AA18" s="32">
        <v>0</v>
      </c>
      <c r="AB18" s="32">
        <v>0</v>
      </c>
      <c r="AC18" s="32">
        <v>0</v>
      </c>
      <c r="AD18" s="32">
        <v>0</v>
      </c>
      <c r="AE18" s="32">
        <v>0</v>
      </c>
      <c r="AF18" t="s">
        <v>191</v>
      </c>
      <c r="AG18">
        <v>4</v>
      </c>
      <c r="AH18"/>
    </row>
    <row r="19" spans="1:34" x14ac:dyDescent="0.25">
      <c r="A19" t="s">
        <v>822</v>
      </c>
      <c r="B19" t="s">
        <v>408</v>
      </c>
      <c r="C19" t="s">
        <v>651</v>
      </c>
      <c r="D19" t="s">
        <v>783</v>
      </c>
      <c r="E19" s="32">
        <v>17.733333333333334</v>
      </c>
      <c r="F19" s="32">
        <v>4.7234711779448633</v>
      </c>
      <c r="G19" s="32">
        <v>4.2480325814536348</v>
      </c>
      <c r="H19" s="32">
        <v>1.2724937343358393</v>
      </c>
      <c r="I19" s="32">
        <v>0.79705513784461124</v>
      </c>
      <c r="J19" s="32">
        <v>83.762888888888909</v>
      </c>
      <c r="K19" s="32">
        <v>75.331777777777802</v>
      </c>
      <c r="L19" s="32">
        <v>22.565555555555552</v>
      </c>
      <c r="M19" s="32">
        <v>14.134444444444441</v>
      </c>
      <c r="N19" s="32">
        <v>2.8555555555555547</v>
      </c>
      <c r="O19" s="32">
        <v>5.5755555555555558</v>
      </c>
      <c r="P19" s="32">
        <v>8.8155555555555534</v>
      </c>
      <c r="Q19" s="32">
        <v>8.8155555555555534</v>
      </c>
      <c r="R19" s="32">
        <v>0</v>
      </c>
      <c r="S19" s="32">
        <v>52.381777777777806</v>
      </c>
      <c r="T19" s="32">
        <v>52.381777777777806</v>
      </c>
      <c r="U19" s="32">
        <v>0</v>
      </c>
      <c r="V19" s="32">
        <v>0</v>
      </c>
      <c r="W19" s="32">
        <v>0.60888888888888892</v>
      </c>
      <c r="X19" s="32">
        <v>0</v>
      </c>
      <c r="Y19" s="32">
        <v>0</v>
      </c>
      <c r="Z19" s="32">
        <v>0</v>
      </c>
      <c r="AA19" s="32">
        <v>0</v>
      </c>
      <c r="AB19" s="32">
        <v>0</v>
      </c>
      <c r="AC19" s="32">
        <v>0.60888888888888892</v>
      </c>
      <c r="AD19" s="32">
        <v>0</v>
      </c>
      <c r="AE19" s="32">
        <v>0</v>
      </c>
      <c r="AF19" t="s">
        <v>139</v>
      </c>
      <c r="AG19">
        <v>4</v>
      </c>
      <c r="AH19"/>
    </row>
    <row r="20" spans="1:34" x14ac:dyDescent="0.25">
      <c r="A20" t="s">
        <v>822</v>
      </c>
      <c r="B20" t="s">
        <v>516</v>
      </c>
      <c r="C20" t="s">
        <v>660</v>
      </c>
      <c r="D20" t="s">
        <v>707</v>
      </c>
      <c r="E20" s="32">
        <v>20.422222222222221</v>
      </c>
      <c r="F20" s="32">
        <v>5.9106365614798717</v>
      </c>
      <c r="G20" s="32">
        <v>5.3578890097932561</v>
      </c>
      <c r="H20" s="32">
        <v>0.7890859630032645</v>
      </c>
      <c r="I20" s="32">
        <v>0.52616430903155598</v>
      </c>
      <c r="J20" s="32">
        <v>120.70833333333337</v>
      </c>
      <c r="K20" s="32">
        <v>109.42000000000004</v>
      </c>
      <c r="L20" s="32">
        <v>16.114888888888888</v>
      </c>
      <c r="M20" s="32">
        <v>10.745444444444443</v>
      </c>
      <c r="N20" s="32">
        <v>0</v>
      </c>
      <c r="O20" s="32">
        <v>5.3694444444444445</v>
      </c>
      <c r="P20" s="32">
        <v>29.490333333333336</v>
      </c>
      <c r="Q20" s="32">
        <v>23.571444444444449</v>
      </c>
      <c r="R20" s="32">
        <v>5.9188888888888878</v>
      </c>
      <c r="S20" s="32">
        <v>75.103111111111133</v>
      </c>
      <c r="T20" s="32">
        <v>46.467000000000027</v>
      </c>
      <c r="U20" s="32">
        <v>10.860888888888887</v>
      </c>
      <c r="V20" s="32">
        <v>17.775222222222222</v>
      </c>
      <c r="W20" s="32">
        <v>18.95</v>
      </c>
      <c r="X20" s="32">
        <v>1.4361111111111111</v>
      </c>
      <c r="Y20" s="32">
        <v>0</v>
      </c>
      <c r="Z20" s="32">
        <v>5.3694444444444445</v>
      </c>
      <c r="AA20" s="32">
        <v>5.6222222222222218</v>
      </c>
      <c r="AB20" s="32">
        <v>0</v>
      </c>
      <c r="AC20" s="32">
        <v>6.5222222222222221</v>
      </c>
      <c r="AD20" s="32">
        <v>0</v>
      </c>
      <c r="AE20" s="32">
        <v>0</v>
      </c>
      <c r="AF20" t="s">
        <v>249</v>
      </c>
      <c r="AG20">
        <v>4</v>
      </c>
      <c r="AH20"/>
    </row>
    <row r="21" spans="1:34" x14ac:dyDescent="0.25">
      <c r="A21" t="s">
        <v>822</v>
      </c>
      <c r="B21" t="s">
        <v>295</v>
      </c>
      <c r="C21" t="s">
        <v>539</v>
      </c>
      <c r="D21" t="s">
        <v>708</v>
      </c>
      <c r="E21" s="32">
        <v>126.9</v>
      </c>
      <c r="F21" s="32">
        <v>3.3189571841344896</v>
      </c>
      <c r="G21" s="32">
        <v>3.0872182821118992</v>
      </c>
      <c r="H21" s="32">
        <v>0.37034322738814474</v>
      </c>
      <c r="I21" s="32">
        <v>0.15001488486122058</v>
      </c>
      <c r="J21" s="32">
        <v>421.17566666666676</v>
      </c>
      <c r="K21" s="32">
        <v>391.76800000000003</v>
      </c>
      <c r="L21" s="32">
        <v>46.996555555555567</v>
      </c>
      <c r="M21" s="32">
        <v>19.036888888888893</v>
      </c>
      <c r="N21" s="32">
        <v>22.715222222222224</v>
      </c>
      <c r="O21" s="32">
        <v>5.2444444444444445</v>
      </c>
      <c r="P21" s="32">
        <v>132.82900000000001</v>
      </c>
      <c r="Q21" s="32">
        <v>131.381</v>
      </c>
      <c r="R21" s="32">
        <v>1.448</v>
      </c>
      <c r="S21" s="32">
        <v>241.35011111111112</v>
      </c>
      <c r="T21" s="32">
        <v>230.45966666666669</v>
      </c>
      <c r="U21" s="32">
        <v>9.6505555555555542</v>
      </c>
      <c r="V21" s="32">
        <v>1.2398888888888888</v>
      </c>
      <c r="W21" s="32">
        <v>203.16022222222227</v>
      </c>
      <c r="X21" s="32">
        <v>0</v>
      </c>
      <c r="Y21" s="32">
        <v>0</v>
      </c>
      <c r="Z21" s="32">
        <v>0</v>
      </c>
      <c r="AA21" s="32">
        <v>42.493555555555567</v>
      </c>
      <c r="AB21" s="32">
        <v>0</v>
      </c>
      <c r="AC21" s="32">
        <v>160.66666666666671</v>
      </c>
      <c r="AD21" s="32">
        <v>0</v>
      </c>
      <c r="AE21" s="32">
        <v>0</v>
      </c>
      <c r="AF21" t="s">
        <v>22</v>
      </c>
      <c r="AG21">
        <v>4</v>
      </c>
      <c r="AH21"/>
    </row>
    <row r="22" spans="1:34" x14ac:dyDescent="0.25">
      <c r="A22" t="s">
        <v>822</v>
      </c>
      <c r="B22" t="s">
        <v>277</v>
      </c>
      <c r="C22" t="s">
        <v>589</v>
      </c>
      <c r="D22" t="s">
        <v>752</v>
      </c>
      <c r="E22" s="32">
        <v>36.033333333333331</v>
      </c>
      <c r="F22" s="32">
        <v>3.9450046253469013</v>
      </c>
      <c r="G22" s="32">
        <v>3.5046716003700285</v>
      </c>
      <c r="H22" s="32">
        <v>0.72263336416897939</v>
      </c>
      <c r="I22" s="32">
        <v>0.28230033919210612</v>
      </c>
      <c r="J22" s="32">
        <v>142.15166666666667</v>
      </c>
      <c r="K22" s="32">
        <v>126.28500000000001</v>
      </c>
      <c r="L22" s="32">
        <v>26.038888888888888</v>
      </c>
      <c r="M22" s="32">
        <v>10.172222222222222</v>
      </c>
      <c r="N22" s="32">
        <v>9.6888888888888882</v>
      </c>
      <c r="O22" s="32">
        <v>6.177777777777778</v>
      </c>
      <c r="P22" s="32">
        <v>43.763555555555556</v>
      </c>
      <c r="Q22" s="32">
        <v>43.763555555555556</v>
      </c>
      <c r="R22" s="32">
        <v>0</v>
      </c>
      <c r="S22" s="32">
        <v>72.349222222222224</v>
      </c>
      <c r="T22" s="32">
        <v>60.221444444444451</v>
      </c>
      <c r="U22" s="32">
        <v>0</v>
      </c>
      <c r="V22" s="32">
        <v>12.127777777777778</v>
      </c>
      <c r="W22" s="32">
        <v>2.8</v>
      </c>
      <c r="X22" s="32">
        <v>0.48888888888888887</v>
      </c>
      <c r="Y22" s="32">
        <v>0</v>
      </c>
      <c r="Z22" s="32">
        <v>0</v>
      </c>
      <c r="AA22" s="32">
        <v>0</v>
      </c>
      <c r="AB22" s="32">
        <v>0</v>
      </c>
      <c r="AC22" s="32">
        <v>2.3111111111111109</v>
      </c>
      <c r="AD22" s="32">
        <v>0</v>
      </c>
      <c r="AE22" s="32">
        <v>0</v>
      </c>
      <c r="AF22" t="s">
        <v>4</v>
      </c>
      <c r="AG22">
        <v>4</v>
      </c>
      <c r="AH22"/>
    </row>
    <row r="23" spans="1:34" x14ac:dyDescent="0.25">
      <c r="A23" t="s">
        <v>822</v>
      </c>
      <c r="B23" t="s">
        <v>434</v>
      </c>
      <c r="C23" t="s">
        <v>658</v>
      </c>
      <c r="D23" t="s">
        <v>737</v>
      </c>
      <c r="E23" s="32">
        <v>94.911111111111111</v>
      </c>
      <c r="F23" s="32">
        <v>3.6902353078904246</v>
      </c>
      <c r="G23" s="32">
        <v>3.3490622804963719</v>
      </c>
      <c r="H23" s="32">
        <v>0.61937485366424738</v>
      </c>
      <c r="I23" s="32">
        <v>0.3021423554202764</v>
      </c>
      <c r="J23" s="32">
        <v>350.24433333333343</v>
      </c>
      <c r="K23" s="32">
        <v>317.8632222222223</v>
      </c>
      <c r="L23" s="32">
        <v>58.785555555555568</v>
      </c>
      <c r="M23" s="32">
        <v>28.676666666666677</v>
      </c>
      <c r="N23" s="32">
        <v>24.775555555555556</v>
      </c>
      <c r="O23" s="32">
        <v>5.333333333333333</v>
      </c>
      <c r="P23" s="32">
        <v>70.759999999999991</v>
      </c>
      <c r="Q23" s="32">
        <v>68.487777777777765</v>
      </c>
      <c r="R23" s="32">
        <v>2.2722222222222221</v>
      </c>
      <c r="S23" s="32">
        <v>220.69877777777788</v>
      </c>
      <c r="T23" s="32">
        <v>219.24877777777789</v>
      </c>
      <c r="U23" s="32">
        <v>1.4499999999999997</v>
      </c>
      <c r="V23" s="32">
        <v>0</v>
      </c>
      <c r="W23" s="32">
        <v>0</v>
      </c>
      <c r="X23" s="32">
        <v>0</v>
      </c>
      <c r="Y23" s="32">
        <v>0</v>
      </c>
      <c r="Z23" s="32">
        <v>0</v>
      </c>
      <c r="AA23" s="32">
        <v>0</v>
      </c>
      <c r="AB23" s="32">
        <v>0</v>
      </c>
      <c r="AC23" s="32">
        <v>0</v>
      </c>
      <c r="AD23" s="32">
        <v>0</v>
      </c>
      <c r="AE23" s="32">
        <v>0</v>
      </c>
      <c r="AF23" t="s">
        <v>166</v>
      </c>
      <c r="AG23">
        <v>4</v>
      </c>
      <c r="AH23"/>
    </row>
    <row r="24" spans="1:34" x14ac:dyDescent="0.25">
      <c r="A24" t="s">
        <v>822</v>
      </c>
      <c r="B24" t="s">
        <v>369</v>
      </c>
      <c r="C24" t="s">
        <v>619</v>
      </c>
      <c r="D24" t="s">
        <v>690</v>
      </c>
      <c r="E24" s="32">
        <v>72.888888888888886</v>
      </c>
      <c r="F24" s="32">
        <v>3.8667591463414639</v>
      </c>
      <c r="G24" s="32">
        <v>3.746891768292683</v>
      </c>
      <c r="H24" s="32">
        <v>0.59724085365853674</v>
      </c>
      <c r="I24" s="32">
        <v>0.5641463414634148</v>
      </c>
      <c r="J24" s="32">
        <v>281.8437777777778</v>
      </c>
      <c r="K24" s="32">
        <v>273.10677777777778</v>
      </c>
      <c r="L24" s="32">
        <v>43.532222222222231</v>
      </c>
      <c r="M24" s="32">
        <v>41.120000000000012</v>
      </c>
      <c r="N24" s="32">
        <v>0</v>
      </c>
      <c r="O24" s="32">
        <v>2.4122222222222223</v>
      </c>
      <c r="P24" s="32">
        <v>56.683444444444461</v>
      </c>
      <c r="Q24" s="32">
        <v>50.358666666666686</v>
      </c>
      <c r="R24" s="32">
        <v>6.3247777777777783</v>
      </c>
      <c r="S24" s="32">
        <v>181.62811111111108</v>
      </c>
      <c r="T24" s="32">
        <v>165.99766666666665</v>
      </c>
      <c r="U24" s="32">
        <v>0</v>
      </c>
      <c r="V24" s="32">
        <v>15.63044444444445</v>
      </c>
      <c r="W24" s="32">
        <v>0</v>
      </c>
      <c r="X24" s="32">
        <v>0</v>
      </c>
      <c r="Y24" s="32">
        <v>0</v>
      </c>
      <c r="Z24" s="32">
        <v>0</v>
      </c>
      <c r="AA24" s="32">
        <v>0</v>
      </c>
      <c r="AB24" s="32">
        <v>0</v>
      </c>
      <c r="AC24" s="32">
        <v>0</v>
      </c>
      <c r="AD24" s="32">
        <v>0</v>
      </c>
      <c r="AE24" s="32">
        <v>0</v>
      </c>
      <c r="AF24" t="s">
        <v>98</v>
      </c>
      <c r="AG24">
        <v>4</v>
      </c>
      <c r="AH24"/>
    </row>
    <row r="25" spans="1:34" x14ac:dyDescent="0.25">
      <c r="A25" t="s">
        <v>822</v>
      </c>
      <c r="B25" t="s">
        <v>504</v>
      </c>
      <c r="C25" t="s">
        <v>594</v>
      </c>
      <c r="D25" t="s">
        <v>699</v>
      </c>
      <c r="E25" s="32">
        <v>81.75555555555556</v>
      </c>
      <c r="F25" s="32">
        <v>3.5214052731720575</v>
      </c>
      <c r="G25" s="32">
        <v>3.1012163631421581</v>
      </c>
      <c r="H25" s="32">
        <v>0.47162951889100302</v>
      </c>
      <c r="I25" s="32">
        <v>0.25540228322913833</v>
      </c>
      <c r="J25" s="32">
        <v>287.89444444444445</v>
      </c>
      <c r="K25" s="32">
        <v>253.54166666666669</v>
      </c>
      <c r="L25" s="32">
        <v>38.558333333333337</v>
      </c>
      <c r="M25" s="32">
        <v>20.880555555555556</v>
      </c>
      <c r="N25" s="32">
        <v>12.077777777777778</v>
      </c>
      <c r="O25" s="32">
        <v>5.6</v>
      </c>
      <c r="P25" s="32">
        <v>52.077777777777783</v>
      </c>
      <c r="Q25" s="32">
        <v>35.402777777777779</v>
      </c>
      <c r="R25" s="32">
        <v>16.675000000000001</v>
      </c>
      <c r="S25" s="32">
        <v>197.25833333333335</v>
      </c>
      <c r="T25" s="32">
        <v>176.03055555555557</v>
      </c>
      <c r="U25" s="32">
        <v>0</v>
      </c>
      <c r="V25" s="32">
        <v>21.227777777777778</v>
      </c>
      <c r="W25" s="32">
        <v>49.683333333333337</v>
      </c>
      <c r="X25" s="32">
        <v>2.0444444444444443</v>
      </c>
      <c r="Y25" s="32">
        <v>0</v>
      </c>
      <c r="Z25" s="32">
        <v>0</v>
      </c>
      <c r="AA25" s="32">
        <v>4.177777777777778</v>
      </c>
      <c r="AB25" s="32">
        <v>0</v>
      </c>
      <c r="AC25" s="32">
        <v>42.038888888888891</v>
      </c>
      <c r="AD25" s="32">
        <v>0</v>
      </c>
      <c r="AE25" s="32">
        <v>1.4222222222222223</v>
      </c>
      <c r="AF25" t="s">
        <v>237</v>
      </c>
      <c r="AG25">
        <v>4</v>
      </c>
      <c r="AH25"/>
    </row>
    <row r="26" spans="1:34" x14ac:dyDescent="0.25">
      <c r="A26" t="s">
        <v>822</v>
      </c>
      <c r="B26" t="s">
        <v>439</v>
      </c>
      <c r="C26" t="s">
        <v>590</v>
      </c>
      <c r="D26" t="s">
        <v>719</v>
      </c>
      <c r="E26" s="32">
        <v>52.544444444444444</v>
      </c>
      <c r="F26" s="32">
        <v>3.5931190526538379</v>
      </c>
      <c r="G26" s="32">
        <v>3.2182512159018812</v>
      </c>
      <c r="H26" s="32">
        <v>0.55360541340663982</v>
      </c>
      <c r="I26" s="32">
        <v>0.27178050327764852</v>
      </c>
      <c r="J26" s="32">
        <v>188.79844444444444</v>
      </c>
      <c r="K26" s="32">
        <v>169.10122222222219</v>
      </c>
      <c r="L26" s="32">
        <v>29.088888888888889</v>
      </c>
      <c r="M26" s="32">
        <v>14.280555555555555</v>
      </c>
      <c r="N26" s="32">
        <v>9.2972222222222225</v>
      </c>
      <c r="O26" s="32">
        <v>5.5111111111111111</v>
      </c>
      <c r="P26" s="32">
        <v>40.286111111111111</v>
      </c>
      <c r="Q26" s="32">
        <v>35.397222222222226</v>
      </c>
      <c r="R26" s="32">
        <v>4.8888888888888893</v>
      </c>
      <c r="S26" s="32">
        <v>119.42344444444444</v>
      </c>
      <c r="T26" s="32">
        <v>80.48255555555555</v>
      </c>
      <c r="U26" s="32">
        <v>19.651999999999997</v>
      </c>
      <c r="V26" s="32">
        <v>19.288888888888888</v>
      </c>
      <c r="W26" s="32">
        <v>10.16388888888889</v>
      </c>
      <c r="X26" s="32">
        <v>0</v>
      </c>
      <c r="Y26" s="32">
        <v>0</v>
      </c>
      <c r="Z26" s="32">
        <v>0</v>
      </c>
      <c r="AA26" s="32">
        <v>0</v>
      </c>
      <c r="AB26" s="32">
        <v>0</v>
      </c>
      <c r="AC26" s="32">
        <v>10.16388888888889</v>
      </c>
      <c r="AD26" s="32">
        <v>0</v>
      </c>
      <c r="AE26" s="32">
        <v>0</v>
      </c>
      <c r="AF26" t="s">
        <v>171</v>
      </c>
      <c r="AG26">
        <v>4</v>
      </c>
      <c r="AH26"/>
    </row>
    <row r="27" spans="1:34" x14ac:dyDescent="0.25">
      <c r="A27" t="s">
        <v>822</v>
      </c>
      <c r="B27" t="s">
        <v>518</v>
      </c>
      <c r="C27" t="s">
        <v>594</v>
      </c>
      <c r="D27" t="s">
        <v>699</v>
      </c>
      <c r="E27" s="32">
        <v>33.511111111111113</v>
      </c>
      <c r="F27" s="32">
        <v>4.4936704244031827</v>
      </c>
      <c r="G27" s="32">
        <v>4.0240218832891239</v>
      </c>
      <c r="H27" s="32">
        <v>1.1059781167108753</v>
      </c>
      <c r="I27" s="32">
        <v>0.6363295755968168</v>
      </c>
      <c r="J27" s="32">
        <v>150.58788888888887</v>
      </c>
      <c r="K27" s="32">
        <v>134.84944444444443</v>
      </c>
      <c r="L27" s="32">
        <v>37.062555555555555</v>
      </c>
      <c r="M27" s="32">
        <v>21.324111111111108</v>
      </c>
      <c r="N27" s="32">
        <v>10.227333333333334</v>
      </c>
      <c r="O27" s="32">
        <v>5.5111111111111111</v>
      </c>
      <c r="P27" s="32">
        <v>54.149777777777771</v>
      </c>
      <c r="Q27" s="32">
        <v>54.149777777777771</v>
      </c>
      <c r="R27" s="32">
        <v>0</v>
      </c>
      <c r="S27" s="32">
        <v>59.37555555555555</v>
      </c>
      <c r="T27" s="32">
        <v>59.37555555555555</v>
      </c>
      <c r="U27" s="32">
        <v>0</v>
      </c>
      <c r="V27" s="32">
        <v>0</v>
      </c>
      <c r="W27" s="32">
        <v>0</v>
      </c>
      <c r="X27" s="32">
        <v>0</v>
      </c>
      <c r="Y27" s="32">
        <v>0</v>
      </c>
      <c r="Z27" s="32">
        <v>0</v>
      </c>
      <c r="AA27" s="32">
        <v>0</v>
      </c>
      <c r="AB27" s="32">
        <v>0</v>
      </c>
      <c r="AC27" s="32">
        <v>0</v>
      </c>
      <c r="AD27" s="32">
        <v>0</v>
      </c>
      <c r="AE27" s="32">
        <v>0</v>
      </c>
      <c r="AF27" t="s">
        <v>251</v>
      </c>
      <c r="AG27">
        <v>4</v>
      </c>
      <c r="AH27"/>
    </row>
    <row r="28" spans="1:34" x14ac:dyDescent="0.25">
      <c r="A28" t="s">
        <v>822</v>
      </c>
      <c r="B28" t="s">
        <v>352</v>
      </c>
      <c r="C28" t="s">
        <v>622</v>
      </c>
      <c r="D28" t="s">
        <v>767</v>
      </c>
      <c r="E28" s="32">
        <v>45.62222222222222</v>
      </c>
      <c r="F28" s="32">
        <v>4.1275572333170976</v>
      </c>
      <c r="G28" s="32">
        <v>3.6611665854846569</v>
      </c>
      <c r="H28" s="32">
        <v>1.0638090599123233</v>
      </c>
      <c r="I28" s="32">
        <v>0.59741841207988311</v>
      </c>
      <c r="J28" s="32">
        <v>188.30833333333334</v>
      </c>
      <c r="K28" s="32">
        <v>167.03055555555557</v>
      </c>
      <c r="L28" s="32">
        <v>48.533333333333331</v>
      </c>
      <c r="M28" s="32">
        <v>27.255555555555556</v>
      </c>
      <c r="N28" s="32">
        <v>15.261111111111111</v>
      </c>
      <c r="O28" s="32">
        <v>6.0166666666666666</v>
      </c>
      <c r="P28" s="32">
        <v>40.255555555555553</v>
      </c>
      <c r="Q28" s="32">
        <v>40.255555555555553</v>
      </c>
      <c r="R28" s="32">
        <v>0</v>
      </c>
      <c r="S28" s="32">
        <v>99.519444444444446</v>
      </c>
      <c r="T28" s="32">
        <v>99.519444444444446</v>
      </c>
      <c r="U28" s="32">
        <v>0</v>
      </c>
      <c r="V28" s="32">
        <v>0</v>
      </c>
      <c r="W28" s="32">
        <v>86.408333333333331</v>
      </c>
      <c r="X28" s="32">
        <v>1.1694444444444445</v>
      </c>
      <c r="Y28" s="32">
        <v>3.8888888888888888</v>
      </c>
      <c r="Z28" s="32">
        <v>0.41666666666666669</v>
      </c>
      <c r="AA28" s="32">
        <v>21.994444444444444</v>
      </c>
      <c r="AB28" s="32">
        <v>0</v>
      </c>
      <c r="AC28" s="32">
        <v>58.93888888888889</v>
      </c>
      <c r="AD28" s="32">
        <v>0</v>
      </c>
      <c r="AE28" s="32">
        <v>0</v>
      </c>
      <c r="AF28" t="s">
        <v>80</v>
      </c>
      <c r="AG28">
        <v>4</v>
      </c>
      <c r="AH28"/>
    </row>
    <row r="29" spans="1:34" x14ac:dyDescent="0.25">
      <c r="A29" t="s">
        <v>822</v>
      </c>
      <c r="B29" t="s">
        <v>383</v>
      </c>
      <c r="C29" t="s">
        <v>640</v>
      </c>
      <c r="D29" t="s">
        <v>778</v>
      </c>
      <c r="E29" s="32">
        <v>108.42222222222222</v>
      </c>
      <c r="F29" s="32">
        <v>2.9305093256814927</v>
      </c>
      <c r="G29" s="32">
        <v>2.6205718384914949</v>
      </c>
      <c r="H29" s="32">
        <v>0.39058721049395373</v>
      </c>
      <c r="I29" s="32">
        <v>0.12910944865751178</v>
      </c>
      <c r="J29" s="32">
        <v>317.73233333333337</v>
      </c>
      <c r="K29" s="32">
        <v>284.12822222222229</v>
      </c>
      <c r="L29" s="32">
        <v>42.348333333333336</v>
      </c>
      <c r="M29" s="32">
        <v>13.998333333333333</v>
      </c>
      <c r="N29" s="32">
        <v>22.927777777777777</v>
      </c>
      <c r="O29" s="32">
        <v>5.4222222222222225</v>
      </c>
      <c r="P29" s="32">
        <v>72.284777777777776</v>
      </c>
      <c r="Q29" s="32">
        <v>67.030666666666662</v>
      </c>
      <c r="R29" s="32">
        <v>5.2541111111111114</v>
      </c>
      <c r="S29" s="32">
        <v>203.09922222222224</v>
      </c>
      <c r="T29" s="32">
        <v>195.09155555555557</v>
      </c>
      <c r="U29" s="32">
        <v>0</v>
      </c>
      <c r="V29" s="32">
        <v>8.0076666666666689</v>
      </c>
      <c r="W29" s="32">
        <v>55.695222222222199</v>
      </c>
      <c r="X29" s="32">
        <v>0.42866666666666664</v>
      </c>
      <c r="Y29" s="32">
        <v>0</v>
      </c>
      <c r="Z29" s="32">
        <v>0</v>
      </c>
      <c r="AA29" s="32">
        <v>28.404444444444426</v>
      </c>
      <c r="AB29" s="32">
        <v>0</v>
      </c>
      <c r="AC29" s="32">
        <v>26.862111111111108</v>
      </c>
      <c r="AD29" s="32">
        <v>0</v>
      </c>
      <c r="AE29" s="32">
        <v>0</v>
      </c>
      <c r="AF29" t="s">
        <v>112</v>
      </c>
      <c r="AG29">
        <v>4</v>
      </c>
      <c r="AH29"/>
    </row>
    <row r="30" spans="1:34" x14ac:dyDescent="0.25">
      <c r="A30" t="s">
        <v>822</v>
      </c>
      <c r="B30" t="s">
        <v>315</v>
      </c>
      <c r="C30" t="s">
        <v>605</v>
      </c>
      <c r="D30" t="s">
        <v>741</v>
      </c>
      <c r="E30" s="32">
        <v>48.644444444444446</v>
      </c>
      <c r="F30" s="32">
        <v>3.5235404294198269</v>
      </c>
      <c r="G30" s="32">
        <v>3.0795180447693022</v>
      </c>
      <c r="H30" s="32">
        <v>1.0970169026952943</v>
      </c>
      <c r="I30" s="32">
        <v>0.88426678848789375</v>
      </c>
      <c r="J30" s="32">
        <v>171.40066666666669</v>
      </c>
      <c r="K30" s="32">
        <v>149.80144444444451</v>
      </c>
      <c r="L30" s="32">
        <v>53.363777777777763</v>
      </c>
      <c r="M30" s="32">
        <v>43.014666666666656</v>
      </c>
      <c r="N30" s="32">
        <v>5.4324444444444442</v>
      </c>
      <c r="O30" s="32">
        <v>4.916666666666667</v>
      </c>
      <c r="P30" s="32">
        <v>40.912333333333329</v>
      </c>
      <c r="Q30" s="32">
        <v>29.662222222222226</v>
      </c>
      <c r="R30" s="32">
        <v>11.250111111111105</v>
      </c>
      <c r="S30" s="32">
        <v>77.124555555555617</v>
      </c>
      <c r="T30" s="32">
        <v>68.290777777777834</v>
      </c>
      <c r="U30" s="32">
        <v>0</v>
      </c>
      <c r="V30" s="32">
        <v>8.8337777777777795</v>
      </c>
      <c r="W30" s="32">
        <v>0</v>
      </c>
      <c r="X30" s="32">
        <v>0</v>
      </c>
      <c r="Y30" s="32">
        <v>0</v>
      </c>
      <c r="Z30" s="32">
        <v>0</v>
      </c>
      <c r="AA30" s="32">
        <v>0</v>
      </c>
      <c r="AB30" s="32">
        <v>0</v>
      </c>
      <c r="AC30" s="32">
        <v>0</v>
      </c>
      <c r="AD30" s="32">
        <v>0</v>
      </c>
      <c r="AE30" s="32">
        <v>0</v>
      </c>
      <c r="AF30" t="s">
        <v>42</v>
      </c>
      <c r="AG30">
        <v>4</v>
      </c>
      <c r="AH30"/>
    </row>
    <row r="31" spans="1:34" x14ac:dyDescent="0.25">
      <c r="A31" t="s">
        <v>822</v>
      </c>
      <c r="B31" t="s">
        <v>394</v>
      </c>
      <c r="C31" t="s">
        <v>570</v>
      </c>
      <c r="D31" t="s">
        <v>698</v>
      </c>
      <c r="E31" s="32">
        <v>26.977777777777778</v>
      </c>
      <c r="F31" s="32">
        <v>5.3267092257001645</v>
      </c>
      <c r="G31" s="32">
        <v>4.852347611202636</v>
      </c>
      <c r="H31" s="32">
        <v>0.42617380560131796</v>
      </c>
      <c r="I31" s="32">
        <v>0.32094316309719934</v>
      </c>
      <c r="J31" s="32">
        <v>143.70277777777778</v>
      </c>
      <c r="K31" s="32">
        <v>130.90555555555557</v>
      </c>
      <c r="L31" s="32">
        <v>11.497222222222222</v>
      </c>
      <c r="M31" s="32">
        <v>8.6583333333333332</v>
      </c>
      <c r="N31" s="32">
        <v>0.13333333333333333</v>
      </c>
      <c r="O31" s="32">
        <v>2.7055555555555557</v>
      </c>
      <c r="P31" s="32">
        <v>52.025000000000006</v>
      </c>
      <c r="Q31" s="32">
        <v>42.06666666666667</v>
      </c>
      <c r="R31" s="32">
        <v>9.9583333333333339</v>
      </c>
      <c r="S31" s="32">
        <v>80.180555555555557</v>
      </c>
      <c r="T31" s="32">
        <v>78.7</v>
      </c>
      <c r="U31" s="32">
        <v>0</v>
      </c>
      <c r="V31" s="32">
        <v>1.4805555555555556</v>
      </c>
      <c r="W31" s="32">
        <v>48.238888888888894</v>
      </c>
      <c r="X31" s="32">
        <v>2.6555555555555554</v>
      </c>
      <c r="Y31" s="32">
        <v>0</v>
      </c>
      <c r="Z31" s="32">
        <v>0.68333333333333335</v>
      </c>
      <c r="AA31" s="32">
        <v>17.636111111111113</v>
      </c>
      <c r="AB31" s="32">
        <v>0</v>
      </c>
      <c r="AC31" s="32">
        <v>27.263888888888889</v>
      </c>
      <c r="AD31" s="32">
        <v>0</v>
      </c>
      <c r="AE31" s="32">
        <v>0</v>
      </c>
      <c r="AF31" t="s">
        <v>125</v>
      </c>
      <c r="AG31">
        <v>4</v>
      </c>
      <c r="AH31"/>
    </row>
    <row r="32" spans="1:34" x14ac:dyDescent="0.25">
      <c r="A32" t="s">
        <v>822</v>
      </c>
      <c r="B32" t="s">
        <v>370</v>
      </c>
      <c r="C32" t="s">
        <v>596</v>
      </c>
      <c r="D32" t="s">
        <v>739</v>
      </c>
      <c r="E32" s="32">
        <v>103.08888888888889</v>
      </c>
      <c r="F32" s="32">
        <v>3.1792433714162533</v>
      </c>
      <c r="G32" s="32">
        <v>2.8659183013580516</v>
      </c>
      <c r="H32" s="32">
        <v>0.57073183875835298</v>
      </c>
      <c r="I32" s="32">
        <v>0.27670726449665872</v>
      </c>
      <c r="J32" s="32">
        <v>327.74466666666666</v>
      </c>
      <c r="K32" s="32">
        <v>295.44433333333336</v>
      </c>
      <c r="L32" s="32">
        <v>58.836111111111101</v>
      </c>
      <c r="M32" s="32">
        <v>28.525444444444442</v>
      </c>
      <c r="N32" s="32">
        <v>24.621777777777773</v>
      </c>
      <c r="O32" s="32">
        <v>5.6888888888888891</v>
      </c>
      <c r="P32" s="32">
        <v>73.431333333333328</v>
      </c>
      <c r="Q32" s="32">
        <v>71.441666666666663</v>
      </c>
      <c r="R32" s="32">
        <v>1.9896666666666667</v>
      </c>
      <c r="S32" s="32">
        <v>195.47722222222222</v>
      </c>
      <c r="T32" s="32">
        <v>168.46488888888888</v>
      </c>
      <c r="U32" s="32">
        <v>0</v>
      </c>
      <c r="V32" s="32">
        <v>27.012333333333341</v>
      </c>
      <c r="W32" s="32">
        <v>103.8234444444445</v>
      </c>
      <c r="X32" s="32">
        <v>5.4553333333333338</v>
      </c>
      <c r="Y32" s="32">
        <v>0</v>
      </c>
      <c r="Z32" s="32">
        <v>0</v>
      </c>
      <c r="AA32" s="32">
        <v>32.928222222222232</v>
      </c>
      <c r="AB32" s="32">
        <v>0</v>
      </c>
      <c r="AC32" s="32">
        <v>65.43988888888893</v>
      </c>
      <c r="AD32" s="32">
        <v>0</v>
      </c>
      <c r="AE32" s="32">
        <v>0</v>
      </c>
      <c r="AF32" t="s">
        <v>99</v>
      </c>
      <c r="AG32">
        <v>4</v>
      </c>
      <c r="AH32"/>
    </row>
    <row r="33" spans="1:34" x14ac:dyDescent="0.25">
      <c r="A33" t="s">
        <v>822</v>
      </c>
      <c r="B33" t="s">
        <v>371</v>
      </c>
      <c r="C33" t="s">
        <v>555</v>
      </c>
      <c r="D33" t="s">
        <v>688</v>
      </c>
      <c r="E33" s="32">
        <v>71</v>
      </c>
      <c r="F33" s="32">
        <v>3.807068857589984</v>
      </c>
      <c r="G33" s="32">
        <v>3.3049186228481999</v>
      </c>
      <c r="H33" s="32">
        <v>0.73207511737089215</v>
      </c>
      <c r="I33" s="32">
        <v>0.50478716744913932</v>
      </c>
      <c r="J33" s="32">
        <v>270.30188888888887</v>
      </c>
      <c r="K33" s="32">
        <v>234.64922222222219</v>
      </c>
      <c r="L33" s="32">
        <v>51.977333333333341</v>
      </c>
      <c r="M33" s="32">
        <v>35.839888888888893</v>
      </c>
      <c r="N33" s="32">
        <v>10.448555555555558</v>
      </c>
      <c r="O33" s="32">
        <v>5.6888888888888891</v>
      </c>
      <c r="P33" s="32">
        <v>78.143222222222221</v>
      </c>
      <c r="Q33" s="32">
        <v>58.628000000000007</v>
      </c>
      <c r="R33" s="32">
        <v>19.515222222222217</v>
      </c>
      <c r="S33" s="32">
        <v>140.1813333333333</v>
      </c>
      <c r="T33" s="32">
        <v>135.07844444444441</v>
      </c>
      <c r="U33" s="32">
        <v>0</v>
      </c>
      <c r="V33" s="32">
        <v>5.1028888888888897</v>
      </c>
      <c r="W33" s="32">
        <v>58.812444444444445</v>
      </c>
      <c r="X33" s="32">
        <v>2.8746666666666671</v>
      </c>
      <c r="Y33" s="32">
        <v>0</v>
      </c>
      <c r="Z33" s="32">
        <v>0</v>
      </c>
      <c r="AA33" s="32">
        <v>10.188666666666665</v>
      </c>
      <c r="AB33" s="32">
        <v>0</v>
      </c>
      <c r="AC33" s="32">
        <v>44.534444444444446</v>
      </c>
      <c r="AD33" s="32">
        <v>0</v>
      </c>
      <c r="AE33" s="32">
        <v>1.2146666666666666</v>
      </c>
      <c r="AF33" t="s">
        <v>100</v>
      </c>
      <c r="AG33">
        <v>4</v>
      </c>
      <c r="AH33"/>
    </row>
    <row r="34" spans="1:34" x14ac:dyDescent="0.25">
      <c r="A34" t="s">
        <v>822</v>
      </c>
      <c r="B34" t="s">
        <v>279</v>
      </c>
      <c r="C34" t="s">
        <v>555</v>
      </c>
      <c r="D34" t="s">
        <v>688</v>
      </c>
      <c r="E34" s="32">
        <v>96.088888888888889</v>
      </c>
      <c r="F34" s="32">
        <v>3.8529220629047178</v>
      </c>
      <c r="G34" s="32">
        <v>3.4781764569842744</v>
      </c>
      <c r="H34" s="32">
        <v>0.57897317298797413</v>
      </c>
      <c r="I34" s="32">
        <v>0.2350913506012951</v>
      </c>
      <c r="J34" s="32">
        <v>370.22300000000001</v>
      </c>
      <c r="K34" s="32">
        <v>334.21411111111115</v>
      </c>
      <c r="L34" s="32">
        <v>55.632888888888893</v>
      </c>
      <c r="M34" s="32">
        <v>22.589666666666666</v>
      </c>
      <c r="N34" s="32">
        <v>26.998777777777782</v>
      </c>
      <c r="O34" s="32">
        <v>6.0444444444444443</v>
      </c>
      <c r="P34" s="32">
        <v>78.002222222222244</v>
      </c>
      <c r="Q34" s="32">
        <v>75.03655555555558</v>
      </c>
      <c r="R34" s="32">
        <v>2.9656666666666665</v>
      </c>
      <c r="S34" s="32">
        <v>236.58788888888887</v>
      </c>
      <c r="T34" s="32">
        <v>223.08888888888885</v>
      </c>
      <c r="U34" s="32">
        <v>0.44444444444444442</v>
      </c>
      <c r="V34" s="32">
        <v>13.054555555555559</v>
      </c>
      <c r="W34" s="32">
        <v>126.52</v>
      </c>
      <c r="X34" s="32">
        <v>2.5833333333333335</v>
      </c>
      <c r="Y34" s="32">
        <v>0</v>
      </c>
      <c r="Z34" s="32">
        <v>0</v>
      </c>
      <c r="AA34" s="32">
        <v>28.043777777777777</v>
      </c>
      <c r="AB34" s="32">
        <v>0</v>
      </c>
      <c r="AC34" s="32">
        <v>95.448444444444448</v>
      </c>
      <c r="AD34" s="32">
        <v>0.44444444444444442</v>
      </c>
      <c r="AE34" s="32">
        <v>0</v>
      </c>
      <c r="AF34" t="s">
        <v>6</v>
      </c>
      <c r="AG34">
        <v>4</v>
      </c>
      <c r="AH34"/>
    </row>
    <row r="35" spans="1:34" x14ac:dyDescent="0.25">
      <c r="A35" t="s">
        <v>822</v>
      </c>
      <c r="B35" t="s">
        <v>279</v>
      </c>
      <c r="C35" t="s">
        <v>595</v>
      </c>
      <c r="D35" t="s">
        <v>727</v>
      </c>
      <c r="E35" s="32">
        <v>100.82222222222222</v>
      </c>
      <c r="F35" s="32">
        <v>3.6166938505620454</v>
      </c>
      <c r="G35" s="32">
        <v>3.2963555212695614</v>
      </c>
      <c r="H35" s="32">
        <v>0.70349349790610549</v>
      </c>
      <c r="I35" s="32">
        <v>0.42850782455366992</v>
      </c>
      <c r="J35" s="32">
        <v>364.64311111111112</v>
      </c>
      <c r="K35" s="32">
        <v>332.34588888888891</v>
      </c>
      <c r="L35" s="32">
        <v>70.927777777777791</v>
      </c>
      <c r="M35" s="32">
        <v>43.20311111111112</v>
      </c>
      <c r="N35" s="32">
        <v>22.890444444444444</v>
      </c>
      <c r="O35" s="32">
        <v>4.8342222222222224</v>
      </c>
      <c r="P35" s="32">
        <v>86.442888888888902</v>
      </c>
      <c r="Q35" s="32">
        <v>81.870333333333349</v>
      </c>
      <c r="R35" s="32">
        <v>4.5725555555555557</v>
      </c>
      <c r="S35" s="32">
        <v>207.27244444444437</v>
      </c>
      <c r="T35" s="32">
        <v>196.25444444444437</v>
      </c>
      <c r="U35" s="32">
        <v>0</v>
      </c>
      <c r="V35" s="32">
        <v>11.018000000000001</v>
      </c>
      <c r="W35" s="32">
        <v>109.35899999999998</v>
      </c>
      <c r="X35" s="32">
        <v>17.96222222222222</v>
      </c>
      <c r="Y35" s="32">
        <v>0</v>
      </c>
      <c r="Z35" s="32">
        <v>0</v>
      </c>
      <c r="AA35" s="32">
        <v>27.20888888888889</v>
      </c>
      <c r="AB35" s="32">
        <v>0</v>
      </c>
      <c r="AC35" s="32">
        <v>64.187888888888878</v>
      </c>
      <c r="AD35" s="32">
        <v>0</v>
      </c>
      <c r="AE35" s="32">
        <v>0</v>
      </c>
      <c r="AF35" t="s">
        <v>44</v>
      </c>
      <c r="AG35">
        <v>4</v>
      </c>
      <c r="AH35"/>
    </row>
    <row r="36" spans="1:34" x14ac:dyDescent="0.25">
      <c r="A36" t="s">
        <v>822</v>
      </c>
      <c r="B36" t="s">
        <v>279</v>
      </c>
      <c r="C36" t="s">
        <v>602</v>
      </c>
      <c r="D36" t="s">
        <v>738</v>
      </c>
      <c r="E36" s="32">
        <v>90.6</v>
      </c>
      <c r="F36" s="32">
        <v>3.7654476330635278</v>
      </c>
      <c r="G36" s="32">
        <v>3.3865771400539626</v>
      </c>
      <c r="H36" s="32">
        <v>0.87621535442727472</v>
      </c>
      <c r="I36" s="32">
        <v>0.6278611724307086</v>
      </c>
      <c r="J36" s="32">
        <v>341.14955555555559</v>
      </c>
      <c r="K36" s="32">
        <v>306.82388888888897</v>
      </c>
      <c r="L36" s="32">
        <v>79.385111111111087</v>
      </c>
      <c r="M36" s="32">
        <v>56.884222222222199</v>
      </c>
      <c r="N36" s="32">
        <v>17.345333333333336</v>
      </c>
      <c r="O36" s="32">
        <v>5.1555555555555559</v>
      </c>
      <c r="P36" s="32">
        <v>56.678000000000004</v>
      </c>
      <c r="Q36" s="32">
        <v>44.853222222222229</v>
      </c>
      <c r="R36" s="32">
        <v>11.824777777777777</v>
      </c>
      <c r="S36" s="32">
        <v>205.08644444444451</v>
      </c>
      <c r="T36" s="32">
        <v>159.50788888888894</v>
      </c>
      <c r="U36" s="32">
        <v>6.8397777777777771</v>
      </c>
      <c r="V36" s="32">
        <v>38.738777777777777</v>
      </c>
      <c r="W36" s="32">
        <v>11.720777777777778</v>
      </c>
      <c r="X36" s="32">
        <v>0</v>
      </c>
      <c r="Y36" s="32">
        <v>0</v>
      </c>
      <c r="Z36" s="32">
        <v>0</v>
      </c>
      <c r="AA36" s="32">
        <v>2.9805555555555556</v>
      </c>
      <c r="AB36" s="32">
        <v>0</v>
      </c>
      <c r="AC36" s="32">
        <v>8.7402222222222221</v>
      </c>
      <c r="AD36" s="32">
        <v>0</v>
      </c>
      <c r="AE36" s="32">
        <v>0</v>
      </c>
      <c r="AF36" t="s">
        <v>97</v>
      </c>
      <c r="AG36">
        <v>4</v>
      </c>
      <c r="AH36"/>
    </row>
    <row r="37" spans="1:34" x14ac:dyDescent="0.25">
      <c r="A37" t="s">
        <v>822</v>
      </c>
      <c r="B37" t="s">
        <v>279</v>
      </c>
      <c r="C37" t="s">
        <v>592</v>
      </c>
      <c r="D37" t="s">
        <v>721</v>
      </c>
      <c r="E37" s="32">
        <v>41.833333333333336</v>
      </c>
      <c r="F37" s="32">
        <v>4.872005312084994</v>
      </c>
      <c r="G37" s="32">
        <v>4.3075511288180621</v>
      </c>
      <c r="H37" s="32">
        <v>0.85032403718459482</v>
      </c>
      <c r="I37" s="32">
        <v>0.39516334661354569</v>
      </c>
      <c r="J37" s="32">
        <v>203.81222222222226</v>
      </c>
      <c r="K37" s="32">
        <v>180.19922222222226</v>
      </c>
      <c r="L37" s="32">
        <v>35.571888888888886</v>
      </c>
      <c r="M37" s="32">
        <v>16.530999999999995</v>
      </c>
      <c r="N37" s="32">
        <v>11.04088888888889</v>
      </c>
      <c r="O37" s="32">
        <v>8</v>
      </c>
      <c r="P37" s="32">
        <v>28.183222222222224</v>
      </c>
      <c r="Q37" s="32">
        <v>23.611111111111111</v>
      </c>
      <c r="R37" s="32">
        <v>4.5721111111111119</v>
      </c>
      <c r="S37" s="32">
        <v>140.05711111111117</v>
      </c>
      <c r="T37" s="32">
        <v>125.1726666666667</v>
      </c>
      <c r="U37" s="32">
        <v>3.2082222222222225</v>
      </c>
      <c r="V37" s="32">
        <v>11.676222222222224</v>
      </c>
      <c r="W37" s="32">
        <v>47.216666666666669</v>
      </c>
      <c r="X37" s="32">
        <v>0</v>
      </c>
      <c r="Y37" s="32">
        <v>0</v>
      </c>
      <c r="Z37" s="32">
        <v>0</v>
      </c>
      <c r="AA37" s="32">
        <v>5.9388888888888891</v>
      </c>
      <c r="AB37" s="32">
        <v>0</v>
      </c>
      <c r="AC37" s="32">
        <v>41.277777777777779</v>
      </c>
      <c r="AD37" s="32">
        <v>0</v>
      </c>
      <c r="AE37" s="32">
        <v>0</v>
      </c>
      <c r="AF37" t="s">
        <v>224</v>
      </c>
      <c r="AG37">
        <v>4</v>
      </c>
      <c r="AH37"/>
    </row>
    <row r="38" spans="1:34" x14ac:dyDescent="0.25">
      <c r="A38" t="s">
        <v>822</v>
      </c>
      <c r="B38" t="s">
        <v>447</v>
      </c>
      <c r="C38" t="s">
        <v>663</v>
      </c>
      <c r="D38" t="s">
        <v>727</v>
      </c>
      <c r="E38" s="32">
        <v>49.322222222222223</v>
      </c>
      <c r="F38" s="32">
        <v>3.2068596530750169</v>
      </c>
      <c r="G38" s="32">
        <v>2.9479612525343546</v>
      </c>
      <c r="H38" s="32">
        <v>0.45747916197341743</v>
      </c>
      <c r="I38" s="32">
        <v>0.30096868664113541</v>
      </c>
      <c r="J38" s="32">
        <v>158.16944444444445</v>
      </c>
      <c r="K38" s="32">
        <v>145.4</v>
      </c>
      <c r="L38" s="32">
        <v>22.56388888888889</v>
      </c>
      <c r="M38" s="32">
        <v>14.844444444444445</v>
      </c>
      <c r="N38" s="32">
        <v>2.463888888888889</v>
      </c>
      <c r="O38" s="32">
        <v>5.2555555555555555</v>
      </c>
      <c r="P38" s="32">
        <v>51.166666666666664</v>
      </c>
      <c r="Q38" s="32">
        <v>46.116666666666667</v>
      </c>
      <c r="R38" s="32">
        <v>5.05</v>
      </c>
      <c r="S38" s="32">
        <v>84.438888888888883</v>
      </c>
      <c r="T38" s="32">
        <v>79.638888888888886</v>
      </c>
      <c r="U38" s="32">
        <v>4.8</v>
      </c>
      <c r="V38" s="32">
        <v>0</v>
      </c>
      <c r="W38" s="32">
        <v>6.1583333333333332</v>
      </c>
      <c r="X38" s="32">
        <v>0.26666666666666666</v>
      </c>
      <c r="Y38" s="32">
        <v>0</v>
      </c>
      <c r="Z38" s="32">
        <v>0</v>
      </c>
      <c r="AA38" s="32">
        <v>4.2722222222222221</v>
      </c>
      <c r="AB38" s="32">
        <v>0</v>
      </c>
      <c r="AC38" s="32">
        <v>1.6194444444444445</v>
      </c>
      <c r="AD38" s="32">
        <v>0</v>
      </c>
      <c r="AE38" s="32">
        <v>0</v>
      </c>
      <c r="AF38" t="s">
        <v>179</v>
      </c>
      <c r="AG38">
        <v>4</v>
      </c>
      <c r="AH38"/>
    </row>
    <row r="39" spans="1:34" x14ac:dyDescent="0.25">
      <c r="A39" t="s">
        <v>822</v>
      </c>
      <c r="B39" t="s">
        <v>494</v>
      </c>
      <c r="C39" t="s">
        <v>574</v>
      </c>
      <c r="D39" t="s">
        <v>711</v>
      </c>
      <c r="E39" s="32">
        <v>12.977777777777778</v>
      </c>
      <c r="F39" s="32">
        <v>5.3854880136986303</v>
      </c>
      <c r="G39" s="32">
        <v>4.7093321917808213</v>
      </c>
      <c r="H39" s="32">
        <v>1.8764982876712328</v>
      </c>
      <c r="I39" s="32">
        <v>1.2003424657534247</v>
      </c>
      <c r="J39" s="32">
        <v>69.891666666666666</v>
      </c>
      <c r="K39" s="32">
        <v>61.11666666666666</v>
      </c>
      <c r="L39" s="32">
        <v>24.352777777777778</v>
      </c>
      <c r="M39" s="32">
        <v>15.577777777777778</v>
      </c>
      <c r="N39" s="32">
        <v>8.7750000000000004</v>
      </c>
      <c r="O39" s="32">
        <v>0</v>
      </c>
      <c r="P39" s="32">
        <v>22.024999999999999</v>
      </c>
      <c r="Q39" s="32">
        <v>22.024999999999999</v>
      </c>
      <c r="R39" s="32">
        <v>0</v>
      </c>
      <c r="S39" s="32">
        <v>23.513888888888889</v>
      </c>
      <c r="T39" s="32">
        <v>23.513888888888889</v>
      </c>
      <c r="U39" s="32">
        <v>0</v>
      </c>
      <c r="V39" s="32">
        <v>0</v>
      </c>
      <c r="W39" s="32">
        <v>0</v>
      </c>
      <c r="X39" s="32">
        <v>0</v>
      </c>
      <c r="Y39" s="32">
        <v>0</v>
      </c>
      <c r="Z39" s="32">
        <v>0</v>
      </c>
      <c r="AA39" s="32">
        <v>0</v>
      </c>
      <c r="AB39" s="32">
        <v>0</v>
      </c>
      <c r="AC39" s="32">
        <v>0</v>
      </c>
      <c r="AD39" s="32">
        <v>0</v>
      </c>
      <c r="AE39" s="32">
        <v>0</v>
      </c>
      <c r="AF39" t="s">
        <v>227</v>
      </c>
      <c r="AG39">
        <v>4</v>
      </c>
      <c r="AH39"/>
    </row>
    <row r="40" spans="1:34" x14ac:dyDescent="0.25">
      <c r="A40" t="s">
        <v>822</v>
      </c>
      <c r="B40" t="s">
        <v>338</v>
      </c>
      <c r="C40" t="s">
        <v>555</v>
      </c>
      <c r="D40" t="s">
        <v>688</v>
      </c>
      <c r="E40" s="32">
        <v>90.411111111111111</v>
      </c>
      <c r="F40" s="32">
        <v>3.3347744869116376</v>
      </c>
      <c r="G40" s="32">
        <v>3.1493253041661542</v>
      </c>
      <c r="H40" s="32">
        <v>0.59112080619392893</v>
      </c>
      <c r="I40" s="32">
        <v>0.45817868993486538</v>
      </c>
      <c r="J40" s="32">
        <v>301.50066666666663</v>
      </c>
      <c r="K40" s="32">
        <v>284.73399999999998</v>
      </c>
      <c r="L40" s="32">
        <v>53.443888888888885</v>
      </c>
      <c r="M40" s="32">
        <v>41.42444444444444</v>
      </c>
      <c r="N40" s="32">
        <v>6.4194444444444443</v>
      </c>
      <c r="O40" s="32">
        <v>5.6</v>
      </c>
      <c r="P40" s="32">
        <v>68.188888888888897</v>
      </c>
      <c r="Q40" s="32">
        <v>63.44166666666667</v>
      </c>
      <c r="R40" s="32">
        <v>4.7472222222222218</v>
      </c>
      <c r="S40" s="32">
        <v>179.8678888888889</v>
      </c>
      <c r="T40" s="32">
        <v>143.24188888888889</v>
      </c>
      <c r="U40" s="32">
        <v>9.9260000000000019</v>
      </c>
      <c r="V40" s="32">
        <v>26.7</v>
      </c>
      <c r="W40" s="32">
        <v>42.791111111111107</v>
      </c>
      <c r="X40" s="32">
        <v>12.86888888888889</v>
      </c>
      <c r="Y40" s="32">
        <v>0</v>
      </c>
      <c r="Z40" s="32">
        <v>0</v>
      </c>
      <c r="AA40" s="32">
        <v>21.033333333333335</v>
      </c>
      <c r="AB40" s="32">
        <v>0</v>
      </c>
      <c r="AC40" s="32">
        <v>8.8888888888888893</v>
      </c>
      <c r="AD40" s="32">
        <v>0</v>
      </c>
      <c r="AE40" s="32">
        <v>0</v>
      </c>
      <c r="AF40" t="s">
        <v>66</v>
      </c>
      <c r="AG40">
        <v>4</v>
      </c>
      <c r="AH40"/>
    </row>
    <row r="41" spans="1:34" x14ac:dyDescent="0.25">
      <c r="A41" t="s">
        <v>822</v>
      </c>
      <c r="B41" t="s">
        <v>429</v>
      </c>
      <c r="C41" t="s">
        <v>566</v>
      </c>
      <c r="D41" t="s">
        <v>729</v>
      </c>
      <c r="E41" s="32">
        <v>45.555555555555557</v>
      </c>
      <c r="F41" s="32">
        <v>3.8138268292682924</v>
      </c>
      <c r="G41" s="32">
        <v>3.3776268292682925</v>
      </c>
      <c r="H41" s="32">
        <v>0.55944878048780478</v>
      </c>
      <c r="I41" s="32">
        <v>0.16699268292682928</v>
      </c>
      <c r="J41" s="32">
        <v>173.74099999999999</v>
      </c>
      <c r="K41" s="32">
        <v>153.86966666666666</v>
      </c>
      <c r="L41" s="32">
        <v>25.485999999999997</v>
      </c>
      <c r="M41" s="32">
        <v>7.6074444444444449</v>
      </c>
      <c r="N41" s="32">
        <v>12.700777777777777</v>
      </c>
      <c r="O41" s="32">
        <v>5.177777777777778</v>
      </c>
      <c r="P41" s="32">
        <v>55.182888888888876</v>
      </c>
      <c r="Q41" s="32">
        <v>53.190111111111101</v>
      </c>
      <c r="R41" s="32">
        <v>1.9927777777777778</v>
      </c>
      <c r="S41" s="32">
        <v>93.072111111111099</v>
      </c>
      <c r="T41" s="32">
        <v>86.516333333333321</v>
      </c>
      <c r="U41" s="32">
        <v>6.5557777777777773</v>
      </c>
      <c r="V41" s="32">
        <v>0</v>
      </c>
      <c r="W41" s="32">
        <v>0.14166666666666666</v>
      </c>
      <c r="X41" s="32">
        <v>1.1111111111111112E-2</v>
      </c>
      <c r="Y41" s="32">
        <v>0</v>
      </c>
      <c r="Z41" s="32">
        <v>0</v>
      </c>
      <c r="AA41" s="32">
        <v>0</v>
      </c>
      <c r="AB41" s="32">
        <v>0.13055555555555556</v>
      </c>
      <c r="AC41" s="32">
        <v>0</v>
      </c>
      <c r="AD41" s="32">
        <v>0</v>
      </c>
      <c r="AE41" s="32">
        <v>0</v>
      </c>
      <c r="AF41" t="s">
        <v>161</v>
      </c>
      <c r="AG41">
        <v>4</v>
      </c>
      <c r="AH41"/>
    </row>
    <row r="42" spans="1:34" x14ac:dyDescent="0.25">
      <c r="A42" t="s">
        <v>822</v>
      </c>
      <c r="B42" t="s">
        <v>520</v>
      </c>
      <c r="C42" t="s">
        <v>551</v>
      </c>
      <c r="D42" t="s">
        <v>788</v>
      </c>
      <c r="E42" s="32">
        <v>70.855555555555554</v>
      </c>
      <c r="F42" s="32">
        <v>3.0203230359103035</v>
      </c>
      <c r="G42" s="32">
        <v>2.8062019758507142</v>
      </c>
      <c r="H42" s="32">
        <v>0.3680947153834091</v>
      </c>
      <c r="I42" s="32">
        <v>0.15867806178453814</v>
      </c>
      <c r="J42" s="32">
        <v>214.00666666666672</v>
      </c>
      <c r="K42" s="32">
        <v>198.83500000000004</v>
      </c>
      <c r="L42" s="32">
        <v>26.081555555555553</v>
      </c>
      <c r="M42" s="32">
        <v>11.243222222222219</v>
      </c>
      <c r="N42" s="32">
        <v>9.1494444444444465</v>
      </c>
      <c r="O42" s="32">
        <v>5.6888888888888891</v>
      </c>
      <c r="P42" s="32">
        <v>53.380333333333333</v>
      </c>
      <c r="Q42" s="32">
        <v>53.046999999999997</v>
      </c>
      <c r="R42" s="32">
        <v>0.33333333333333331</v>
      </c>
      <c r="S42" s="32">
        <v>134.54477777777782</v>
      </c>
      <c r="T42" s="32">
        <v>134.46066666666673</v>
      </c>
      <c r="U42" s="32">
        <v>0</v>
      </c>
      <c r="V42" s="32">
        <v>8.4111111111111109E-2</v>
      </c>
      <c r="W42" s="32">
        <v>0.26666666666666666</v>
      </c>
      <c r="X42" s="32">
        <v>0.26666666666666666</v>
      </c>
      <c r="Y42" s="32">
        <v>0</v>
      </c>
      <c r="Z42" s="32">
        <v>0</v>
      </c>
      <c r="AA42" s="32">
        <v>0</v>
      </c>
      <c r="AB42" s="32">
        <v>0</v>
      </c>
      <c r="AC42" s="32">
        <v>0</v>
      </c>
      <c r="AD42" s="32">
        <v>0</v>
      </c>
      <c r="AE42" s="32">
        <v>0</v>
      </c>
      <c r="AF42" t="s">
        <v>253</v>
      </c>
      <c r="AG42">
        <v>4</v>
      </c>
      <c r="AH42"/>
    </row>
    <row r="43" spans="1:34" x14ac:dyDescent="0.25">
      <c r="A43" t="s">
        <v>822</v>
      </c>
      <c r="B43" t="s">
        <v>435</v>
      </c>
      <c r="C43" t="s">
        <v>551</v>
      </c>
      <c r="D43" t="s">
        <v>788</v>
      </c>
      <c r="E43" s="32">
        <v>37.088888888888889</v>
      </c>
      <c r="F43" s="32">
        <v>3.8511833433193527</v>
      </c>
      <c r="G43" s="32">
        <v>3.2353954463750747</v>
      </c>
      <c r="H43" s="32">
        <v>0.91244757339724392</v>
      </c>
      <c r="I43" s="32">
        <v>0.57893948472139001</v>
      </c>
      <c r="J43" s="32">
        <v>142.83611111111111</v>
      </c>
      <c r="K43" s="32">
        <v>119.99722222222222</v>
      </c>
      <c r="L43" s="32">
        <v>33.841666666666669</v>
      </c>
      <c r="M43" s="32">
        <v>21.472222222222221</v>
      </c>
      <c r="N43" s="32">
        <v>8.375</v>
      </c>
      <c r="O43" s="32">
        <v>3.9944444444444445</v>
      </c>
      <c r="P43" s="32">
        <v>35.541666666666671</v>
      </c>
      <c r="Q43" s="32">
        <v>25.072222222222223</v>
      </c>
      <c r="R43" s="32">
        <v>10.469444444444445</v>
      </c>
      <c r="S43" s="32">
        <v>73.452777777777783</v>
      </c>
      <c r="T43" s="32">
        <v>67.969444444444449</v>
      </c>
      <c r="U43" s="32">
        <v>0</v>
      </c>
      <c r="V43" s="32">
        <v>5.4833333333333334</v>
      </c>
      <c r="W43" s="32">
        <v>0</v>
      </c>
      <c r="X43" s="32">
        <v>0</v>
      </c>
      <c r="Y43" s="32">
        <v>0</v>
      </c>
      <c r="Z43" s="32">
        <v>0</v>
      </c>
      <c r="AA43" s="32">
        <v>0</v>
      </c>
      <c r="AB43" s="32">
        <v>0</v>
      </c>
      <c r="AC43" s="32">
        <v>0</v>
      </c>
      <c r="AD43" s="32">
        <v>0</v>
      </c>
      <c r="AE43" s="32">
        <v>0</v>
      </c>
      <c r="AF43" t="s">
        <v>167</v>
      </c>
      <c r="AG43">
        <v>4</v>
      </c>
      <c r="AH43"/>
    </row>
    <row r="44" spans="1:34" x14ac:dyDescent="0.25">
      <c r="A44" t="s">
        <v>822</v>
      </c>
      <c r="B44" t="s">
        <v>526</v>
      </c>
      <c r="C44" t="s">
        <v>684</v>
      </c>
      <c r="D44" t="s">
        <v>767</v>
      </c>
      <c r="E44" s="32">
        <v>118.51111111111111</v>
      </c>
      <c r="F44" s="32">
        <v>3.1257378586161635</v>
      </c>
      <c r="G44" s="32">
        <v>2.7290549409338083</v>
      </c>
      <c r="H44" s="32">
        <v>0.60561316332270765</v>
      </c>
      <c r="I44" s="32">
        <v>0.26958934933433326</v>
      </c>
      <c r="J44" s="32">
        <v>370.43466666666666</v>
      </c>
      <c r="K44" s="32">
        <v>323.42333333333329</v>
      </c>
      <c r="L44" s="32">
        <v>71.771888888888881</v>
      </c>
      <c r="M44" s="32">
        <v>31.949333333333318</v>
      </c>
      <c r="N44" s="32">
        <v>29.657555555555554</v>
      </c>
      <c r="O44" s="32">
        <v>10.165000000000001</v>
      </c>
      <c r="P44" s="32">
        <v>110.2501111111111</v>
      </c>
      <c r="Q44" s="32">
        <v>103.06133333333332</v>
      </c>
      <c r="R44" s="32">
        <v>7.188777777777779</v>
      </c>
      <c r="S44" s="32">
        <v>188.41266666666664</v>
      </c>
      <c r="T44" s="32">
        <v>167.78866666666664</v>
      </c>
      <c r="U44" s="32">
        <v>20.624000000000002</v>
      </c>
      <c r="V44" s="32">
        <v>0</v>
      </c>
      <c r="W44" s="32">
        <v>0</v>
      </c>
      <c r="X44" s="32">
        <v>0</v>
      </c>
      <c r="Y44" s="32">
        <v>0</v>
      </c>
      <c r="Z44" s="32">
        <v>0</v>
      </c>
      <c r="AA44" s="32">
        <v>0</v>
      </c>
      <c r="AB44" s="32">
        <v>0</v>
      </c>
      <c r="AC44" s="32">
        <v>0</v>
      </c>
      <c r="AD44" s="32">
        <v>0</v>
      </c>
      <c r="AE44" s="32">
        <v>0</v>
      </c>
      <c r="AF44" t="s">
        <v>259</v>
      </c>
      <c r="AG44">
        <v>4</v>
      </c>
      <c r="AH44"/>
    </row>
    <row r="45" spans="1:34" x14ac:dyDescent="0.25">
      <c r="A45" t="s">
        <v>822</v>
      </c>
      <c r="B45" t="s">
        <v>285</v>
      </c>
      <c r="C45" t="s">
        <v>592</v>
      </c>
      <c r="D45" t="s">
        <v>721</v>
      </c>
      <c r="E45" s="32">
        <v>39.288888888888891</v>
      </c>
      <c r="F45" s="32">
        <v>3.6395135746606337</v>
      </c>
      <c r="G45" s="32">
        <v>3.3068947963800905</v>
      </c>
      <c r="H45" s="32">
        <v>1.036586538461538</v>
      </c>
      <c r="I45" s="32">
        <v>0.90041572398190006</v>
      </c>
      <c r="J45" s="32">
        <v>142.99244444444446</v>
      </c>
      <c r="K45" s="32">
        <v>129.92422222222223</v>
      </c>
      <c r="L45" s="32">
        <v>40.726333333333322</v>
      </c>
      <c r="M45" s="32">
        <v>35.376333333333321</v>
      </c>
      <c r="N45" s="32">
        <v>0.15555555555555556</v>
      </c>
      <c r="O45" s="32">
        <v>5.1944444444444446</v>
      </c>
      <c r="P45" s="32">
        <v>23.633222222222223</v>
      </c>
      <c r="Q45" s="32">
        <v>15.914999999999999</v>
      </c>
      <c r="R45" s="32">
        <v>7.7182222222222236</v>
      </c>
      <c r="S45" s="32">
        <v>78.632888888888914</v>
      </c>
      <c r="T45" s="32">
        <v>78.632888888888914</v>
      </c>
      <c r="U45" s="32">
        <v>0</v>
      </c>
      <c r="V45" s="32">
        <v>0</v>
      </c>
      <c r="W45" s="32">
        <v>64.862666666666669</v>
      </c>
      <c r="X45" s="32">
        <v>7.3465555555555548</v>
      </c>
      <c r="Y45" s="32">
        <v>0</v>
      </c>
      <c r="Z45" s="32">
        <v>0</v>
      </c>
      <c r="AA45" s="32">
        <v>2.269333333333333</v>
      </c>
      <c r="AB45" s="32">
        <v>0</v>
      </c>
      <c r="AC45" s="32">
        <v>55.24677777777778</v>
      </c>
      <c r="AD45" s="32">
        <v>0</v>
      </c>
      <c r="AE45" s="32">
        <v>0</v>
      </c>
      <c r="AF45" t="s">
        <v>12</v>
      </c>
      <c r="AG45">
        <v>4</v>
      </c>
      <c r="AH45"/>
    </row>
    <row r="46" spans="1:34" x14ac:dyDescent="0.25">
      <c r="A46" t="s">
        <v>822</v>
      </c>
      <c r="B46" t="s">
        <v>469</v>
      </c>
      <c r="C46" t="s">
        <v>602</v>
      </c>
      <c r="D46" t="s">
        <v>738</v>
      </c>
      <c r="E46" s="32">
        <v>72.222222222222229</v>
      </c>
      <c r="F46" s="32">
        <v>4.6319753846153837</v>
      </c>
      <c r="G46" s="32">
        <v>4.1812953846153835</v>
      </c>
      <c r="H46" s="32">
        <v>0.49801999999999991</v>
      </c>
      <c r="I46" s="32">
        <v>0.25057999999999991</v>
      </c>
      <c r="J46" s="32">
        <v>334.53155555555554</v>
      </c>
      <c r="K46" s="32">
        <v>301.98244444444441</v>
      </c>
      <c r="L46" s="32">
        <v>35.968111111111106</v>
      </c>
      <c r="M46" s="32">
        <v>18.097444444444438</v>
      </c>
      <c r="N46" s="32">
        <v>12.270666666666669</v>
      </c>
      <c r="O46" s="32">
        <v>5.6</v>
      </c>
      <c r="P46" s="32">
        <v>83.064333333333394</v>
      </c>
      <c r="Q46" s="32">
        <v>68.385888888888942</v>
      </c>
      <c r="R46" s="32">
        <v>14.678444444444448</v>
      </c>
      <c r="S46" s="32">
        <v>215.49911111111109</v>
      </c>
      <c r="T46" s="32">
        <v>191.80322222222219</v>
      </c>
      <c r="U46" s="32">
        <v>17.776222222222223</v>
      </c>
      <c r="V46" s="32">
        <v>5.9196666666666635</v>
      </c>
      <c r="W46" s="32">
        <v>178.15755555555555</v>
      </c>
      <c r="X46" s="32">
        <v>10.079999999999998</v>
      </c>
      <c r="Y46" s="32">
        <v>2.6983333333333333</v>
      </c>
      <c r="Z46" s="32">
        <v>0</v>
      </c>
      <c r="AA46" s="32">
        <v>29.683333333333348</v>
      </c>
      <c r="AB46" s="32">
        <v>0.13166666666666665</v>
      </c>
      <c r="AC46" s="32">
        <v>135.44199999999998</v>
      </c>
      <c r="AD46" s="32">
        <v>0</v>
      </c>
      <c r="AE46" s="32">
        <v>0.12222222222222222</v>
      </c>
      <c r="AF46" t="s">
        <v>201</v>
      </c>
      <c r="AG46">
        <v>4</v>
      </c>
      <c r="AH46"/>
    </row>
    <row r="47" spans="1:34" x14ac:dyDescent="0.25">
      <c r="A47" t="s">
        <v>822</v>
      </c>
      <c r="B47" t="s">
        <v>473</v>
      </c>
      <c r="C47" t="s">
        <v>671</v>
      </c>
      <c r="D47" t="s">
        <v>796</v>
      </c>
      <c r="E47" s="32">
        <v>50.166666666666664</v>
      </c>
      <c r="F47" s="32">
        <v>3.2568925802879307</v>
      </c>
      <c r="G47" s="32">
        <v>2.9284075304540438</v>
      </c>
      <c r="H47" s="32">
        <v>0.61548394241417503</v>
      </c>
      <c r="I47" s="32">
        <v>0.28699889258028799</v>
      </c>
      <c r="J47" s="32">
        <v>163.38744444444453</v>
      </c>
      <c r="K47" s="32">
        <v>146.90844444444451</v>
      </c>
      <c r="L47" s="32">
        <v>30.876777777777779</v>
      </c>
      <c r="M47" s="32">
        <v>14.39777777777778</v>
      </c>
      <c r="N47" s="32">
        <v>10.368666666666666</v>
      </c>
      <c r="O47" s="32">
        <v>6.1103333333333332</v>
      </c>
      <c r="P47" s="32">
        <v>38.507111111111122</v>
      </c>
      <c r="Q47" s="32">
        <v>38.507111111111122</v>
      </c>
      <c r="R47" s="32">
        <v>0</v>
      </c>
      <c r="S47" s="32">
        <v>94.003555555555607</v>
      </c>
      <c r="T47" s="32">
        <v>93.080222222222275</v>
      </c>
      <c r="U47" s="32">
        <v>0</v>
      </c>
      <c r="V47" s="32">
        <v>0.92333333333333323</v>
      </c>
      <c r="W47" s="32">
        <v>0</v>
      </c>
      <c r="X47" s="32">
        <v>0</v>
      </c>
      <c r="Y47" s="32">
        <v>0</v>
      </c>
      <c r="Z47" s="32">
        <v>0</v>
      </c>
      <c r="AA47" s="32">
        <v>0</v>
      </c>
      <c r="AB47" s="32">
        <v>0</v>
      </c>
      <c r="AC47" s="32">
        <v>0</v>
      </c>
      <c r="AD47" s="32">
        <v>0</v>
      </c>
      <c r="AE47" s="32">
        <v>0</v>
      </c>
      <c r="AF47" t="s">
        <v>205</v>
      </c>
      <c r="AG47">
        <v>4</v>
      </c>
      <c r="AH47"/>
    </row>
    <row r="48" spans="1:34" x14ac:dyDescent="0.25">
      <c r="A48" t="s">
        <v>822</v>
      </c>
      <c r="B48" t="s">
        <v>452</v>
      </c>
      <c r="C48" t="s">
        <v>595</v>
      </c>
      <c r="D48" t="s">
        <v>727</v>
      </c>
      <c r="E48" s="32">
        <v>44.744444444444447</v>
      </c>
      <c r="F48" s="32">
        <v>2.9787285820710201</v>
      </c>
      <c r="G48" s="32">
        <v>2.8596374472311892</v>
      </c>
      <c r="H48" s="32">
        <v>0.48214551775515263</v>
      </c>
      <c r="I48" s="32">
        <v>0.36305438291532149</v>
      </c>
      <c r="J48" s="32">
        <v>133.28155555555554</v>
      </c>
      <c r="K48" s="32">
        <v>127.95288888888888</v>
      </c>
      <c r="L48" s="32">
        <v>21.573333333333331</v>
      </c>
      <c r="M48" s="32">
        <v>16.244666666666664</v>
      </c>
      <c r="N48" s="32">
        <v>0.125</v>
      </c>
      <c r="O48" s="32">
        <v>5.2036666666666669</v>
      </c>
      <c r="P48" s="32">
        <v>31.410222222222224</v>
      </c>
      <c r="Q48" s="32">
        <v>31.410222222222224</v>
      </c>
      <c r="R48" s="32">
        <v>0</v>
      </c>
      <c r="S48" s="32">
        <v>80.298000000000002</v>
      </c>
      <c r="T48" s="32">
        <v>57.100777777777772</v>
      </c>
      <c r="U48" s="32">
        <v>19.852777777777778</v>
      </c>
      <c r="V48" s="32">
        <v>3.3444444444444446</v>
      </c>
      <c r="W48" s="32">
        <v>34.669666666666664</v>
      </c>
      <c r="X48" s="32">
        <v>16.244666666666664</v>
      </c>
      <c r="Y48" s="32">
        <v>0</v>
      </c>
      <c r="Z48" s="32">
        <v>0</v>
      </c>
      <c r="AA48" s="32">
        <v>9.5166666666666675</v>
      </c>
      <c r="AB48" s="32">
        <v>0</v>
      </c>
      <c r="AC48" s="32">
        <v>2.0750000000000002</v>
      </c>
      <c r="AD48" s="32">
        <v>6.833333333333333</v>
      </c>
      <c r="AE48" s="32">
        <v>0</v>
      </c>
      <c r="AF48" t="s">
        <v>184</v>
      </c>
      <c r="AG48">
        <v>4</v>
      </c>
      <c r="AH48"/>
    </row>
    <row r="49" spans="1:34" x14ac:dyDescent="0.25">
      <c r="A49" t="s">
        <v>822</v>
      </c>
      <c r="B49" t="s">
        <v>427</v>
      </c>
      <c r="C49" t="s">
        <v>538</v>
      </c>
      <c r="D49" t="s">
        <v>716</v>
      </c>
      <c r="E49" s="32">
        <v>84.166666666666671</v>
      </c>
      <c r="F49" s="32">
        <v>3.5248118811881186</v>
      </c>
      <c r="G49" s="32">
        <v>3.1408013201320135</v>
      </c>
      <c r="H49" s="32">
        <v>0.54869834983498345</v>
      </c>
      <c r="I49" s="32">
        <v>0.2863049504950495</v>
      </c>
      <c r="J49" s="32">
        <v>296.67166666666668</v>
      </c>
      <c r="K49" s="32">
        <v>264.35077777777781</v>
      </c>
      <c r="L49" s="32">
        <v>46.182111111111112</v>
      </c>
      <c r="M49" s="32">
        <v>24.097333333333335</v>
      </c>
      <c r="N49" s="32">
        <v>16.404555555555557</v>
      </c>
      <c r="O49" s="32">
        <v>5.6802222222222225</v>
      </c>
      <c r="P49" s="32">
        <v>62.49633333333334</v>
      </c>
      <c r="Q49" s="32">
        <v>52.260222222222225</v>
      </c>
      <c r="R49" s="32">
        <v>10.236111111111112</v>
      </c>
      <c r="S49" s="32">
        <v>187.99322222222224</v>
      </c>
      <c r="T49" s="32">
        <v>149.68522222222222</v>
      </c>
      <c r="U49" s="32">
        <v>0</v>
      </c>
      <c r="V49" s="32">
        <v>38.308000000000014</v>
      </c>
      <c r="W49" s="32">
        <v>0</v>
      </c>
      <c r="X49" s="32">
        <v>0</v>
      </c>
      <c r="Y49" s="32">
        <v>0</v>
      </c>
      <c r="Z49" s="32">
        <v>0</v>
      </c>
      <c r="AA49" s="32">
        <v>0</v>
      </c>
      <c r="AB49" s="32">
        <v>0</v>
      </c>
      <c r="AC49" s="32">
        <v>0</v>
      </c>
      <c r="AD49" s="32">
        <v>0</v>
      </c>
      <c r="AE49" s="32">
        <v>0</v>
      </c>
      <c r="AF49" t="s">
        <v>159</v>
      </c>
      <c r="AG49">
        <v>4</v>
      </c>
      <c r="AH49"/>
    </row>
    <row r="50" spans="1:34" x14ac:dyDescent="0.25">
      <c r="A50" t="s">
        <v>822</v>
      </c>
      <c r="B50" t="s">
        <v>487</v>
      </c>
      <c r="C50" t="s">
        <v>568</v>
      </c>
      <c r="D50" t="s">
        <v>697</v>
      </c>
      <c r="E50" s="32">
        <v>52.244444444444447</v>
      </c>
      <c r="F50" s="32">
        <v>3.6313632496809864</v>
      </c>
      <c r="G50" s="32">
        <v>3.1109059974478948</v>
      </c>
      <c r="H50" s="32">
        <v>0.92341769459804346</v>
      </c>
      <c r="I50" s="32">
        <v>0.41412590387069348</v>
      </c>
      <c r="J50" s="32">
        <v>189.71855555555555</v>
      </c>
      <c r="K50" s="32">
        <v>162.52755555555558</v>
      </c>
      <c r="L50" s="32">
        <v>48.243444444444449</v>
      </c>
      <c r="M50" s="32">
        <v>21.635777777777786</v>
      </c>
      <c r="N50" s="32">
        <v>19.946555555555555</v>
      </c>
      <c r="O50" s="32">
        <v>6.6611111111111114</v>
      </c>
      <c r="P50" s="32">
        <v>29.919888888888902</v>
      </c>
      <c r="Q50" s="32">
        <v>29.33655555555557</v>
      </c>
      <c r="R50" s="32">
        <v>0.58333333333333337</v>
      </c>
      <c r="S50" s="32">
        <v>111.55522222222223</v>
      </c>
      <c r="T50" s="32">
        <v>111.42888888888889</v>
      </c>
      <c r="U50" s="32">
        <v>0</v>
      </c>
      <c r="V50" s="32">
        <v>0.12633333333333335</v>
      </c>
      <c r="W50" s="32">
        <v>25.168444444444443</v>
      </c>
      <c r="X50" s="32">
        <v>5.6116666666666664</v>
      </c>
      <c r="Y50" s="32">
        <v>0</v>
      </c>
      <c r="Z50" s="32">
        <v>0</v>
      </c>
      <c r="AA50" s="32">
        <v>7.7558888888888884</v>
      </c>
      <c r="AB50" s="32">
        <v>0</v>
      </c>
      <c r="AC50" s="32">
        <v>11.674555555555553</v>
      </c>
      <c r="AD50" s="32">
        <v>0</v>
      </c>
      <c r="AE50" s="32">
        <v>0.12633333333333335</v>
      </c>
      <c r="AF50" t="s">
        <v>219</v>
      </c>
      <c r="AG50">
        <v>4</v>
      </c>
      <c r="AH50"/>
    </row>
    <row r="51" spans="1:34" x14ac:dyDescent="0.25">
      <c r="A51" t="s">
        <v>822</v>
      </c>
      <c r="B51" t="s">
        <v>396</v>
      </c>
      <c r="C51" t="s">
        <v>540</v>
      </c>
      <c r="D51" t="s">
        <v>709</v>
      </c>
      <c r="E51" s="32">
        <v>58.322222222222223</v>
      </c>
      <c r="F51" s="32">
        <v>2.4158544484663751</v>
      </c>
      <c r="G51" s="32">
        <v>2.1762850066679369</v>
      </c>
      <c r="H51" s="32">
        <v>0.37980377214707567</v>
      </c>
      <c r="I51" s="32">
        <v>0.14023433034863783</v>
      </c>
      <c r="J51" s="32">
        <v>140.89800000000002</v>
      </c>
      <c r="K51" s="32">
        <v>126.9257777777778</v>
      </c>
      <c r="L51" s="32">
        <v>22.151000000000003</v>
      </c>
      <c r="M51" s="32">
        <v>8.1787777777777784</v>
      </c>
      <c r="N51" s="32">
        <v>8.3277777777777775</v>
      </c>
      <c r="O51" s="32">
        <v>5.6444444444444448</v>
      </c>
      <c r="P51" s="32">
        <v>19.681555555555558</v>
      </c>
      <c r="Q51" s="32">
        <v>19.681555555555558</v>
      </c>
      <c r="R51" s="32">
        <v>0</v>
      </c>
      <c r="S51" s="32">
        <v>99.065444444444452</v>
      </c>
      <c r="T51" s="32">
        <v>85.441444444444457</v>
      </c>
      <c r="U51" s="32">
        <v>13.623999999999999</v>
      </c>
      <c r="V51" s="32">
        <v>0</v>
      </c>
      <c r="W51" s="32">
        <v>3.6681111111111111</v>
      </c>
      <c r="X51" s="32">
        <v>0.53888888888888886</v>
      </c>
      <c r="Y51" s="32">
        <v>0</v>
      </c>
      <c r="Z51" s="32">
        <v>0</v>
      </c>
      <c r="AA51" s="32">
        <v>2.3625555555555557</v>
      </c>
      <c r="AB51" s="32">
        <v>0</v>
      </c>
      <c r="AC51" s="32">
        <v>0.76666666666666672</v>
      </c>
      <c r="AD51" s="32">
        <v>0</v>
      </c>
      <c r="AE51" s="32">
        <v>0</v>
      </c>
      <c r="AF51" t="s">
        <v>127</v>
      </c>
      <c r="AG51">
        <v>4</v>
      </c>
      <c r="AH51"/>
    </row>
    <row r="52" spans="1:34" x14ac:dyDescent="0.25">
      <c r="A52" t="s">
        <v>822</v>
      </c>
      <c r="B52" t="s">
        <v>335</v>
      </c>
      <c r="C52" t="s">
        <v>609</v>
      </c>
      <c r="D52" t="s">
        <v>710</v>
      </c>
      <c r="E52" s="32">
        <v>71.37777777777778</v>
      </c>
      <c r="F52" s="32">
        <v>3.6647882938978826</v>
      </c>
      <c r="G52" s="32">
        <v>3.2162468866749685</v>
      </c>
      <c r="H52" s="32">
        <v>0.52653642590286431</v>
      </c>
      <c r="I52" s="32">
        <v>0.33175591531755921</v>
      </c>
      <c r="J52" s="32">
        <v>261.58444444444444</v>
      </c>
      <c r="K52" s="32">
        <v>229.56855555555555</v>
      </c>
      <c r="L52" s="32">
        <v>37.583000000000006</v>
      </c>
      <c r="M52" s="32">
        <v>23.680000000000003</v>
      </c>
      <c r="N52" s="32">
        <v>8.2141111111111123</v>
      </c>
      <c r="O52" s="32">
        <v>5.6888888888888891</v>
      </c>
      <c r="P52" s="32">
        <v>65.563888888888883</v>
      </c>
      <c r="Q52" s="32">
        <v>47.451000000000001</v>
      </c>
      <c r="R52" s="32">
        <v>18.112888888888886</v>
      </c>
      <c r="S52" s="32">
        <v>158.43755555555555</v>
      </c>
      <c r="T52" s="32">
        <v>147.57288888888888</v>
      </c>
      <c r="U52" s="32">
        <v>8.4223333333333326</v>
      </c>
      <c r="V52" s="32">
        <v>2.4423333333333335</v>
      </c>
      <c r="W52" s="32">
        <v>61.891666666666666</v>
      </c>
      <c r="X52" s="32">
        <v>2.2875555555555556</v>
      </c>
      <c r="Y52" s="32">
        <v>0.13333333333333333</v>
      </c>
      <c r="Z52" s="32">
        <v>0</v>
      </c>
      <c r="AA52" s="32">
        <v>1.2535555555555555</v>
      </c>
      <c r="AB52" s="32">
        <v>0</v>
      </c>
      <c r="AC52" s="32">
        <v>55.774888888888889</v>
      </c>
      <c r="AD52" s="32">
        <v>0</v>
      </c>
      <c r="AE52" s="32">
        <v>2.4423333333333335</v>
      </c>
      <c r="AF52" t="s">
        <v>63</v>
      </c>
      <c r="AG52">
        <v>4</v>
      </c>
      <c r="AH52"/>
    </row>
    <row r="53" spans="1:34" x14ac:dyDescent="0.25">
      <c r="A53" t="s">
        <v>822</v>
      </c>
      <c r="B53" t="s">
        <v>397</v>
      </c>
      <c r="C53" t="s">
        <v>647</v>
      </c>
      <c r="D53" t="s">
        <v>734</v>
      </c>
      <c r="E53" s="32">
        <v>53.922222222222224</v>
      </c>
      <c r="F53" s="32">
        <v>3.4769214918607045</v>
      </c>
      <c r="G53" s="32">
        <v>3.2856480527508758</v>
      </c>
      <c r="H53" s="32">
        <v>0.55089635277148152</v>
      </c>
      <c r="I53" s="32">
        <v>0.35962291366165255</v>
      </c>
      <c r="J53" s="32">
        <v>187.48333333333332</v>
      </c>
      <c r="K53" s="32">
        <v>177.16944444444445</v>
      </c>
      <c r="L53" s="32">
        <v>29.705555555555556</v>
      </c>
      <c r="M53" s="32">
        <v>19.391666666666666</v>
      </c>
      <c r="N53" s="32">
        <v>6.6694444444444443</v>
      </c>
      <c r="O53" s="32">
        <v>3.6444444444444444</v>
      </c>
      <c r="P53" s="32">
        <v>42.697222222222223</v>
      </c>
      <c r="Q53" s="32">
        <v>42.697222222222223</v>
      </c>
      <c r="R53" s="32">
        <v>0</v>
      </c>
      <c r="S53" s="32">
        <v>115.08055555555555</v>
      </c>
      <c r="T53" s="32">
        <v>75.269444444444446</v>
      </c>
      <c r="U53" s="32">
        <v>13.697222222222223</v>
      </c>
      <c r="V53" s="32">
        <v>26.113888888888887</v>
      </c>
      <c r="W53" s="32">
        <v>0</v>
      </c>
      <c r="X53" s="32">
        <v>0</v>
      </c>
      <c r="Y53" s="32">
        <v>0</v>
      </c>
      <c r="Z53" s="32">
        <v>0</v>
      </c>
      <c r="AA53" s="32">
        <v>0</v>
      </c>
      <c r="AB53" s="32">
        <v>0</v>
      </c>
      <c r="AC53" s="32">
        <v>0</v>
      </c>
      <c r="AD53" s="32">
        <v>0</v>
      </c>
      <c r="AE53" s="32">
        <v>0</v>
      </c>
      <c r="AF53" t="s">
        <v>128</v>
      </c>
      <c r="AG53">
        <v>4</v>
      </c>
      <c r="AH53"/>
    </row>
    <row r="54" spans="1:34" x14ac:dyDescent="0.25">
      <c r="A54" t="s">
        <v>822</v>
      </c>
      <c r="B54" t="s">
        <v>307</v>
      </c>
      <c r="C54" t="s">
        <v>552</v>
      </c>
      <c r="D54" t="s">
        <v>758</v>
      </c>
      <c r="E54" s="32">
        <v>70.666666666666671</v>
      </c>
      <c r="F54" s="32">
        <v>4.4195078616352204</v>
      </c>
      <c r="G54" s="32">
        <v>3.9233364779874211</v>
      </c>
      <c r="H54" s="32">
        <v>0.4199716981132075</v>
      </c>
      <c r="I54" s="32">
        <v>0.18461320754716984</v>
      </c>
      <c r="J54" s="32">
        <v>312.31188888888892</v>
      </c>
      <c r="K54" s="32">
        <v>277.24911111111112</v>
      </c>
      <c r="L54" s="32">
        <v>29.677999999999997</v>
      </c>
      <c r="M54" s="32">
        <v>13.046000000000003</v>
      </c>
      <c r="N54" s="32">
        <v>14.409777777777775</v>
      </c>
      <c r="O54" s="32">
        <v>2.2222222222222223</v>
      </c>
      <c r="P54" s="32">
        <v>86.060777777777744</v>
      </c>
      <c r="Q54" s="32">
        <v>67.629999999999967</v>
      </c>
      <c r="R54" s="32">
        <v>18.430777777777781</v>
      </c>
      <c r="S54" s="32">
        <v>196.57311111111119</v>
      </c>
      <c r="T54" s="32">
        <v>158.14966666666672</v>
      </c>
      <c r="U54" s="32">
        <v>9.8033333333333346</v>
      </c>
      <c r="V54" s="32">
        <v>28.620111111111125</v>
      </c>
      <c r="W54" s="32">
        <v>8.611111111111111E-2</v>
      </c>
      <c r="X54" s="32">
        <v>1.1111111111111112E-2</v>
      </c>
      <c r="Y54" s="32">
        <v>0</v>
      </c>
      <c r="Z54" s="32">
        <v>0</v>
      </c>
      <c r="AA54" s="32">
        <v>0</v>
      </c>
      <c r="AB54" s="32">
        <v>7.4999999999999997E-2</v>
      </c>
      <c r="AC54" s="32">
        <v>0</v>
      </c>
      <c r="AD54" s="32">
        <v>0</v>
      </c>
      <c r="AE54" s="32">
        <v>0</v>
      </c>
      <c r="AF54" t="s">
        <v>34</v>
      </c>
      <c r="AG54">
        <v>4</v>
      </c>
      <c r="AH54"/>
    </row>
    <row r="55" spans="1:34" x14ac:dyDescent="0.25">
      <c r="A55" t="s">
        <v>822</v>
      </c>
      <c r="B55" t="s">
        <v>390</v>
      </c>
      <c r="C55" t="s">
        <v>644</v>
      </c>
      <c r="D55" t="s">
        <v>752</v>
      </c>
      <c r="E55" s="32">
        <v>49.43333333333333</v>
      </c>
      <c r="F55" s="32">
        <v>2.8594852775904696</v>
      </c>
      <c r="G55" s="32">
        <v>2.5628860418071473</v>
      </c>
      <c r="H55" s="32">
        <v>0.6269746010339402</v>
      </c>
      <c r="I55" s="32">
        <v>0.33037536525061811</v>
      </c>
      <c r="J55" s="32">
        <v>141.35388888888886</v>
      </c>
      <c r="K55" s="32">
        <v>126.69199999999998</v>
      </c>
      <c r="L55" s="32">
        <v>30.993444444444442</v>
      </c>
      <c r="M55" s="32">
        <v>16.331555555555553</v>
      </c>
      <c r="N55" s="32">
        <v>9.4952222222222211</v>
      </c>
      <c r="O55" s="32">
        <v>5.166666666666667</v>
      </c>
      <c r="P55" s="32">
        <v>9.7874444444444446</v>
      </c>
      <c r="Q55" s="32">
        <v>9.7874444444444446</v>
      </c>
      <c r="R55" s="32">
        <v>0</v>
      </c>
      <c r="S55" s="32">
        <v>100.57299999999998</v>
      </c>
      <c r="T55" s="32">
        <v>80.385888888888857</v>
      </c>
      <c r="U55" s="32">
        <v>4.2585555555555556</v>
      </c>
      <c r="V55" s="32">
        <v>15.928555555555555</v>
      </c>
      <c r="W55" s="32">
        <v>0</v>
      </c>
      <c r="X55" s="32">
        <v>0</v>
      </c>
      <c r="Y55" s="32">
        <v>0</v>
      </c>
      <c r="Z55" s="32">
        <v>0</v>
      </c>
      <c r="AA55" s="32">
        <v>0</v>
      </c>
      <c r="AB55" s="32">
        <v>0</v>
      </c>
      <c r="AC55" s="32">
        <v>0</v>
      </c>
      <c r="AD55" s="32">
        <v>0</v>
      </c>
      <c r="AE55" s="32">
        <v>0</v>
      </c>
      <c r="AF55" t="s">
        <v>121</v>
      </c>
      <c r="AG55">
        <v>4</v>
      </c>
      <c r="AH55"/>
    </row>
    <row r="56" spans="1:34" x14ac:dyDescent="0.25">
      <c r="A56" t="s">
        <v>822</v>
      </c>
      <c r="B56" t="s">
        <v>478</v>
      </c>
      <c r="C56" t="s">
        <v>605</v>
      </c>
      <c r="D56" t="s">
        <v>741</v>
      </c>
      <c r="E56" s="32">
        <v>59.8</v>
      </c>
      <c r="F56" s="32">
        <v>2.6010033444816059</v>
      </c>
      <c r="G56" s="32">
        <v>2.5149070977331851</v>
      </c>
      <c r="H56" s="32">
        <v>0.74574879227053137</v>
      </c>
      <c r="I56" s="32">
        <v>0.65965254552211083</v>
      </c>
      <c r="J56" s="32">
        <v>155.54000000000002</v>
      </c>
      <c r="K56" s="32">
        <v>150.39144444444446</v>
      </c>
      <c r="L56" s="32">
        <v>44.595777777777776</v>
      </c>
      <c r="M56" s="32">
        <v>39.447222222222223</v>
      </c>
      <c r="N56" s="32">
        <v>0</v>
      </c>
      <c r="O56" s="32">
        <v>5.1485555555555553</v>
      </c>
      <c r="P56" s="32">
        <v>17.82200000000001</v>
      </c>
      <c r="Q56" s="32">
        <v>17.82200000000001</v>
      </c>
      <c r="R56" s="32">
        <v>0</v>
      </c>
      <c r="S56" s="32">
        <v>93.122222222222206</v>
      </c>
      <c r="T56" s="32">
        <v>79.849999999999994</v>
      </c>
      <c r="U56" s="32">
        <v>0.36666666666666664</v>
      </c>
      <c r="V56" s="32">
        <v>12.905555555555555</v>
      </c>
      <c r="W56" s="32">
        <v>0</v>
      </c>
      <c r="X56" s="32">
        <v>0</v>
      </c>
      <c r="Y56" s="32">
        <v>0</v>
      </c>
      <c r="Z56" s="32">
        <v>0</v>
      </c>
      <c r="AA56" s="32">
        <v>0</v>
      </c>
      <c r="AB56" s="32">
        <v>0</v>
      </c>
      <c r="AC56" s="32">
        <v>0</v>
      </c>
      <c r="AD56" s="32">
        <v>0</v>
      </c>
      <c r="AE56" s="32">
        <v>0</v>
      </c>
      <c r="AF56" t="s">
        <v>210</v>
      </c>
      <c r="AG56">
        <v>4</v>
      </c>
      <c r="AH56"/>
    </row>
    <row r="57" spans="1:34" x14ac:dyDescent="0.25">
      <c r="A57" t="s">
        <v>822</v>
      </c>
      <c r="B57" t="s">
        <v>492</v>
      </c>
      <c r="C57" t="s">
        <v>677</v>
      </c>
      <c r="D57" t="s">
        <v>802</v>
      </c>
      <c r="E57" s="32">
        <v>39.233333333333334</v>
      </c>
      <c r="F57" s="32">
        <v>3.8837439818748232</v>
      </c>
      <c r="G57" s="32">
        <v>3.6212121212121211</v>
      </c>
      <c r="H57" s="32">
        <v>0.31556216369300483</v>
      </c>
      <c r="I57" s="32">
        <v>0.20907674879637494</v>
      </c>
      <c r="J57" s="32">
        <v>152.37222222222223</v>
      </c>
      <c r="K57" s="32">
        <v>142.07222222222222</v>
      </c>
      <c r="L57" s="32">
        <v>12.380555555555556</v>
      </c>
      <c r="M57" s="32">
        <v>8.2027777777777775</v>
      </c>
      <c r="N57" s="32">
        <v>0</v>
      </c>
      <c r="O57" s="32">
        <v>4.177777777777778</v>
      </c>
      <c r="P57" s="32">
        <v>50.702777777777776</v>
      </c>
      <c r="Q57" s="32">
        <v>44.580555555555556</v>
      </c>
      <c r="R57" s="32">
        <v>6.1222222222222218</v>
      </c>
      <c r="S57" s="32">
        <v>89.288888888888891</v>
      </c>
      <c r="T57" s="32">
        <v>69.358333333333334</v>
      </c>
      <c r="U57" s="32">
        <v>4.0777777777777775</v>
      </c>
      <c r="V57" s="32">
        <v>15.852777777777778</v>
      </c>
      <c r="W57" s="32">
        <v>0</v>
      </c>
      <c r="X57" s="32">
        <v>0</v>
      </c>
      <c r="Y57" s="32">
        <v>0</v>
      </c>
      <c r="Z57" s="32">
        <v>0</v>
      </c>
      <c r="AA57" s="32">
        <v>0</v>
      </c>
      <c r="AB57" s="32">
        <v>0</v>
      </c>
      <c r="AC57" s="32">
        <v>0</v>
      </c>
      <c r="AD57" s="32">
        <v>0</v>
      </c>
      <c r="AE57" s="32">
        <v>0</v>
      </c>
      <c r="AF57" t="s">
        <v>225</v>
      </c>
      <c r="AG57">
        <v>4</v>
      </c>
      <c r="AH57"/>
    </row>
    <row r="58" spans="1:34" x14ac:dyDescent="0.25">
      <c r="A58" t="s">
        <v>822</v>
      </c>
      <c r="B58" t="s">
        <v>484</v>
      </c>
      <c r="C58" t="s">
        <v>674</v>
      </c>
      <c r="D58" t="s">
        <v>799</v>
      </c>
      <c r="E58" s="32">
        <v>65.311111111111117</v>
      </c>
      <c r="F58" s="32">
        <v>3.5034365430418508</v>
      </c>
      <c r="G58" s="32">
        <v>3.1412351139843486</v>
      </c>
      <c r="H58" s="32">
        <v>0.60990643075876139</v>
      </c>
      <c r="I58" s="32">
        <v>0.29542531473290234</v>
      </c>
      <c r="J58" s="32">
        <v>228.81333333333333</v>
      </c>
      <c r="K58" s="32">
        <v>205.15755555555558</v>
      </c>
      <c r="L58" s="32">
        <v>39.833666666666666</v>
      </c>
      <c r="M58" s="32">
        <v>19.294555555555558</v>
      </c>
      <c r="N58" s="32">
        <v>15.383555555555549</v>
      </c>
      <c r="O58" s="32">
        <v>5.1555555555555559</v>
      </c>
      <c r="P58" s="32">
        <v>62.467777777777762</v>
      </c>
      <c r="Q58" s="32">
        <v>59.351111111111095</v>
      </c>
      <c r="R58" s="32">
        <v>3.1166666666666667</v>
      </c>
      <c r="S58" s="32">
        <v>126.5118888888889</v>
      </c>
      <c r="T58" s="32">
        <v>115.33500000000002</v>
      </c>
      <c r="U58" s="32">
        <v>3.0922222222222224</v>
      </c>
      <c r="V58" s="32">
        <v>8.0846666666666671</v>
      </c>
      <c r="W58" s="32">
        <v>30.607222222222223</v>
      </c>
      <c r="X58" s="32">
        <v>0</v>
      </c>
      <c r="Y58" s="32">
        <v>0</v>
      </c>
      <c r="Z58" s="32">
        <v>0</v>
      </c>
      <c r="AA58" s="32">
        <v>3.7335555555555553</v>
      </c>
      <c r="AB58" s="32">
        <v>0</v>
      </c>
      <c r="AC58" s="32">
        <v>26.873666666666669</v>
      </c>
      <c r="AD58" s="32">
        <v>0</v>
      </c>
      <c r="AE58" s="32">
        <v>0</v>
      </c>
      <c r="AF58" t="s">
        <v>216</v>
      </c>
      <c r="AG58">
        <v>4</v>
      </c>
      <c r="AH58"/>
    </row>
    <row r="59" spans="1:34" x14ac:dyDescent="0.25">
      <c r="A59" t="s">
        <v>822</v>
      </c>
      <c r="B59" t="s">
        <v>393</v>
      </c>
      <c r="C59" t="s">
        <v>600</v>
      </c>
      <c r="D59" t="s">
        <v>732</v>
      </c>
      <c r="E59" s="32">
        <v>53.155555555555559</v>
      </c>
      <c r="F59" s="32">
        <v>3.2416178929765889</v>
      </c>
      <c r="G59" s="32">
        <v>2.7303825250836122</v>
      </c>
      <c r="H59" s="32">
        <v>0.88476797658862871</v>
      </c>
      <c r="I59" s="32">
        <v>0.484945652173913</v>
      </c>
      <c r="J59" s="32">
        <v>172.31000000000003</v>
      </c>
      <c r="K59" s="32">
        <v>145.13500000000002</v>
      </c>
      <c r="L59" s="32">
        <v>47.030333333333331</v>
      </c>
      <c r="M59" s="32">
        <v>25.777555555555555</v>
      </c>
      <c r="N59" s="32">
        <v>16.002777777777776</v>
      </c>
      <c r="O59" s="32">
        <v>5.25</v>
      </c>
      <c r="P59" s="32">
        <v>33.638888888888886</v>
      </c>
      <c r="Q59" s="32">
        <v>27.716666666666665</v>
      </c>
      <c r="R59" s="32">
        <v>5.9222222222222225</v>
      </c>
      <c r="S59" s="32">
        <v>91.640777777777799</v>
      </c>
      <c r="T59" s="32">
        <v>53.728888888888896</v>
      </c>
      <c r="U59" s="32">
        <v>25.283000000000001</v>
      </c>
      <c r="V59" s="32">
        <v>12.628888888888891</v>
      </c>
      <c r="W59" s="32">
        <v>13.41411111111111</v>
      </c>
      <c r="X59" s="32">
        <v>4.4161111111111104</v>
      </c>
      <c r="Y59" s="32">
        <v>0</v>
      </c>
      <c r="Z59" s="32">
        <v>0</v>
      </c>
      <c r="AA59" s="32">
        <v>1.7022222222222223</v>
      </c>
      <c r="AB59" s="32">
        <v>0</v>
      </c>
      <c r="AC59" s="32">
        <v>7.2957777777777775</v>
      </c>
      <c r="AD59" s="32">
        <v>0</v>
      </c>
      <c r="AE59" s="32">
        <v>0</v>
      </c>
      <c r="AF59" t="s">
        <v>124</v>
      </c>
      <c r="AG59">
        <v>4</v>
      </c>
      <c r="AH59"/>
    </row>
    <row r="60" spans="1:34" x14ac:dyDescent="0.25">
      <c r="A60" t="s">
        <v>822</v>
      </c>
      <c r="B60" t="s">
        <v>490</v>
      </c>
      <c r="C60" t="s">
        <v>676</v>
      </c>
      <c r="D60" t="s">
        <v>801</v>
      </c>
      <c r="E60" s="32">
        <v>68.63333333333334</v>
      </c>
      <c r="F60" s="32">
        <v>3.0957552209810597</v>
      </c>
      <c r="G60" s="32">
        <v>2.7022098105876649</v>
      </c>
      <c r="H60" s="32">
        <v>0.69164804921482914</v>
      </c>
      <c r="I60" s="32">
        <v>0.36566618099400999</v>
      </c>
      <c r="J60" s="32">
        <v>212.47200000000009</v>
      </c>
      <c r="K60" s="32">
        <v>185.46166666666676</v>
      </c>
      <c r="L60" s="32">
        <v>47.470111111111109</v>
      </c>
      <c r="M60" s="32">
        <v>25.096888888888888</v>
      </c>
      <c r="N60" s="32">
        <v>16.684333333333331</v>
      </c>
      <c r="O60" s="32">
        <v>5.6888888888888891</v>
      </c>
      <c r="P60" s="32">
        <v>44.26433333333334</v>
      </c>
      <c r="Q60" s="32">
        <v>39.62722222222223</v>
      </c>
      <c r="R60" s="32">
        <v>4.6371111111111105</v>
      </c>
      <c r="S60" s="32">
        <v>120.73755555555564</v>
      </c>
      <c r="T60" s="32">
        <v>113.10900000000009</v>
      </c>
      <c r="U60" s="32">
        <v>0</v>
      </c>
      <c r="V60" s="32">
        <v>7.6285555555555575</v>
      </c>
      <c r="W60" s="32">
        <v>36.376888888888878</v>
      </c>
      <c r="X60" s="32">
        <v>4.088111111111111</v>
      </c>
      <c r="Y60" s="32">
        <v>0</v>
      </c>
      <c r="Z60" s="32">
        <v>0</v>
      </c>
      <c r="AA60" s="32">
        <v>11.90711111111111</v>
      </c>
      <c r="AB60" s="32">
        <v>0</v>
      </c>
      <c r="AC60" s="32">
        <v>20.381666666666657</v>
      </c>
      <c r="AD60" s="32">
        <v>0</v>
      </c>
      <c r="AE60" s="32">
        <v>0</v>
      </c>
      <c r="AF60" t="s">
        <v>222</v>
      </c>
      <c r="AG60">
        <v>4</v>
      </c>
      <c r="AH60"/>
    </row>
    <row r="61" spans="1:34" x14ac:dyDescent="0.25">
      <c r="A61" t="s">
        <v>822</v>
      </c>
      <c r="B61" t="s">
        <v>530</v>
      </c>
      <c r="C61" t="s">
        <v>680</v>
      </c>
      <c r="D61" t="s">
        <v>753</v>
      </c>
      <c r="E61" s="32">
        <v>54.077777777777776</v>
      </c>
      <c r="F61" s="32">
        <v>6.4173207314567513</v>
      </c>
      <c r="G61" s="32">
        <v>6.1222210807478961</v>
      </c>
      <c r="H61" s="32">
        <v>0.56931580028765139</v>
      </c>
      <c r="I61" s="32">
        <v>0.485845490034929</v>
      </c>
      <c r="J61" s="32">
        <v>347.03444444444455</v>
      </c>
      <c r="K61" s="32">
        <v>331.07611111111123</v>
      </c>
      <c r="L61" s="32">
        <v>30.787333333333326</v>
      </c>
      <c r="M61" s="32">
        <v>26.273444444444436</v>
      </c>
      <c r="N61" s="32">
        <v>0</v>
      </c>
      <c r="O61" s="32">
        <v>4.5138888888888893</v>
      </c>
      <c r="P61" s="32">
        <v>94.554666666666677</v>
      </c>
      <c r="Q61" s="32">
        <v>83.110222222222234</v>
      </c>
      <c r="R61" s="32">
        <v>11.444444444444445</v>
      </c>
      <c r="S61" s="32">
        <v>221.69244444444456</v>
      </c>
      <c r="T61" s="32">
        <v>211.43788888888901</v>
      </c>
      <c r="U61" s="32">
        <v>0</v>
      </c>
      <c r="V61" s="32">
        <v>10.254555555555555</v>
      </c>
      <c r="W61" s="32">
        <v>149.53333333333333</v>
      </c>
      <c r="X61" s="32">
        <v>3.1888888888888891</v>
      </c>
      <c r="Y61" s="32">
        <v>0</v>
      </c>
      <c r="Z61" s="32">
        <v>0</v>
      </c>
      <c r="AA61" s="32">
        <v>40.194444444444443</v>
      </c>
      <c r="AB61" s="32">
        <v>0</v>
      </c>
      <c r="AC61" s="32">
        <v>104.61666666666666</v>
      </c>
      <c r="AD61" s="32">
        <v>0</v>
      </c>
      <c r="AE61" s="32">
        <v>1.5333333333333334</v>
      </c>
      <c r="AF61" t="s">
        <v>263</v>
      </c>
      <c r="AG61">
        <v>4</v>
      </c>
      <c r="AH61"/>
    </row>
    <row r="62" spans="1:34" x14ac:dyDescent="0.25">
      <c r="A62" t="s">
        <v>822</v>
      </c>
      <c r="B62" t="s">
        <v>272</v>
      </c>
      <c r="C62" t="s">
        <v>555</v>
      </c>
      <c r="D62" t="s">
        <v>688</v>
      </c>
      <c r="E62" s="32">
        <v>101.97777777777777</v>
      </c>
      <c r="F62" s="32">
        <v>2.9488036609283075</v>
      </c>
      <c r="G62" s="32">
        <v>2.7084735236434954</v>
      </c>
      <c r="H62" s="32">
        <v>0.63766724776639805</v>
      </c>
      <c r="I62" s="32">
        <v>0.54194922641098286</v>
      </c>
      <c r="J62" s="32">
        <v>300.71244444444449</v>
      </c>
      <c r="K62" s="32">
        <v>276.2041111111111</v>
      </c>
      <c r="L62" s="32">
        <v>65.027888888888896</v>
      </c>
      <c r="M62" s="32">
        <v>55.266777777777783</v>
      </c>
      <c r="N62" s="32">
        <v>4.7833333333333332</v>
      </c>
      <c r="O62" s="32">
        <v>4.9777777777777779</v>
      </c>
      <c r="P62" s="32">
        <v>62.98244444444444</v>
      </c>
      <c r="Q62" s="32">
        <v>48.23522222222222</v>
      </c>
      <c r="R62" s="32">
        <v>14.747222222222222</v>
      </c>
      <c r="S62" s="32">
        <v>172.70211111111109</v>
      </c>
      <c r="T62" s="32">
        <v>120.74488888888888</v>
      </c>
      <c r="U62" s="32">
        <v>20.063333333333333</v>
      </c>
      <c r="V62" s="32">
        <v>31.893888888888888</v>
      </c>
      <c r="W62" s="32">
        <v>34.536111111111111</v>
      </c>
      <c r="X62" s="32">
        <v>0.15833333333333333</v>
      </c>
      <c r="Y62" s="32">
        <v>0</v>
      </c>
      <c r="Z62" s="32">
        <v>0</v>
      </c>
      <c r="AA62" s="32">
        <v>0.8305555555555556</v>
      </c>
      <c r="AB62" s="32">
        <v>0</v>
      </c>
      <c r="AC62" s="32">
        <v>33.547222222222224</v>
      </c>
      <c r="AD62" s="32">
        <v>0</v>
      </c>
      <c r="AE62" s="32">
        <v>0</v>
      </c>
      <c r="AF62" t="s">
        <v>142</v>
      </c>
      <c r="AG62">
        <v>4</v>
      </c>
      <c r="AH62"/>
    </row>
    <row r="63" spans="1:34" x14ac:dyDescent="0.25">
      <c r="A63" t="s">
        <v>822</v>
      </c>
      <c r="B63" t="s">
        <v>409</v>
      </c>
      <c r="C63" t="s">
        <v>652</v>
      </c>
      <c r="D63" t="s">
        <v>700</v>
      </c>
      <c r="E63" s="32">
        <v>72.37777777777778</v>
      </c>
      <c r="F63" s="32">
        <v>3.4460561866748534</v>
      </c>
      <c r="G63" s="32">
        <v>3.0886935830518878</v>
      </c>
      <c r="H63" s="32">
        <v>0.43580288609149526</v>
      </c>
      <c r="I63" s="32">
        <v>0.23892232115443662</v>
      </c>
      <c r="J63" s="32">
        <v>249.41788888888885</v>
      </c>
      <c r="K63" s="32">
        <v>223.55277777777775</v>
      </c>
      <c r="L63" s="32">
        <v>31.542444444444445</v>
      </c>
      <c r="M63" s="32">
        <v>17.292666666666669</v>
      </c>
      <c r="N63" s="32">
        <v>9.1995555555555573</v>
      </c>
      <c r="O63" s="32">
        <v>5.0502222222222217</v>
      </c>
      <c r="P63" s="32">
        <v>62.676777777777794</v>
      </c>
      <c r="Q63" s="32">
        <v>51.061444444444462</v>
      </c>
      <c r="R63" s="32">
        <v>11.615333333333334</v>
      </c>
      <c r="S63" s="32">
        <v>155.19866666666664</v>
      </c>
      <c r="T63" s="32">
        <v>123.9954444444444</v>
      </c>
      <c r="U63" s="32">
        <v>0</v>
      </c>
      <c r="V63" s="32">
        <v>31.203222222222227</v>
      </c>
      <c r="W63" s="32">
        <v>0</v>
      </c>
      <c r="X63" s="32">
        <v>0</v>
      </c>
      <c r="Y63" s="32">
        <v>0</v>
      </c>
      <c r="Z63" s="32">
        <v>0</v>
      </c>
      <c r="AA63" s="32">
        <v>0</v>
      </c>
      <c r="AB63" s="32">
        <v>0</v>
      </c>
      <c r="AC63" s="32">
        <v>0</v>
      </c>
      <c r="AD63" s="32">
        <v>0</v>
      </c>
      <c r="AE63" s="32">
        <v>0</v>
      </c>
      <c r="AF63" t="s">
        <v>140</v>
      </c>
      <c r="AG63">
        <v>4</v>
      </c>
      <c r="AH63"/>
    </row>
    <row r="64" spans="1:34" x14ac:dyDescent="0.25">
      <c r="A64" t="s">
        <v>822</v>
      </c>
      <c r="B64" t="s">
        <v>336</v>
      </c>
      <c r="C64" t="s">
        <v>539</v>
      </c>
      <c r="D64" t="s">
        <v>708</v>
      </c>
      <c r="E64" s="32">
        <v>100.65555555555555</v>
      </c>
      <c r="F64" s="32">
        <v>3.4175814107517386</v>
      </c>
      <c r="G64" s="32">
        <v>3.3124373551164581</v>
      </c>
      <c r="H64" s="32">
        <v>0.48925598851970425</v>
      </c>
      <c r="I64" s="32">
        <v>0.38411193288442436</v>
      </c>
      <c r="J64" s="32">
        <v>343.99855555555553</v>
      </c>
      <c r="K64" s="32">
        <v>333.41522222222216</v>
      </c>
      <c r="L64" s="32">
        <v>49.24633333333334</v>
      </c>
      <c r="M64" s="32">
        <v>38.663000000000004</v>
      </c>
      <c r="N64" s="32">
        <v>5.333333333333333</v>
      </c>
      <c r="O64" s="32">
        <v>5.25</v>
      </c>
      <c r="P64" s="32">
        <v>115.3633333333333</v>
      </c>
      <c r="Q64" s="32">
        <v>115.3633333333333</v>
      </c>
      <c r="R64" s="32">
        <v>0</v>
      </c>
      <c r="S64" s="32">
        <v>179.38888888888886</v>
      </c>
      <c r="T64" s="32">
        <v>179.38888888888886</v>
      </c>
      <c r="U64" s="32">
        <v>0</v>
      </c>
      <c r="V64" s="32">
        <v>0</v>
      </c>
      <c r="W64" s="32">
        <v>8.3027777777777771</v>
      </c>
      <c r="X64" s="32">
        <v>0</v>
      </c>
      <c r="Y64" s="32">
        <v>0</v>
      </c>
      <c r="Z64" s="32">
        <v>0</v>
      </c>
      <c r="AA64" s="32">
        <v>2.0861111111111112</v>
      </c>
      <c r="AB64" s="32">
        <v>0</v>
      </c>
      <c r="AC64" s="32">
        <v>6.2166666666666668</v>
      </c>
      <c r="AD64" s="32">
        <v>0</v>
      </c>
      <c r="AE64" s="32">
        <v>0</v>
      </c>
      <c r="AF64" t="s">
        <v>64</v>
      </c>
      <c r="AG64">
        <v>4</v>
      </c>
      <c r="AH64"/>
    </row>
    <row r="65" spans="1:34" x14ac:dyDescent="0.25">
      <c r="A65" t="s">
        <v>822</v>
      </c>
      <c r="B65" t="s">
        <v>460</v>
      </c>
      <c r="C65" t="s">
        <v>666</v>
      </c>
      <c r="D65" t="s">
        <v>742</v>
      </c>
      <c r="E65" s="32">
        <v>60.388888888888886</v>
      </c>
      <c r="F65" s="32">
        <v>3.2622815087396506</v>
      </c>
      <c r="G65" s="32">
        <v>2.9644894204231829</v>
      </c>
      <c r="H65" s="32">
        <v>0.48597056117755288</v>
      </c>
      <c r="I65" s="32">
        <v>0.2002759889604416</v>
      </c>
      <c r="J65" s="32">
        <v>197.00555555555556</v>
      </c>
      <c r="K65" s="32">
        <v>179.02222222222221</v>
      </c>
      <c r="L65" s="32">
        <v>29.347222222222221</v>
      </c>
      <c r="M65" s="32">
        <v>12.094444444444445</v>
      </c>
      <c r="N65" s="32">
        <v>12.183333333333334</v>
      </c>
      <c r="O65" s="32">
        <v>5.0694444444444446</v>
      </c>
      <c r="P65" s="32">
        <v>20.694444444444443</v>
      </c>
      <c r="Q65" s="32">
        <v>19.963888888888889</v>
      </c>
      <c r="R65" s="32">
        <v>0.73055555555555551</v>
      </c>
      <c r="S65" s="32">
        <v>146.96388888888887</v>
      </c>
      <c r="T65" s="32">
        <v>67.583333333333329</v>
      </c>
      <c r="U65" s="32">
        <v>50.81388888888889</v>
      </c>
      <c r="V65" s="32">
        <v>28.566666666666666</v>
      </c>
      <c r="W65" s="32">
        <v>0</v>
      </c>
      <c r="X65" s="32">
        <v>0</v>
      </c>
      <c r="Y65" s="32">
        <v>0</v>
      </c>
      <c r="Z65" s="32">
        <v>0</v>
      </c>
      <c r="AA65" s="32">
        <v>0</v>
      </c>
      <c r="AB65" s="32">
        <v>0</v>
      </c>
      <c r="AC65" s="32">
        <v>0</v>
      </c>
      <c r="AD65" s="32">
        <v>0</v>
      </c>
      <c r="AE65" s="32">
        <v>0</v>
      </c>
      <c r="AF65" t="s">
        <v>192</v>
      </c>
      <c r="AG65">
        <v>4</v>
      </c>
      <c r="AH65"/>
    </row>
    <row r="66" spans="1:34" x14ac:dyDescent="0.25">
      <c r="A66" t="s">
        <v>822</v>
      </c>
      <c r="B66" t="s">
        <v>528</v>
      </c>
      <c r="C66" t="s">
        <v>555</v>
      </c>
      <c r="D66" t="s">
        <v>688</v>
      </c>
      <c r="E66" s="32">
        <v>52.488888888888887</v>
      </c>
      <c r="F66" s="32">
        <v>3.7797713801862831</v>
      </c>
      <c r="G66" s="32">
        <v>3.3345046570702794</v>
      </c>
      <c r="H66" s="32">
        <v>0.51241744284504653</v>
      </c>
      <c r="I66" s="32">
        <v>0.19546994072819637</v>
      </c>
      <c r="J66" s="32">
        <v>198.39600000000002</v>
      </c>
      <c r="K66" s="32">
        <v>175.02444444444444</v>
      </c>
      <c r="L66" s="32">
        <v>26.896222222222221</v>
      </c>
      <c r="M66" s="32">
        <v>10.259999999999996</v>
      </c>
      <c r="N66" s="32">
        <v>11.591777777777782</v>
      </c>
      <c r="O66" s="32">
        <v>5.0444444444444443</v>
      </c>
      <c r="P66" s="32">
        <v>108.8028888888889</v>
      </c>
      <c r="Q66" s="32">
        <v>102.06755555555557</v>
      </c>
      <c r="R66" s="32">
        <v>6.7353333333333349</v>
      </c>
      <c r="S66" s="32">
        <v>62.696888888888893</v>
      </c>
      <c r="T66" s="32">
        <v>38.911333333333324</v>
      </c>
      <c r="U66" s="32">
        <v>0</v>
      </c>
      <c r="V66" s="32">
        <v>23.785555555555565</v>
      </c>
      <c r="W66" s="32">
        <v>0</v>
      </c>
      <c r="X66" s="32">
        <v>0</v>
      </c>
      <c r="Y66" s="32">
        <v>0</v>
      </c>
      <c r="Z66" s="32">
        <v>0</v>
      </c>
      <c r="AA66" s="32">
        <v>0</v>
      </c>
      <c r="AB66" s="32">
        <v>0</v>
      </c>
      <c r="AC66" s="32">
        <v>0</v>
      </c>
      <c r="AD66" s="32">
        <v>0</v>
      </c>
      <c r="AE66" s="32">
        <v>0</v>
      </c>
      <c r="AF66" t="s">
        <v>261</v>
      </c>
      <c r="AG66">
        <v>4</v>
      </c>
      <c r="AH66"/>
    </row>
    <row r="67" spans="1:34" x14ac:dyDescent="0.25">
      <c r="A67" t="s">
        <v>822</v>
      </c>
      <c r="B67" t="s">
        <v>316</v>
      </c>
      <c r="C67" t="s">
        <v>574</v>
      </c>
      <c r="D67" t="s">
        <v>711</v>
      </c>
      <c r="E67" s="32">
        <v>129.32222222222222</v>
      </c>
      <c r="F67" s="32">
        <v>3.5461362660022346</v>
      </c>
      <c r="G67" s="32">
        <v>3.2551963227081369</v>
      </c>
      <c r="H67" s="32">
        <v>0.68378211186528048</v>
      </c>
      <c r="I67" s="32">
        <v>0.49812269095283102</v>
      </c>
      <c r="J67" s="32">
        <v>458.5942222222223</v>
      </c>
      <c r="K67" s="32">
        <v>420.9692222222223</v>
      </c>
      <c r="L67" s="32">
        <v>88.428222222222217</v>
      </c>
      <c r="M67" s="32">
        <v>64.418333333333337</v>
      </c>
      <c r="N67" s="32">
        <v>18.676555555555556</v>
      </c>
      <c r="O67" s="32">
        <v>5.333333333333333</v>
      </c>
      <c r="P67" s="32">
        <v>94.337222222222238</v>
      </c>
      <c r="Q67" s="32">
        <v>80.722111111111118</v>
      </c>
      <c r="R67" s="32">
        <v>13.615111111111112</v>
      </c>
      <c r="S67" s="32">
        <v>275.82877777777787</v>
      </c>
      <c r="T67" s="32">
        <v>238.32700000000006</v>
      </c>
      <c r="U67" s="32">
        <v>26.370666666666679</v>
      </c>
      <c r="V67" s="32">
        <v>11.131111111111109</v>
      </c>
      <c r="W67" s="32">
        <v>7.4999999999999997E-2</v>
      </c>
      <c r="X67" s="32">
        <v>0</v>
      </c>
      <c r="Y67" s="32">
        <v>0</v>
      </c>
      <c r="Z67" s="32">
        <v>0</v>
      </c>
      <c r="AA67" s="32">
        <v>0</v>
      </c>
      <c r="AB67" s="32">
        <v>7.4999999999999997E-2</v>
      </c>
      <c r="AC67" s="32">
        <v>0</v>
      </c>
      <c r="AD67" s="32">
        <v>0</v>
      </c>
      <c r="AE67" s="32">
        <v>0</v>
      </c>
      <c r="AF67" t="s">
        <v>43</v>
      </c>
      <c r="AG67">
        <v>4</v>
      </c>
      <c r="AH67"/>
    </row>
    <row r="68" spans="1:34" x14ac:dyDescent="0.25">
      <c r="A68" t="s">
        <v>822</v>
      </c>
      <c r="B68" t="s">
        <v>309</v>
      </c>
      <c r="C68" t="s">
        <v>555</v>
      </c>
      <c r="D68" t="s">
        <v>688</v>
      </c>
      <c r="E68" s="32">
        <v>70.86666666666666</v>
      </c>
      <c r="F68" s="32">
        <v>3.3385058011915976</v>
      </c>
      <c r="G68" s="32">
        <v>2.923695515835687</v>
      </c>
      <c r="H68" s="32">
        <v>0.36322514894951402</v>
      </c>
      <c r="I68" s="32">
        <v>0.16271872060206966</v>
      </c>
      <c r="J68" s="32">
        <v>236.58877777777786</v>
      </c>
      <c r="K68" s="32">
        <v>207.19255555555566</v>
      </c>
      <c r="L68" s="32">
        <v>25.740555555555559</v>
      </c>
      <c r="M68" s="32">
        <v>11.531333333333334</v>
      </c>
      <c r="N68" s="32">
        <v>9.0425555555555572</v>
      </c>
      <c r="O68" s="32">
        <v>5.166666666666667</v>
      </c>
      <c r="P68" s="32">
        <v>107.29233333333335</v>
      </c>
      <c r="Q68" s="32">
        <v>92.105333333333348</v>
      </c>
      <c r="R68" s="32">
        <v>15.186999999999999</v>
      </c>
      <c r="S68" s="32">
        <v>103.55588888888894</v>
      </c>
      <c r="T68" s="32">
        <v>91.356111111111161</v>
      </c>
      <c r="U68" s="32">
        <v>1.038888888888889</v>
      </c>
      <c r="V68" s="32">
        <v>11.160888888888891</v>
      </c>
      <c r="W68" s="32">
        <v>0</v>
      </c>
      <c r="X68" s="32">
        <v>0</v>
      </c>
      <c r="Y68" s="32">
        <v>0</v>
      </c>
      <c r="Z68" s="32">
        <v>0</v>
      </c>
      <c r="AA68" s="32">
        <v>0</v>
      </c>
      <c r="AB68" s="32">
        <v>0</v>
      </c>
      <c r="AC68" s="32">
        <v>0</v>
      </c>
      <c r="AD68" s="32">
        <v>0</v>
      </c>
      <c r="AE68" s="32">
        <v>0</v>
      </c>
      <c r="AF68" t="s">
        <v>36</v>
      </c>
      <c r="AG68">
        <v>4</v>
      </c>
      <c r="AH68"/>
    </row>
    <row r="69" spans="1:34" x14ac:dyDescent="0.25">
      <c r="A69" t="s">
        <v>822</v>
      </c>
      <c r="B69" t="s">
        <v>324</v>
      </c>
      <c r="C69" t="s">
        <v>575</v>
      </c>
      <c r="D69" t="s">
        <v>686</v>
      </c>
      <c r="E69" s="32">
        <v>70.166666666666671</v>
      </c>
      <c r="F69" s="32">
        <v>3.0503420427553447</v>
      </c>
      <c r="G69" s="32">
        <v>2.8343452098178941</v>
      </c>
      <c r="H69" s="32">
        <v>0.48944418052256528</v>
      </c>
      <c r="I69" s="32">
        <v>0.3431227236737926</v>
      </c>
      <c r="J69" s="32">
        <v>214.03233333333336</v>
      </c>
      <c r="K69" s="32">
        <v>198.87655555555557</v>
      </c>
      <c r="L69" s="32">
        <v>34.342666666666666</v>
      </c>
      <c r="M69" s="32">
        <v>24.07577777777778</v>
      </c>
      <c r="N69" s="32">
        <v>4.7557777777777774</v>
      </c>
      <c r="O69" s="32">
        <v>5.5111111111111111</v>
      </c>
      <c r="P69" s="32">
        <v>60.12188888888889</v>
      </c>
      <c r="Q69" s="32">
        <v>55.233000000000004</v>
      </c>
      <c r="R69" s="32">
        <v>4.8888888888888893</v>
      </c>
      <c r="S69" s="32">
        <v>119.56777777777778</v>
      </c>
      <c r="T69" s="32">
        <v>91.838333333333338</v>
      </c>
      <c r="U69" s="32">
        <v>20.46833333333333</v>
      </c>
      <c r="V69" s="32">
        <v>7.2611111111111111</v>
      </c>
      <c r="W69" s="32">
        <v>31.446555555555552</v>
      </c>
      <c r="X69" s="32">
        <v>0.1388888888888889</v>
      </c>
      <c r="Y69" s="32">
        <v>4.4444444444444446E-2</v>
      </c>
      <c r="Z69" s="32">
        <v>0</v>
      </c>
      <c r="AA69" s="32">
        <v>17.421888888888891</v>
      </c>
      <c r="AB69" s="32">
        <v>0</v>
      </c>
      <c r="AC69" s="32">
        <v>13.841333333333328</v>
      </c>
      <c r="AD69" s="32">
        <v>0</v>
      </c>
      <c r="AE69" s="32">
        <v>0</v>
      </c>
      <c r="AF69" t="s">
        <v>52</v>
      </c>
      <c r="AG69">
        <v>4</v>
      </c>
      <c r="AH69"/>
    </row>
    <row r="70" spans="1:34" x14ac:dyDescent="0.25">
      <c r="A70" t="s">
        <v>822</v>
      </c>
      <c r="B70" t="s">
        <v>440</v>
      </c>
      <c r="C70" t="s">
        <v>565</v>
      </c>
      <c r="D70" t="s">
        <v>789</v>
      </c>
      <c r="E70" s="32">
        <v>81.311111111111117</v>
      </c>
      <c r="F70" s="32">
        <v>2.8351161519540846</v>
      </c>
      <c r="G70" s="32">
        <v>2.3932946160153041</v>
      </c>
      <c r="H70" s="32">
        <v>0.45251571467614099</v>
      </c>
      <c r="I70" s="32">
        <v>0.16726018037715223</v>
      </c>
      <c r="J70" s="32">
        <v>230.52644444444437</v>
      </c>
      <c r="K70" s="32">
        <v>194.60144444444441</v>
      </c>
      <c r="L70" s="32">
        <v>36.794555555555554</v>
      </c>
      <c r="M70" s="32">
        <v>13.600111111111113</v>
      </c>
      <c r="N70" s="32">
        <v>17.81111111111111</v>
      </c>
      <c r="O70" s="32">
        <v>5.3833333333333337</v>
      </c>
      <c r="P70" s="32">
        <v>66.890555555555551</v>
      </c>
      <c r="Q70" s="32">
        <v>54.16</v>
      </c>
      <c r="R70" s="32">
        <v>12.730555555555556</v>
      </c>
      <c r="S70" s="32">
        <v>126.8413333333333</v>
      </c>
      <c r="T70" s="32">
        <v>71.751888888888871</v>
      </c>
      <c r="U70" s="32">
        <v>45.689444444444419</v>
      </c>
      <c r="V70" s="32">
        <v>9.4</v>
      </c>
      <c r="W70" s="32">
        <v>10.466666666666667</v>
      </c>
      <c r="X70" s="32">
        <v>0</v>
      </c>
      <c r="Y70" s="32">
        <v>0</v>
      </c>
      <c r="Z70" s="32">
        <v>0</v>
      </c>
      <c r="AA70" s="32">
        <v>4.0666666666666664</v>
      </c>
      <c r="AB70" s="32">
        <v>0</v>
      </c>
      <c r="AC70" s="32">
        <v>6.4</v>
      </c>
      <c r="AD70" s="32">
        <v>0</v>
      </c>
      <c r="AE70" s="32">
        <v>0</v>
      </c>
      <c r="AF70" t="s">
        <v>172</v>
      </c>
      <c r="AG70">
        <v>4</v>
      </c>
      <c r="AH70"/>
    </row>
    <row r="71" spans="1:34" x14ac:dyDescent="0.25">
      <c r="A71" t="s">
        <v>822</v>
      </c>
      <c r="B71" t="s">
        <v>284</v>
      </c>
      <c r="C71" t="s">
        <v>591</v>
      </c>
      <c r="D71" t="s">
        <v>713</v>
      </c>
      <c r="E71" s="32">
        <v>53</v>
      </c>
      <c r="F71" s="32">
        <v>2.5559643605870024</v>
      </c>
      <c r="G71" s="32">
        <v>2.3027903563941301</v>
      </c>
      <c r="H71" s="32">
        <v>0.26761844863731654</v>
      </c>
      <c r="I71" s="32">
        <v>4.5924528301886793E-2</v>
      </c>
      <c r="J71" s="32">
        <v>135.46611111111113</v>
      </c>
      <c r="K71" s="32">
        <v>122.04788888888891</v>
      </c>
      <c r="L71" s="32">
        <v>14.183777777777777</v>
      </c>
      <c r="M71" s="32">
        <v>2.4340000000000002</v>
      </c>
      <c r="N71" s="32">
        <v>5.6608888888888886</v>
      </c>
      <c r="O71" s="32">
        <v>6.0888888888888886</v>
      </c>
      <c r="P71" s="32">
        <v>52.553333333333342</v>
      </c>
      <c r="Q71" s="32">
        <v>50.884888888888895</v>
      </c>
      <c r="R71" s="32">
        <v>1.6684444444444444</v>
      </c>
      <c r="S71" s="32">
        <v>68.729000000000013</v>
      </c>
      <c r="T71" s="32">
        <v>68.729000000000013</v>
      </c>
      <c r="U71" s="32">
        <v>0</v>
      </c>
      <c r="V71" s="32">
        <v>0</v>
      </c>
      <c r="W71" s="32">
        <v>18.901777777777781</v>
      </c>
      <c r="X71" s="32">
        <v>1.7805555555555554</v>
      </c>
      <c r="Y71" s="32">
        <v>0</v>
      </c>
      <c r="Z71" s="32">
        <v>0</v>
      </c>
      <c r="AA71" s="32">
        <v>4.3267777777777789</v>
      </c>
      <c r="AB71" s="32">
        <v>0</v>
      </c>
      <c r="AC71" s="32">
        <v>12.794444444444444</v>
      </c>
      <c r="AD71" s="32">
        <v>0</v>
      </c>
      <c r="AE71" s="32">
        <v>0</v>
      </c>
      <c r="AF71" t="s">
        <v>11</v>
      </c>
      <c r="AG71">
        <v>4</v>
      </c>
      <c r="AH71"/>
    </row>
    <row r="72" spans="1:34" x14ac:dyDescent="0.25">
      <c r="A72" t="s">
        <v>822</v>
      </c>
      <c r="B72" t="s">
        <v>464</v>
      </c>
      <c r="C72" t="s">
        <v>576</v>
      </c>
      <c r="D72" t="s">
        <v>735</v>
      </c>
      <c r="E72" s="32">
        <v>113</v>
      </c>
      <c r="F72" s="32">
        <v>3.500583087512291</v>
      </c>
      <c r="G72" s="32">
        <v>3.3213647984267451</v>
      </c>
      <c r="H72" s="32">
        <v>0.36987118977384464</v>
      </c>
      <c r="I72" s="32">
        <v>0.1906529006882989</v>
      </c>
      <c r="J72" s="32">
        <v>395.56588888888888</v>
      </c>
      <c r="K72" s="32">
        <v>375.31422222222221</v>
      </c>
      <c r="L72" s="32">
        <v>41.795444444444442</v>
      </c>
      <c r="M72" s="32">
        <v>21.543777777777777</v>
      </c>
      <c r="N72" s="32">
        <v>15.362777777777779</v>
      </c>
      <c r="O72" s="32">
        <v>4.8888888888888893</v>
      </c>
      <c r="P72" s="32">
        <v>130.10266666666669</v>
      </c>
      <c r="Q72" s="32">
        <v>130.10266666666669</v>
      </c>
      <c r="R72" s="32">
        <v>0</v>
      </c>
      <c r="S72" s="32">
        <v>223.66777777777773</v>
      </c>
      <c r="T72" s="32">
        <v>200.64477777777773</v>
      </c>
      <c r="U72" s="32">
        <v>23.023000000000003</v>
      </c>
      <c r="V72" s="32">
        <v>0</v>
      </c>
      <c r="W72" s="32">
        <v>0</v>
      </c>
      <c r="X72" s="32">
        <v>0</v>
      </c>
      <c r="Y72" s="32">
        <v>0</v>
      </c>
      <c r="Z72" s="32">
        <v>0</v>
      </c>
      <c r="AA72" s="32">
        <v>0</v>
      </c>
      <c r="AB72" s="32">
        <v>0</v>
      </c>
      <c r="AC72" s="32">
        <v>0</v>
      </c>
      <c r="AD72" s="32">
        <v>0</v>
      </c>
      <c r="AE72" s="32">
        <v>0</v>
      </c>
      <c r="AF72" t="s">
        <v>196</v>
      </c>
      <c r="AG72">
        <v>4</v>
      </c>
      <c r="AH72"/>
    </row>
    <row r="73" spans="1:34" x14ac:dyDescent="0.25">
      <c r="A73" t="s">
        <v>822</v>
      </c>
      <c r="B73" t="s">
        <v>467</v>
      </c>
      <c r="C73" t="s">
        <v>597</v>
      </c>
      <c r="D73" t="s">
        <v>756</v>
      </c>
      <c r="E73" s="32">
        <v>45.633333333333333</v>
      </c>
      <c r="F73" s="32">
        <v>6.0114560506452399</v>
      </c>
      <c r="G73" s="32">
        <v>5.547126856586317</v>
      </c>
      <c r="H73" s="32">
        <v>1.4134526418310205</v>
      </c>
      <c r="I73" s="32">
        <v>1.058935962990017</v>
      </c>
      <c r="J73" s="32">
        <v>274.32277777777779</v>
      </c>
      <c r="K73" s="32">
        <v>253.13388888888892</v>
      </c>
      <c r="L73" s="32">
        <v>64.500555555555565</v>
      </c>
      <c r="M73" s="32">
        <v>48.32277777777778</v>
      </c>
      <c r="N73" s="32">
        <v>11.177777777777777</v>
      </c>
      <c r="O73" s="32">
        <v>5</v>
      </c>
      <c r="P73" s="32">
        <v>59.886111111111113</v>
      </c>
      <c r="Q73" s="32">
        <v>54.875</v>
      </c>
      <c r="R73" s="32">
        <v>5.0111111111111111</v>
      </c>
      <c r="S73" s="32">
        <v>149.93611111111113</v>
      </c>
      <c r="T73" s="32">
        <v>99.472222222222229</v>
      </c>
      <c r="U73" s="32">
        <v>4.6416666666666666</v>
      </c>
      <c r="V73" s="32">
        <v>45.822222222222223</v>
      </c>
      <c r="W73" s="32">
        <v>199</v>
      </c>
      <c r="X73" s="32">
        <v>37.472222222222221</v>
      </c>
      <c r="Y73" s="32">
        <v>11.177777777777777</v>
      </c>
      <c r="Z73" s="32">
        <v>5</v>
      </c>
      <c r="AA73" s="32">
        <v>30.511111111111113</v>
      </c>
      <c r="AB73" s="32">
        <v>0</v>
      </c>
      <c r="AC73" s="32">
        <v>74.777777777777771</v>
      </c>
      <c r="AD73" s="32">
        <v>4.6416666666666666</v>
      </c>
      <c r="AE73" s="32">
        <v>35.419444444444444</v>
      </c>
      <c r="AF73" t="s">
        <v>199</v>
      </c>
      <c r="AG73">
        <v>4</v>
      </c>
      <c r="AH73"/>
    </row>
    <row r="74" spans="1:34" x14ac:dyDescent="0.25">
      <c r="A74" t="s">
        <v>822</v>
      </c>
      <c r="B74" t="s">
        <v>512</v>
      </c>
      <c r="C74" t="s">
        <v>555</v>
      </c>
      <c r="D74" t="s">
        <v>688</v>
      </c>
      <c r="E74" s="32">
        <v>41.655555555555559</v>
      </c>
      <c r="F74" s="32">
        <v>4.0782128567618035</v>
      </c>
      <c r="G74" s="32">
        <v>3.3715604161109636</v>
      </c>
      <c r="H74" s="32">
        <v>1.0969458522272606</v>
      </c>
      <c r="I74" s="32">
        <v>0.39029341157642045</v>
      </c>
      <c r="J74" s="32">
        <v>169.88022222222224</v>
      </c>
      <c r="K74" s="32">
        <v>140.44422222222227</v>
      </c>
      <c r="L74" s="32">
        <v>45.693888888888893</v>
      </c>
      <c r="M74" s="32">
        <v>16.257888888888893</v>
      </c>
      <c r="N74" s="32">
        <v>26.023000000000003</v>
      </c>
      <c r="O74" s="32">
        <v>3.4130000000000003</v>
      </c>
      <c r="P74" s="32">
        <v>71.847444444444434</v>
      </c>
      <c r="Q74" s="32">
        <v>71.847444444444434</v>
      </c>
      <c r="R74" s="32">
        <v>0</v>
      </c>
      <c r="S74" s="32">
        <v>52.338888888888917</v>
      </c>
      <c r="T74" s="32">
        <v>37.136555555555589</v>
      </c>
      <c r="U74" s="32">
        <v>0</v>
      </c>
      <c r="V74" s="32">
        <v>15.202333333333332</v>
      </c>
      <c r="W74" s="32">
        <v>0</v>
      </c>
      <c r="X74" s="32">
        <v>0</v>
      </c>
      <c r="Y74" s="32">
        <v>0</v>
      </c>
      <c r="Z74" s="32">
        <v>0</v>
      </c>
      <c r="AA74" s="32">
        <v>0</v>
      </c>
      <c r="AB74" s="32">
        <v>0</v>
      </c>
      <c r="AC74" s="32">
        <v>0</v>
      </c>
      <c r="AD74" s="32">
        <v>0</v>
      </c>
      <c r="AE74" s="32">
        <v>0</v>
      </c>
      <c r="AF74" t="s">
        <v>245</v>
      </c>
      <c r="AG74">
        <v>4</v>
      </c>
      <c r="AH74"/>
    </row>
    <row r="75" spans="1:34" x14ac:dyDescent="0.25">
      <c r="A75" t="s">
        <v>822</v>
      </c>
      <c r="B75" t="s">
        <v>398</v>
      </c>
      <c r="C75" t="s">
        <v>597</v>
      </c>
      <c r="D75" t="s">
        <v>756</v>
      </c>
      <c r="E75" s="32">
        <v>48.911111111111111</v>
      </c>
      <c r="F75" s="32">
        <v>3.5137187641980918</v>
      </c>
      <c r="G75" s="32">
        <v>3.1763402998636985</v>
      </c>
      <c r="H75" s="32">
        <v>0.60040208995910938</v>
      </c>
      <c r="I75" s="32">
        <v>0.27495002271694674</v>
      </c>
      <c r="J75" s="32">
        <v>171.85988888888889</v>
      </c>
      <c r="K75" s="32">
        <v>155.35833333333335</v>
      </c>
      <c r="L75" s="32">
        <v>29.366333333333326</v>
      </c>
      <c r="M75" s="32">
        <v>13.448111111111107</v>
      </c>
      <c r="N75" s="32">
        <v>10.895999999999997</v>
      </c>
      <c r="O75" s="32">
        <v>5.0222222222222221</v>
      </c>
      <c r="P75" s="32">
        <v>33.709333333333333</v>
      </c>
      <c r="Q75" s="32">
        <v>33.125999999999998</v>
      </c>
      <c r="R75" s="32">
        <v>0.58333333333333337</v>
      </c>
      <c r="S75" s="32">
        <v>108.78422222222224</v>
      </c>
      <c r="T75" s="32">
        <v>93.097333333333353</v>
      </c>
      <c r="U75" s="32">
        <v>0</v>
      </c>
      <c r="V75" s="32">
        <v>15.686888888888888</v>
      </c>
      <c r="W75" s="32">
        <v>4.8111111111111111E-2</v>
      </c>
      <c r="X75" s="32">
        <v>0</v>
      </c>
      <c r="Y75" s="32">
        <v>0</v>
      </c>
      <c r="Z75" s="32">
        <v>0</v>
      </c>
      <c r="AA75" s="32">
        <v>0</v>
      </c>
      <c r="AB75" s="32">
        <v>0</v>
      </c>
      <c r="AC75" s="32">
        <v>4.8111111111111111E-2</v>
      </c>
      <c r="AD75" s="32">
        <v>0</v>
      </c>
      <c r="AE75" s="32">
        <v>0</v>
      </c>
      <c r="AF75" t="s">
        <v>129</v>
      </c>
      <c r="AG75">
        <v>4</v>
      </c>
      <c r="AH75"/>
    </row>
    <row r="76" spans="1:34" x14ac:dyDescent="0.25">
      <c r="A76" t="s">
        <v>822</v>
      </c>
      <c r="B76" t="s">
        <v>362</v>
      </c>
      <c r="C76" t="s">
        <v>629</v>
      </c>
      <c r="D76" t="s">
        <v>703</v>
      </c>
      <c r="E76" s="32">
        <v>110.6</v>
      </c>
      <c r="F76" s="32">
        <v>3.0877918424753865</v>
      </c>
      <c r="G76" s="32">
        <v>2.8306088004822181</v>
      </c>
      <c r="H76" s="32">
        <v>0.42979606188466946</v>
      </c>
      <c r="I76" s="32">
        <v>0.22404962829013456</v>
      </c>
      <c r="J76" s="32">
        <v>341.50977777777774</v>
      </c>
      <c r="K76" s="32">
        <v>313.06533333333329</v>
      </c>
      <c r="L76" s="32">
        <v>47.535444444444437</v>
      </c>
      <c r="M76" s="32">
        <v>24.77988888888888</v>
      </c>
      <c r="N76" s="32">
        <v>17.066666666666666</v>
      </c>
      <c r="O76" s="32">
        <v>5.6888888888888891</v>
      </c>
      <c r="P76" s="32">
        <v>84.235444444444411</v>
      </c>
      <c r="Q76" s="32">
        <v>78.546555555555528</v>
      </c>
      <c r="R76" s="32">
        <v>5.6888888888888891</v>
      </c>
      <c r="S76" s="32">
        <v>209.73888888888888</v>
      </c>
      <c r="T76" s="32">
        <v>155.62977777777778</v>
      </c>
      <c r="U76" s="32">
        <v>38.339555555555549</v>
      </c>
      <c r="V76" s="32">
        <v>15.76955555555555</v>
      </c>
      <c r="W76" s="32">
        <v>0</v>
      </c>
      <c r="X76" s="32">
        <v>0</v>
      </c>
      <c r="Y76" s="32">
        <v>0</v>
      </c>
      <c r="Z76" s="32">
        <v>0</v>
      </c>
      <c r="AA76" s="32">
        <v>0</v>
      </c>
      <c r="AB76" s="32">
        <v>0</v>
      </c>
      <c r="AC76" s="32">
        <v>0</v>
      </c>
      <c r="AD76" s="32">
        <v>0</v>
      </c>
      <c r="AE76" s="32">
        <v>0</v>
      </c>
      <c r="AF76" t="s">
        <v>90</v>
      </c>
      <c r="AG76">
        <v>4</v>
      </c>
      <c r="AH76"/>
    </row>
    <row r="77" spans="1:34" x14ac:dyDescent="0.25">
      <c r="A77" t="s">
        <v>822</v>
      </c>
      <c r="B77" t="s">
        <v>441</v>
      </c>
      <c r="C77" t="s">
        <v>605</v>
      </c>
      <c r="D77" t="s">
        <v>741</v>
      </c>
      <c r="E77" s="32">
        <v>46.177777777777777</v>
      </c>
      <c r="F77" s="32">
        <v>3.0063041385948024</v>
      </c>
      <c r="G77" s="32">
        <v>2.7283926852743026</v>
      </c>
      <c r="H77" s="32">
        <v>0.55834937439846011</v>
      </c>
      <c r="I77" s="32">
        <v>0.4297401347449471</v>
      </c>
      <c r="J77" s="32">
        <v>138.82444444444442</v>
      </c>
      <c r="K77" s="32">
        <v>125.99111111111112</v>
      </c>
      <c r="L77" s="32">
        <v>25.783333333333335</v>
      </c>
      <c r="M77" s="32">
        <v>19.844444444444445</v>
      </c>
      <c r="N77" s="32">
        <v>0.25</v>
      </c>
      <c r="O77" s="32">
        <v>5.6888888888888891</v>
      </c>
      <c r="P77" s="32">
        <v>39.427777777777777</v>
      </c>
      <c r="Q77" s="32">
        <v>32.533333333333331</v>
      </c>
      <c r="R77" s="32">
        <v>6.8944444444444448</v>
      </c>
      <c r="S77" s="32">
        <v>73.613333333333344</v>
      </c>
      <c r="T77" s="32">
        <v>66.677222222222227</v>
      </c>
      <c r="U77" s="32">
        <v>0</v>
      </c>
      <c r="V77" s="32">
        <v>6.9361111111111109</v>
      </c>
      <c r="W77" s="32">
        <v>0</v>
      </c>
      <c r="X77" s="32">
        <v>0</v>
      </c>
      <c r="Y77" s="32">
        <v>0</v>
      </c>
      <c r="Z77" s="32">
        <v>0</v>
      </c>
      <c r="AA77" s="32">
        <v>0</v>
      </c>
      <c r="AB77" s="32">
        <v>0</v>
      </c>
      <c r="AC77" s="32">
        <v>0</v>
      </c>
      <c r="AD77" s="32">
        <v>0</v>
      </c>
      <c r="AE77" s="32">
        <v>0</v>
      </c>
      <c r="AF77" t="s">
        <v>173</v>
      </c>
      <c r="AG77">
        <v>4</v>
      </c>
      <c r="AH77"/>
    </row>
    <row r="78" spans="1:34" x14ac:dyDescent="0.25">
      <c r="A78" t="s">
        <v>822</v>
      </c>
      <c r="B78" t="s">
        <v>392</v>
      </c>
      <c r="C78" t="s">
        <v>645</v>
      </c>
      <c r="D78" t="s">
        <v>714</v>
      </c>
      <c r="E78" s="32">
        <v>85.044444444444451</v>
      </c>
      <c r="F78" s="32">
        <v>3.3029357198850273</v>
      </c>
      <c r="G78" s="32">
        <v>2.9403161745492552</v>
      </c>
      <c r="H78" s="32">
        <v>0.47988372093023246</v>
      </c>
      <c r="I78" s="32">
        <v>0.21587666579566231</v>
      </c>
      <c r="J78" s="32">
        <v>280.89633333333336</v>
      </c>
      <c r="K78" s="32">
        <v>250.05755555555558</v>
      </c>
      <c r="L78" s="32">
        <v>40.81144444444444</v>
      </c>
      <c r="M78" s="32">
        <v>18.359111111111105</v>
      </c>
      <c r="N78" s="32">
        <v>16.763444444444449</v>
      </c>
      <c r="O78" s="32">
        <v>5.6888888888888891</v>
      </c>
      <c r="P78" s="32">
        <v>76.744111111111138</v>
      </c>
      <c r="Q78" s="32">
        <v>68.357666666666688</v>
      </c>
      <c r="R78" s="32">
        <v>8.3864444444444448</v>
      </c>
      <c r="S78" s="32">
        <v>163.34077777777779</v>
      </c>
      <c r="T78" s="32">
        <v>157.53966666666668</v>
      </c>
      <c r="U78" s="32">
        <v>0</v>
      </c>
      <c r="V78" s="32">
        <v>5.8011111111111102</v>
      </c>
      <c r="W78" s="32">
        <v>78.487111111111091</v>
      </c>
      <c r="X78" s="32">
        <v>7.8195555555555556</v>
      </c>
      <c r="Y78" s="32">
        <v>0</v>
      </c>
      <c r="Z78" s="32">
        <v>0</v>
      </c>
      <c r="AA78" s="32">
        <v>25.897999999999993</v>
      </c>
      <c r="AB78" s="32">
        <v>0</v>
      </c>
      <c r="AC78" s="32">
        <v>44.769555555555549</v>
      </c>
      <c r="AD78" s="32">
        <v>0</v>
      </c>
      <c r="AE78" s="32">
        <v>0</v>
      </c>
      <c r="AF78" t="s">
        <v>123</v>
      </c>
      <c r="AG78">
        <v>4</v>
      </c>
      <c r="AH78"/>
    </row>
    <row r="79" spans="1:34" x14ac:dyDescent="0.25">
      <c r="A79" t="s">
        <v>822</v>
      </c>
      <c r="B79" t="s">
        <v>339</v>
      </c>
      <c r="C79" t="s">
        <v>616</v>
      </c>
      <c r="D79" t="s">
        <v>764</v>
      </c>
      <c r="E79" s="32">
        <v>68.477777777777774</v>
      </c>
      <c r="F79" s="32">
        <v>3.8348207042024987</v>
      </c>
      <c r="G79" s="32">
        <v>3.5385364270647415</v>
      </c>
      <c r="H79" s="32">
        <v>0.6439639785818595</v>
      </c>
      <c r="I79" s="32">
        <v>0.56981177997728383</v>
      </c>
      <c r="J79" s="32">
        <v>262.59999999999997</v>
      </c>
      <c r="K79" s="32">
        <v>242.3111111111111</v>
      </c>
      <c r="L79" s="32">
        <v>44.097222222222221</v>
      </c>
      <c r="M79" s="32">
        <v>39.019444444444446</v>
      </c>
      <c r="N79" s="32">
        <v>0</v>
      </c>
      <c r="O79" s="32">
        <v>5.0777777777777775</v>
      </c>
      <c r="P79" s="32">
        <v>46.541666666666664</v>
      </c>
      <c r="Q79" s="32">
        <v>31.330555555555556</v>
      </c>
      <c r="R79" s="32">
        <v>15.21111111111111</v>
      </c>
      <c r="S79" s="32">
        <v>171.96111111111111</v>
      </c>
      <c r="T79" s="32">
        <v>152.6861111111111</v>
      </c>
      <c r="U79" s="32">
        <v>0</v>
      </c>
      <c r="V79" s="32">
        <v>19.274999999999999</v>
      </c>
      <c r="W79" s="32">
        <v>5.0444444444444443</v>
      </c>
      <c r="X79" s="32">
        <v>0</v>
      </c>
      <c r="Y79" s="32">
        <v>0</v>
      </c>
      <c r="Z79" s="32">
        <v>0</v>
      </c>
      <c r="AA79" s="32">
        <v>0</v>
      </c>
      <c r="AB79" s="32">
        <v>0</v>
      </c>
      <c r="AC79" s="32">
        <v>5.0444444444444443</v>
      </c>
      <c r="AD79" s="32">
        <v>0</v>
      </c>
      <c r="AE79" s="32">
        <v>0</v>
      </c>
      <c r="AF79" t="s">
        <v>67</v>
      </c>
      <c r="AG79">
        <v>4</v>
      </c>
      <c r="AH79"/>
    </row>
    <row r="80" spans="1:34" x14ac:dyDescent="0.25">
      <c r="A80" t="s">
        <v>822</v>
      </c>
      <c r="B80" t="s">
        <v>450</v>
      </c>
      <c r="C80" t="s">
        <v>649</v>
      </c>
      <c r="D80" t="s">
        <v>782</v>
      </c>
      <c r="E80" s="32">
        <v>60.866666666666667</v>
      </c>
      <c r="F80" s="32">
        <v>2.9291876597298288</v>
      </c>
      <c r="G80" s="32">
        <v>2.6844377510040167</v>
      </c>
      <c r="H80" s="32">
        <v>0.32450711938663751</v>
      </c>
      <c r="I80" s="32">
        <v>7.9757210660825126E-2</v>
      </c>
      <c r="J80" s="32">
        <v>178.28988888888892</v>
      </c>
      <c r="K80" s="32">
        <v>163.39277777777781</v>
      </c>
      <c r="L80" s="32">
        <v>19.751666666666669</v>
      </c>
      <c r="M80" s="32">
        <v>4.8545555555555557</v>
      </c>
      <c r="N80" s="32">
        <v>9.6471111111111121</v>
      </c>
      <c r="O80" s="32">
        <v>5.25</v>
      </c>
      <c r="P80" s="32">
        <v>52.261666666666677</v>
      </c>
      <c r="Q80" s="32">
        <v>52.261666666666677</v>
      </c>
      <c r="R80" s="32">
        <v>0</v>
      </c>
      <c r="S80" s="32">
        <v>106.27655555555556</v>
      </c>
      <c r="T80" s="32">
        <v>101.14044444444446</v>
      </c>
      <c r="U80" s="32">
        <v>0</v>
      </c>
      <c r="V80" s="32">
        <v>5.1361111111111102</v>
      </c>
      <c r="W80" s="32">
        <v>0</v>
      </c>
      <c r="X80" s="32">
        <v>0</v>
      </c>
      <c r="Y80" s="32">
        <v>0</v>
      </c>
      <c r="Z80" s="32">
        <v>0</v>
      </c>
      <c r="AA80" s="32">
        <v>0</v>
      </c>
      <c r="AB80" s="32">
        <v>0</v>
      </c>
      <c r="AC80" s="32">
        <v>0</v>
      </c>
      <c r="AD80" s="32">
        <v>0</v>
      </c>
      <c r="AE80" s="32">
        <v>0</v>
      </c>
      <c r="AF80" t="s">
        <v>182</v>
      </c>
      <c r="AG80">
        <v>4</v>
      </c>
      <c r="AH80"/>
    </row>
    <row r="81" spans="1:34" x14ac:dyDescent="0.25">
      <c r="A81" t="s">
        <v>822</v>
      </c>
      <c r="B81" t="s">
        <v>386</v>
      </c>
      <c r="C81" t="s">
        <v>579</v>
      </c>
      <c r="D81" t="s">
        <v>780</v>
      </c>
      <c r="E81" s="32">
        <v>91.911111111111111</v>
      </c>
      <c r="F81" s="32">
        <v>3.3248259187620892</v>
      </c>
      <c r="G81" s="32">
        <v>2.9950084622823989</v>
      </c>
      <c r="H81" s="32">
        <v>0.82041827852998073</v>
      </c>
      <c r="I81" s="32">
        <v>0.60659453578336564</v>
      </c>
      <c r="J81" s="32">
        <v>305.58844444444446</v>
      </c>
      <c r="K81" s="32">
        <v>275.27455555555559</v>
      </c>
      <c r="L81" s="32">
        <v>75.405555555555566</v>
      </c>
      <c r="M81" s="32">
        <v>55.75277777777778</v>
      </c>
      <c r="N81" s="32">
        <v>13.769444444444444</v>
      </c>
      <c r="O81" s="32">
        <v>5.8833333333333337</v>
      </c>
      <c r="P81" s="32">
        <v>50.897222222222226</v>
      </c>
      <c r="Q81" s="32">
        <v>40.236111111111114</v>
      </c>
      <c r="R81" s="32">
        <v>10.661111111111111</v>
      </c>
      <c r="S81" s="32">
        <v>179.28566666666671</v>
      </c>
      <c r="T81" s="32">
        <v>157.31622222222225</v>
      </c>
      <c r="U81" s="32">
        <v>13.563888888888888</v>
      </c>
      <c r="V81" s="32">
        <v>8.405555555555555</v>
      </c>
      <c r="W81" s="32">
        <v>10.055111111111113</v>
      </c>
      <c r="X81" s="32">
        <v>0</v>
      </c>
      <c r="Y81" s="32">
        <v>0</v>
      </c>
      <c r="Z81" s="32">
        <v>0</v>
      </c>
      <c r="AA81" s="32">
        <v>0.21666666666666667</v>
      </c>
      <c r="AB81" s="32">
        <v>0</v>
      </c>
      <c r="AC81" s="32">
        <v>9.8384444444444465</v>
      </c>
      <c r="AD81" s="32">
        <v>0</v>
      </c>
      <c r="AE81" s="32">
        <v>0</v>
      </c>
      <c r="AF81" t="s">
        <v>115</v>
      </c>
      <c r="AG81">
        <v>4</v>
      </c>
      <c r="AH81"/>
    </row>
    <row r="82" spans="1:34" x14ac:dyDescent="0.25">
      <c r="A82" t="s">
        <v>822</v>
      </c>
      <c r="B82" t="s">
        <v>431</v>
      </c>
      <c r="C82" t="s">
        <v>544</v>
      </c>
      <c r="D82" t="s">
        <v>784</v>
      </c>
      <c r="E82" s="32">
        <v>56.411111111111111</v>
      </c>
      <c r="F82" s="32">
        <v>3.668855623399645</v>
      </c>
      <c r="G82" s="32">
        <v>3.2934075241284222</v>
      </c>
      <c r="H82" s="32">
        <v>0.35639353949182584</v>
      </c>
      <c r="I82" s="32">
        <v>0.15982076029151074</v>
      </c>
      <c r="J82" s="32">
        <v>206.96422222222219</v>
      </c>
      <c r="K82" s="32">
        <v>185.78477777777778</v>
      </c>
      <c r="L82" s="32">
        <v>20.104555555555553</v>
      </c>
      <c r="M82" s="32">
        <v>9.0156666666666663</v>
      </c>
      <c r="N82" s="32">
        <v>5.822222222222222</v>
      </c>
      <c r="O82" s="32">
        <v>5.2666666666666666</v>
      </c>
      <c r="P82" s="32">
        <v>51.296888888888887</v>
      </c>
      <c r="Q82" s="32">
        <v>41.206333333333333</v>
      </c>
      <c r="R82" s="32">
        <v>10.090555555555556</v>
      </c>
      <c r="S82" s="32">
        <v>135.56277777777777</v>
      </c>
      <c r="T82" s="32">
        <v>109.59844444444443</v>
      </c>
      <c r="U82" s="32">
        <v>0</v>
      </c>
      <c r="V82" s="32">
        <v>25.964333333333332</v>
      </c>
      <c r="W82" s="32">
        <v>0.25</v>
      </c>
      <c r="X82" s="32">
        <v>0.13333333333333333</v>
      </c>
      <c r="Y82" s="32">
        <v>0</v>
      </c>
      <c r="Z82" s="32">
        <v>0</v>
      </c>
      <c r="AA82" s="32">
        <v>0.11666666666666667</v>
      </c>
      <c r="AB82" s="32">
        <v>0</v>
      </c>
      <c r="AC82" s="32">
        <v>0</v>
      </c>
      <c r="AD82" s="32">
        <v>0</v>
      </c>
      <c r="AE82" s="32">
        <v>0</v>
      </c>
      <c r="AF82" t="s">
        <v>163</v>
      </c>
      <c r="AG82">
        <v>4</v>
      </c>
      <c r="AH82"/>
    </row>
    <row r="83" spans="1:34" x14ac:dyDescent="0.25">
      <c r="A83" t="s">
        <v>822</v>
      </c>
      <c r="B83" t="s">
        <v>343</v>
      </c>
      <c r="C83" t="s">
        <v>592</v>
      </c>
      <c r="D83" t="s">
        <v>721</v>
      </c>
      <c r="E83" s="32">
        <v>101.2</v>
      </c>
      <c r="F83" s="32">
        <v>3.5799571805006587</v>
      </c>
      <c r="G83" s="32">
        <v>3.2629281949934121</v>
      </c>
      <c r="H83" s="32">
        <v>0.69515810276679835</v>
      </c>
      <c r="I83" s="32">
        <v>0.51512406675450151</v>
      </c>
      <c r="J83" s="32">
        <v>362.29166666666669</v>
      </c>
      <c r="K83" s="32">
        <v>330.20833333333331</v>
      </c>
      <c r="L83" s="32">
        <v>70.349999999999994</v>
      </c>
      <c r="M83" s="32">
        <v>52.130555555555553</v>
      </c>
      <c r="N83" s="32">
        <v>12.133333333333333</v>
      </c>
      <c r="O83" s="32">
        <v>6.0861111111111112</v>
      </c>
      <c r="P83" s="32">
        <v>81.708333333333343</v>
      </c>
      <c r="Q83" s="32">
        <v>67.844444444444449</v>
      </c>
      <c r="R83" s="32">
        <v>13.863888888888889</v>
      </c>
      <c r="S83" s="32">
        <v>210.23333333333332</v>
      </c>
      <c r="T83" s="32">
        <v>139.08611111111111</v>
      </c>
      <c r="U83" s="32">
        <v>59.533333333333331</v>
      </c>
      <c r="V83" s="32">
        <v>11.613888888888889</v>
      </c>
      <c r="W83" s="32">
        <v>44.577777777777783</v>
      </c>
      <c r="X83" s="32">
        <v>0.93055555555555558</v>
      </c>
      <c r="Y83" s="32">
        <v>0</v>
      </c>
      <c r="Z83" s="32">
        <v>0</v>
      </c>
      <c r="AA83" s="32">
        <v>18.741666666666667</v>
      </c>
      <c r="AB83" s="32">
        <v>0</v>
      </c>
      <c r="AC83" s="32">
        <v>23.033333333333335</v>
      </c>
      <c r="AD83" s="32">
        <v>0</v>
      </c>
      <c r="AE83" s="32">
        <v>1.8722222222222222</v>
      </c>
      <c r="AF83" t="s">
        <v>71</v>
      </c>
      <c r="AG83">
        <v>4</v>
      </c>
      <c r="AH83"/>
    </row>
    <row r="84" spans="1:34" x14ac:dyDescent="0.25">
      <c r="A84" t="s">
        <v>822</v>
      </c>
      <c r="B84" t="s">
        <v>415</v>
      </c>
      <c r="C84" t="s">
        <v>558</v>
      </c>
      <c r="D84" t="s">
        <v>717</v>
      </c>
      <c r="E84" s="32">
        <v>77.455555555555549</v>
      </c>
      <c r="F84" s="32">
        <v>3.0419954095538664</v>
      </c>
      <c r="G84" s="32">
        <v>2.7894491464639222</v>
      </c>
      <c r="H84" s="32">
        <v>0.47324630612537666</v>
      </c>
      <c r="I84" s="32">
        <v>0.34270549419021662</v>
      </c>
      <c r="J84" s="32">
        <v>235.61944444444444</v>
      </c>
      <c r="K84" s="32">
        <v>216.05833333333334</v>
      </c>
      <c r="L84" s="32">
        <v>36.655555555555559</v>
      </c>
      <c r="M84" s="32">
        <v>26.544444444444444</v>
      </c>
      <c r="N84" s="32">
        <v>4.4222222222222225</v>
      </c>
      <c r="O84" s="32">
        <v>5.6888888888888891</v>
      </c>
      <c r="P84" s="32">
        <v>65.672222222222217</v>
      </c>
      <c r="Q84" s="32">
        <v>56.222222222222221</v>
      </c>
      <c r="R84" s="32">
        <v>9.4499999999999993</v>
      </c>
      <c r="S84" s="32">
        <v>133.29166666666666</v>
      </c>
      <c r="T84" s="32">
        <v>81.158333333333331</v>
      </c>
      <c r="U84" s="32">
        <v>24.252777777777776</v>
      </c>
      <c r="V84" s="32">
        <v>27.880555555555556</v>
      </c>
      <c r="W84" s="32">
        <v>42.674999999999997</v>
      </c>
      <c r="X84" s="32">
        <v>0</v>
      </c>
      <c r="Y84" s="32">
        <v>0</v>
      </c>
      <c r="Z84" s="32">
        <v>0</v>
      </c>
      <c r="AA84" s="32">
        <v>15.258333333333333</v>
      </c>
      <c r="AB84" s="32">
        <v>0</v>
      </c>
      <c r="AC84" s="32">
        <v>26.416666666666668</v>
      </c>
      <c r="AD84" s="32">
        <v>0</v>
      </c>
      <c r="AE84" s="32">
        <v>1</v>
      </c>
      <c r="AF84" t="s">
        <v>147</v>
      </c>
      <c r="AG84">
        <v>4</v>
      </c>
      <c r="AH84"/>
    </row>
    <row r="85" spans="1:34" x14ac:dyDescent="0.25">
      <c r="A85" t="s">
        <v>822</v>
      </c>
      <c r="B85" t="s">
        <v>419</v>
      </c>
      <c r="C85" t="s">
        <v>651</v>
      </c>
      <c r="D85" t="s">
        <v>783</v>
      </c>
      <c r="E85" s="32">
        <v>57.144444444444446</v>
      </c>
      <c r="F85" s="32">
        <v>3.0269803616566202</v>
      </c>
      <c r="G85" s="32">
        <v>2.7245304297102853</v>
      </c>
      <c r="H85" s="32">
        <v>0.31926890919696677</v>
      </c>
      <c r="I85" s="32">
        <v>0.11014971806338712</v>
      </c>
      <c r="J85" s="32">
        <v>172.97511111111109</v>
      </c>
      <c r="K85" s="32">
        <v>155.69177777777776</v>
      </c>
      <c r="L85" s="32">
        <v>18.244444444444447</v>
      </c>
      <c r="M85" s="32">
        <v>6.2944444444444443</v>
      </c>
      <c r="N85" s="32">
        <v>4.4833333333333334</v>
      </c>
      <c r="O85" s="32">
        <v>7.4666666666666668</v>
      </c>
      <c r="P85" s="32">
        <v>24.986111111111111</v>
      </c>
      <c r="Q85" s="32">
        <v>19.652777777777779</v>
      </c>
      <c r="R85" s="32">
        <v>5.333333333333333</v>
      </c>
      <c r="S85" s="32">
        <v>129.74455555555554</v>
      </c>
      <c r="T85" s="32">
        <v>76.158999999999992</v>
      </c>
      <c r="U85" s="32">
        <v>22.321666666666665</v>
      </c>
      <c r="V85" s="32">
        <v>31.263888888888889</v>
      </c>
      <c r="W85" s="32">
        <v>20.465111111111113</v>
      </c>
      <c r="X85" s="32">
        <v>0</v>
      </c>
      <c r="Y85" s="32">
        <v>1.2333333333333334</v>
      </c>
      <c r="Z85" s="32">
        <v>0</v>
      </c>
      <c r="AA85" s="32">
        <v>3.1972222222222224</v>
      </c>
      <c r="AB85" s="32">
        <v>0</v>
      </c>
      <c r="AC85" s="32">
        <v>16.034555555555556</v>
      </c>
      <c r="AD85" s="32">
        <v>0</v>
      </c>
      <c r="AE85" s="32">
        <v>0</v>
      </c>
      <c r="AF85" t="s">
        <v>151</v>
      </c>
      <c r="AG85">
        <v>4</v>
      </c>
      <c r="AH85"/>
    </row>
    <row r="86" spans="1:34" x14ac:dyDescent="0.25">
      <c r="A86" t="s">
        <v>822</v>
      </c>
      <c r="B86" t="s">
        <v>328</v>
      </c>
      <c r="C86" t="s">
        <v>584</v>
      </c>
      <c r="D86" t="s">
        <v>762</v>
      </c>
      <c r="E86" s="32">
        <v>110.56666666666666</v>
      </c>
      <c r="F86" s="32">
        <v>3.8358798110742636</v>
      </c>
      <c r="G86" s="32">
        <v>3.5341453120289414</v>
      </c>
      <c r="H86" s="32">
        <v>0.54428097678625242</v>
      </c>
      <c r="I86" s="32">
        <v>0.25922118380062298</v>
      </c>
      <c r="J86" s="32">
        <v>424.12044444444439</v>
      </c>
      <c r="K86" s="32">
        <v>390.75866666666661</v>
      </c>
      <c r="L86" s="32">
        <v>60.179333333333304</v>
      </c>
      <c r="M86" s="32">
        <v>28.661222222222211</v>
      </c>
      <c r="N86" s="32">
        <v>26.718111111111096</v>
      </c>
      <c r="O86" s="32">
        <v>4.8</v>
      </c>
      <c r="P86" s="32">
        <v>89.386333333333369</v>
      </c>
      <c r="Q86" s="32">
        <v>87.542666666666705</v>
      </c>
      <c r="R86" s="32">
        <v>1.8436666666666668</v>
      </c>
      <c r="S86" s="32">
        <v>274.5547777777777</v>
      </c>
      <c r="T86" s="32">
        <v>257.66744444444436</v>
      </c>
      <c r="U86" s="32">
        <v>16.887333333333338</v>
      </c>
      <c r="V86" s="32">
        <v>0</v>
      </c>
      <c r="W86" s="32">
        <v>159.39033333333333</v>
      </c>
      <c r="X86" s="32">
        <v>4.6911111111111108</v>
      </c>
      <c r="Y86" s="32">
        <v>0</v>
      </c>
      <c r="Z86" s="32">
        <v>0</v>
      </c>
      <c r="AA86" s="32">
        <v>17.995555555555562</v>
      </c>
      <c r="AB86" s="32">
        <v>5.2777777777777778E-2</v>
      </c>
      <c r="AC86" s="32">
        <v>136.65088888888889</v>
      </c>
      <c r="AD86" s="32">
        <v>0</v>
      </c>
      <c r="AE86" s="32">
        <v>0</v>
      </c>
      <c r="AF86" t="s">
        <v>56</v>
      </c>
      <c r="AG86">
        <v>4</v>
      </c>
      <c r="AH86"/>
    </row>
    <row r="87" spans="1:34" x14ac:dyDescent="0.25">
      <c r="A87" t="s">
        <v>822</v>
      </c>
      <c r="B87" t="s">
        <v>410</v>
      </c>
      <c r="C87" t="s">
        <v>623</v>
      </c>
      <c r="D87" t="s">
        <v>733</v>
      </c>
      <c r="E87" s="32">
        <v>86.922222222222217</v>
      </c>
      <c r="F87" s="32">
        <v>3.4545596318547878</v>
      </c>
      <c r="G87" s="32">
        <v>3.133188035280583</v>
      </c>
      <c r="H87" s="32">
        <v>0.43565639780135501</v>
      </c>
      <c r="I87" s="32">
        <v>0.18146746772337979</v>
      </c>
      <c r="J87" s="32">
        <v>300.27800000000002</v>
      </c>
      <c r="K87" s="32">
        <v>272.34366666666665</v>
      </c>
      <c r="L87" s="32">
        <v>37.868222222222222</v>
      </c>
      <c r="M87" s="32">
        <v>15.773555555555557</v>
      </c>
      <c r="N87" s="32">
        <v>16.405777777777779</v>
      </c>
      <c r="O87" s="32">
        <v>5.6888888888888891</v>
      </c>
      <c r="P87" s="32">
        <v>85.420111111111098</v>
      </c>
      <c r="Q87" s="32">
        <v>79.580444444444439</v>
      </c>
      <c r="R87" s="32">
        <v>5.8396666666666643</v>
      </c>
      <c r="S87" s="32">
        <v>176.98966666666669</v>
      </c>
      <c r="T87" s="32">
        <v>161.16088888888891</v>
      </c>
      <c r="U87" s="32">
        <v>15.828777777777777</v>
      </c>
      <c r="V87" s="32">
        <v>0</v>
      </c>
      <c r="W87" s="32">
        <v>0.19444444444444445</v>
      </c>
      <c r="X87" s="32">
        <v>7.7777777777777779E-2</v>
      </c>
      <c r="Y87" s="32">
        <v>0</v>
      </c>
      <c r="Z87" s="32">
        <v>0</v>
      </c>
      <c r="AA87" s="32">
        <v>0</v>
      </c>
      <c r="AB87" s="32">
        <v>0.11666666666666667</v>
      </c>
      <c r="AC87" s="32">
        <v>0</v>
      </c>
      <c r="AD87" s="32">
        <v>0</v>
      </c>
      <c r="AE87" s="32">
        <v>0</v>
      </c>
      <c r="AF87" t="s">
        <v>141</v>
      </c>
      <c r="AG87">
        <v>4</v>
      </c>
      <c r="AH87"/>
    </row>
    <row r="88" spans="1:34" x14ac:dyDescent="0.25">
      <c r="A88" t="s">
        <v>822</v>
      </c>
      <c r="B88" t="s">
        <v>310</v>
      </c>
      <c r="C88" t="s">
        <v>604</v>
      </c>
      <c r="D88" t="s">
        <v>692</v>
      </c>
      <c r="E88" s="32">
        <v>135.15555555555557</v>
      </c>
      <c r="F88" s="32">
        <v>4.3895231831634334</v>
      </c>
      <c r="G88" s="32">
        <v>4.0275649457415321</v>
      </c>
      <c r="H88" s="32">
        <v>0.46042255836895746</v>
      </c>
      <c r="I88" s="32">
        <v>0.30652499177901998</v>
      </c>
      <c r="J88" s="32">
        <v>593.26844444444453</v>
      </c>
      <c r="K88" s="32">
        <v>544.34777777777776</v>
      </c>
      <c r="L88" s="32">
        <v>62.228666666666655</v>
      </c>
      <c r="M88" s="32">
        <v>41.428555555555548</v>
      </c>
      <c r="N88" s="32">
        <v>15.111222222222217</v>
      </c>
      <c r="O88" s="32">
        <v>5.6888888888888891</v>
      </c>
      <c r="P88" s="32">
        <v>119.32444444444442</v>
      </c>
      <c r="Q88" s="32">
        <v>91.203888888888869</v>
      </c>
      <c r="R88" s="32">
        <v>28.120555555555558</v>
      </c>
      <c r="S88" s="32">
        <v>411.71533333333326</v>
      </c>
      <c r="T88" s="32">
        <v>335.52233333333328</v>
      </c>
      <c r="U88" s="32">
        <v>52.036777777777793</v>
      </c>
      <c r="V88" s="32">
        <v>24.156222222222215</v>
      </c>
      <c r="W88" s="32">
        <v>32.437777777777782</v>
      </c>
      <c r="X88" s="32">
        <v>0.2722222222222222</v>
      </c>
      <c r="Y88" s="32">
        <v>0.45555555555555555</v>
      </c>
      <c r="Z88" s="32">
        <v>0</v>
      </c>
      <c r="AA88" s="32">
        <v>20.988888888888887</v>
      </c>
      <c r="AB88" s="32">
        <v>5.6666666666666664E-2</v>
      </c>
      <c r="AC88" s="32">
        <v>10.664444444444447</v>
      </c>
      <c r="AD88" s="32">
        <v>0</v>
      </c>
      <c r="AE88" s="32">
        <v>0</v>
      </c>
      <c r="AF88" t="s">
        <v>37</v>
      </c>
      <c r="AG88">
        <v>4</v>
      </c>
      <c r="AH88"/>
    </row>
    <row r="89" spans="1:34" x14ac:dyDescent="0.25">
      <c r="A89" t="s">
        <v>822</v>
      </c>
      <c r="B89" t="s">
        <v>483</v>
      </c>
      <c r="C89" t="s">
        <v>673</v>
      </c>
      <c r="D89" t="s">
        <v>798</v>
      </c>
      <c r="E89" s="32">
        <v>53.288888888888891</v>
      </c>
      <c r="F89" s="32">
        <v>3.497020433694745</v>
      </c>
      <c r="G89" s="32">
        <v>3.2901814011676391</v>
      </c>
      <c r="H89" s="32">
        <v>0.48637823185988321</v>
      </c>
      <c r="I89" s="32">
        <v>0.27953919933277732</v>
      </c>
      <c r="J89" s="32">
        <v>186.35233333333332</v>
      </c>
      <c r="K89" s="32">
        <v>175.33011111111108</v>
      </c>
      <c r="L89" s="32">
        <v>25.918555555555557</v>
      </c>
      <c r="M89" s="32">
        <v>14.896333333333335</v>
      </c>
      <c r="N89" s="32">
        <v>5.6</v>
      </c>
      <c r="O89" s="32">
        <v>5.4222222222222225</v>
      </c>
      <c r="P89" s="32">
        <v>58.773999999999987</v>
      </c>
      <c r="Q89" s="32">
        <v>58.773999999999987</v>
      </c>
      <c r="R89" s="32">
        <v>0</v>
      </c>
      <c r="S89" s="32">
        <v>101.65977777777778</v>
      </c>
      <c r="T89" s="32">
        <v>86.637333333333331</v>
      </c>
      <c r="U89" s="32">
        <v>5.982222222222223</v>
      </c>
      <c r="V89" s="32">
        <v>9.0402222222222228</v>
      </c>
      <c r="W89" s="32">
        <v>0</v>
      </c>
      <c r="X89" s="32">
        <v>0</v>
      </c>
      <c r="Y89" s="32">
        <v>0</v>
      </c>
      <c r="Z89" s="32">
        <v>0</v>
      </c>
      <c r="AA89" s="32">
        <v>0</v>
      </c>
      <c r="AB89" s="32">
        <v>0</v>
      </c>
      <c r="AC89" s="32">
        <v>0</v>
      </c>
      <c r="AD89" s="32">
        <v>0</v>
      </c>
      <c r="AE89" s="32">
        <v>0</v>
      </c>
      <c r="AF89" t="s">
        <v>215</v>
      </c>
      <c r="AG89">
        <v>4</v>
      </c>
      <c r="AH89"/>
    </row>
    <row r="90" spans="1:34" x14ac:dyDescent="0.25">
      <c r="A90" t="s">
        <v>822</v>
      </c>
      <c r="B90" t="s">
        <v>482</v>
      </c>
      <c r="C90" t="s">
        <v>672</v>
      </c>
      <c r="D90" t="s">
        <v>722</v>
      </c>
      <c r="E90" s="32">
        <v>41.388888888888886</v>
      </c>
      <c r="F90" s="32">
        <v>2.8273637583892612</v>
      </c>
      <c r="G90" s="32">
        <v>2.5284805369127512</v>
      </c>
      <c r="H90" s="32">
        <v>0.30629798657718121</v>
      </c>
      <c r="I90" s="32">
        <v>0.11488859060402687</v>
      </c>
      <c r="J90" s="32">
        <v>117.02144444444441</v>
      </c>
      <c r="K90" s="32">
        <v>104.65099999999997</v>
      </c>
      <c r="L90" s="32">
        <v>12.677333333333333</v>
      </c>
      <c r="M90" s="32">
        <v>4.7551111111111117</v>
      </c>
      <c r="N90" s="32">
        <v>2.8777777777777778</v>
      </c>
      <c r="O90" s="32">
        <v>5.0444444444444443</v>
      </c>
      <c r="P90" s="32">
        <v>35.403444444444439</v>
      </c>
      <c r="Q90" s="32">
        <v>30.955222222222215</v>
      </c>
      <c r="R90" s="32">
        <v>4.4482222222222223</v>
      </c>
      <c r="S90" s="32">
        <v>68.940666666666658</v>
      </c>
      <c r="T90" s="32">
        <v>52.252999999999993</v>
      </c>
      <c r="U90" s="32">
        <v>8.9867777777777764</v>
      </c>
      <c r="V90" s="32">
        <v>7.7008888888888896</v>
      </c>
      <c r="W90" s="32">
        <v>0</v>
      </c>
      <c r="X90" s="32">
        <v>0</v>
      </c>
      <c r="Y90" s="32">
        <v>0</v>
      </c>
      <c r="Z90" s="32">
        <v>0</v>
      </c>
      <c r="AA90" s="32">
        <v>0</v>
      </c>
      <c r="AB90" s="32">
        <v>0</v>
      </c>
      <c r="AC90" s="32">
        <v>0</v>
      </c>
      <c r="AD90" s="32">
        <v>0</v>
      </c>
      <c r="AE90" s="32">
        <v>0</v>
      </c>
      <c r="AF90" t="s">
        <v>214</v>
      </c>
      <c r="AG90">
        <v>4</v>
      </c>
      <c r="AH90"/>
    </row>
    <row r="91" spans="1:34" x14ac:dyDescent="0.25">
      <c r="A91" t="s">
        <v>822</v>
      </c>
      <c r="B91" t="s">
        <v>342</v>
      </c>
      <c r="C91" t="s">
        <v>600</v>
      </c>
      <c r="D91" t="s">
        <v>732</v>
      </c>
      <c r="E91" s="32">
        <v>52.06666666666667</v>
      </c>
      <c r="F91" s="32">
        <v>3.5522833973538201</v>
      </c>
      <c r="G91" s="32">
        <v>3.2102005975245409</v>
      </c>
      <c r="H91" s="32">
        <v>0.63273580879214675</v>
      </c>
      <c r="I91" s="32">
        <v>0.29065300896286805</v>
      </c>
      <c r="J91" s="32">
        <v>184.95555555555558</v>
      </c>
      <c r="K91" s="32">
        <v>167.14444444444445</v>
      </c>
      <c r="L91" s="32">
        <v>32.944444444444443</v>
      </c>
      <c r="M91" s="32">
        <v>15.133333333333331</v>
      </c>
      <c r="N91" s="32">
        <v>13.544444444444444</v>
      </c>
      <c r="O91" s="32">
        <v>4.2666666666666666</v>
      </c>
      <c r="P91" s="32">
        <v>49.525555555555577</v>
      </c>
      <c r="Q91" s="32">
        <v>49.525555555555577</v>
      </c>
      <c r="R91" s="32">
        <v>0</v>
      </c>
      <c r="S91" s="32">
        <v>102.48555555555555</v>
      </c>
      <c r="T91" s="32">
        <v>82.534444444444432</v>
      </c>
      <c r="U91" s="32">
        <v>0</v>
      </c>
      <c r="V91" s="32">
        <v>19.951111111111121</v>
      </c>
      <c r="W91" s="32">
        <v>12.605555555555556</v>
      </c>
      <c r="X91" s="32">
        <v>0</v>
      </c>
      <c r="Y91" s="32">
        <v>0</v>
      </c>
      <c r="Z91" s="32">
        <v>0</v>
      </c>
      <c r="AA91" s="32">
        <v>0</v>
      </c>
      <c r="AB91" s="32">
        <v>0</v>
      </c>
      <c r="AC91" s="32">
        <v>12.605555555555556</v>
      </c>
      <c r="AD91" s="32">
        <v>0</v>
      </c>
      <c r="AE91" s="32">
        <v>0</v>
      </c>
      <c r="AF91" t="s">
        <v>70</v>
      </c>
      <c r="AG91">
        <v>4</v>
      </c>
      <c r="AH91"/>
    </row>
    <row r="92" spans="1:34" x14ac:dyDescent="0.25">
      <c r="A92" t="s">
        <v>822</v>
      </c>
      <c r="B92" t="s">
        <v>454</v>
      </c>
      <c r="C92" t="s">
        <v>596</v>
      </c>
      <c r="D92" t="s">
        <v>739</v>
      </c>
      <c r="E92" s="32">
        <v>83.722222222222229</v>
      </c>
      <c r="F92" s="32">
        <v>3.7969635036496343</v>
      </c>
      <c r="G92" s="32">
        <v>3.35005706702057</v>
      </c>
      <c r="H92" s="32">
        <v>1.1642919708029194</v>
      </c>
      <c r="I92" s="32">
        <v>0.71897810218978087</v>
      </c>
      <c r="J92" s="32">
        <v>317.89022222222218</v>
      </c>
      <c r="K92" s="32">
        <v>280.47422222222218</v>
      </c>
      <c r="L92" s="32">
        <v>97.477111111111086</v>
      </c>
      <c r="M92" s="32">
        <v>60.194444444444436</v>
      </c>
      <c r="N92" s="32">
        <v>31.593777777777767</v>
      </c>
      <c r="O92" s="32">
        <v>5.6888888888888891</v>
      </c>
      <c r="P92" s="32">
        <v>48.365000000000016</v>
      </c>
      <c r="Q92" s="32">
        <v>48.231666666666683</v>
      </c>
      <c r="R92" s="32">
        <v>0.13333333333333333</v>
      </c>
      <c r="S92" s="32">
        <v>172.04811111111104</v>
      </c>
      <c r="T92" s="32">
        <v>168.04577777777772</v>
      </c>
      <c r="U92" s="32">
        <v>4.0023333333333335</v>
      </c>
      <c r="V92" s="32">
        <v>0</v>
      </c>
      <c r="W92" s="32">
        <v>16.94511111111111</v>
      </c>
      <c r="X92" s="32">
        <v>0.68977777777777771</v>
      </c>
      <c r="Y92" s="32">
        <v>0</v>
      </c>
      <c r="Z92" s="32">
        <v>0</v>
      </c>
      <c r="AA92" s="32">
        <v>0</v>
      </c>
      <c r="AB92" s="32">
        <v>0.13333333333333333</v>
      </c>
      <c r="AC92" s="32">
        <v>16.122</v>
      </c>
      <c r="AD92" s="32">
        <v>0</v>
      </c>
      <c r="AE92" s="32">
        <v>0</v>
      </c>
      <c r="AF92" t="s">
        <v>186</v>
      </c>
      <c r="AG92">
        <v>4</v>
      </c>
      <c r="AH92"/>
    </row>
    <row r="93" spans="1:34" x14ac:dyDescent="0.25">
      <c r="A93" t="s">
        <v>822</v>
      </c>
      <c r="B93" t="s">
        <v>417</v>
      </c>
      <c r="C93" t="s">
        <v>547</v>
      </c>
      <c r="D93" t="s">
        <v>723</v>
      </c>
      <c r="E93" s="32">
        <v>48.544444444444444</v>
      </c>
      <c r="F93" s="32">
        <v>3.6913572899977112</v>
      </c>
      <c r="G93" s="32">
        <v>3.6344930189974822</v>
      </c>
      <c r="H93" s="32">
        <v>0.49974364843213548</v>
      </c>
      <c r="I93" s="32">
        <v>0.44287937743190658</v>
      </c>
      <c r="J93" s="32">
        <v>179.1948888888889</v>
      </c>
      <c r="K93" s="32">
        <v>176.43444444444444</v>
      </c>
      <c r="L93" s="32">
        <v>24.259777777777778</v>
      </c>
      <c r="M93" s="32">
        <v>21.499333333333333</v>
      </c>
      <c r="N93" s="32">
        <v>0</v>
      </c>
      <c r="O93" s="32">
        <v>2.7604444444444445</v>
      </c>
      <c r="P93" s="32">
        <v>46.960888888888881</v>
      </c>
      <c r="Q93" s="32">
        <v>46.960888888888881</v>
      </c>
      <c r="R93" s="32">
        <v>0</v>
      </c>
      <c r="S93" s="32">
        <v>107.97422222222222</v>
      </c>
      <c r="T93" s="32">
        <v>95.554777777777787</v>
      </c>
      <c r="U93" s="32">
        <v>0</v>
      </c>
      <c r="V93" s="32">
        <v>12.419444444444443</v>
      </c>
      <c r="W93" s="32">
        <v>0</v>
      </c>
      <c r="X93" s="32">
        <v>0</v>
      </c>
      <c r="Y93" s="32">
        <v>0</v>
      </c>
      <c r="Z93" s="32">
        <v>0</v>
      </c>
      <c r="AA93" s="32">
        <v>0</v>
      </c>
      <c r="AB93" s="32">
        <v>0</v>
      </c>
      <c r="AC93" s="32">
        <v>0</v>
      </c>
      <c r="AD93" s="32">
        <v>0</v>
      </c>
      <c r="AE93" s="32">
        <v>0</v>
      </c>
      <c r="AF93" t="s">
        <v>149</v>
      </c>
      <c r="AG93">
        <v>4</v>
      </c>
      <c r="AH93"/>
    </row>
    <row r="94" spans="1:34" x14ac:dyDescent="0.25">
      <c r="A94" t="s">
        <v>822</v>
      </c>
      <c r="B94" t="s">
        <v>281</v>
      </c>
      <c r="C94" t="s">
        <v>555</v>
      </c>
      <c r="D94" t="s">
        <v>688</v>
      </c>
      <c r="E94" s="32">
        <v>134.0888888888889</v>
      </c>
      <c r="F94" s="32">
        <v>3.4137354988399085</v>
      </c>
      <c r="G94" s="32">
        <v>2.8757963208485258</v>
      </c>
      <c r="H94" s="32">
        <v>0.53553115677825636</v>
      </c>
      <c r="I94" s="32">
        <v>0.32637719588995678</v>
      </c>
      <c r="J94" s="32">
        <v>457.7440000000002</v>
      </c>
      <c r="K94" s="32">
        <v>385.61233333333348</v>
      </c>
      <c r="L94" s="32">
        <v>71.808777777777763</v>
      </c>
      <c r="M94" s="32">
        <v>43.763555555555541</v>
      </c>
      <c r="N94" s="32">
        <v>22.356333333333335</v>
      </c>
      <c r="O94" s="32">
        <v>5.6888888888888891</v>
      </c>
      <c r="P94" s="32">
        <v>136.88166666666672</v>
      </c>
      <c r="Q94" s="32">
        <v>92.795222222222264</v>
      </c>
      <c r="R94" s="32">
        <v>44.086444444444446</v>
      </c>
      <c r="S94" s="32">
        <v>249.05355555555565</v>
      </c>
      <c r="T94" s="32">
        <v>236.31322222222232</v>
      </c>
      <c r="U94" s="32">
        <v>0</v>
      </c>
      <c r="V94" s="32">
        <v>12.740333333333332</v>
      </c>
      <c r="W94" s="32">
        <v>181.69577777777775</v>
      </c>
      <c r="X94" s="32">
        <v>43.448222222222213</v>
      </c>
      <c r="Y94" s="32">
        <v>0</v>
      </c>
      <c r="Z94" s="32">
        <v>0</v>
      </c>
      <c r="AA94" s="32">
        <v>54.458333333333321</v>
      </c>
      <c r="AB94" s="32">
        <v>0</v>
      </c>
      <c r="AC94" s="32">
        <v>77.455999999999989</v>
      </c>
      <c r="AD94" s="32">
        <v>0</v>
      </c>
      <c r="AE94" s="32">
        <v>6.3332222222222221</v>
      </c>
      <c r="AF94" t="s">
        <v>8</v>
      </c>
      <c r="AG94">
        <v>4</v>
      </c>
      <c r="AH94"/>
    </row>
    <row r="95" spans="1:34" x14ac:dyDescent="0.25">
      <c r="A95" t="s">
        <v>822</v>
      </c>
      <c r="B95" t="s">
        <v>474</v>
      </c>
      <c r="C95" t="s">
        <v>622</v>
      </c>
      <c r="D95" t="s">
        <v>767</v>
      </c>
      <c r="E95" s="32">
        <v>114.02222222222223</v>
      </c>
      <c r="F95" s="32">
        <v>3.5618748781913849</v>
      </c>
      <c r="G95" s="32">
        <v>3.0726749171701422</v>
      </c>
      <c r="H95" s="32">
        <v>0.7505398557786005</v>
      </c>
      <c r="I95" s="32">
        <v>0.41771487039563437</v>
      </c>
      <c r="J95" s="32">
        <v>406.13288888888883</v>
      </c>
      <c r="K95" s="32">
        <v>350.3532222222222</v>
      </c>
      <c r="L95" s="32">
        <v>85.578222222222209</v>
      </c>
      <c r="M95" s="32">
        <v>47.628777777777778</v>
      </c>
      <c r="N95" s="32">
        <v>31.921999999999993</v>
      </c>
      <c r="O95" s="32">
        <v>6.0274444444444448</v>
      </c>
      <c r="P95" s="32">
        <v>81.938333333333304</v>
      </c>
      <c r="Q95" s="32">
        <v>64.108111111111086</v>
      </c>
      <c r="R95" s="32">
        <v>17.830222222222222</v>
      </c>
      <c r="S95" s="32">
        <v>238.61633333333333</v>
      </c>
      <c r="T95" s="32">
        <v>225.90633333333332</v>
      </c>
      <c r="U95" s="32">
        <v>12.709999999999996</v>
      </c>
      <c r="V95" s="32">
        <v>0</v>
      </c>
      <c r="W95" s="32">
        <v>0</v>
      </c>
      <c r="X95" s="32">
        <v>0</v>
      </c>
      <c r="Y95" s="32">
        <v>0</v>
      </c>
      <c r="Z95" s="32">
        <v>0</v>
      </c>
      <c r="AA95" s="32">
        <v>0</v>
      </c>
      <c r="AB95" s="32">
        <v>0</v>
      </c>
      <c r="AC95" s="32">
        <v>0</v>
      </c>
      <c r="AD95" s="32">
        <v>0</v>
      </c>
      <c r="AE95" s="32">
        <v>0</v>
      </c>
      <c r="AF95" t="s">
        <v>206</v>
      </c>
      <c r="AG95">
        <v>4</v>
      </c>
      <c r="AH95"/>
    </row>
    <row r="96" spans="1:34" x14ac:dyDescent="0.25">
      <c r="A96" t="s">
        <v>822</v>
      </c>
      <c r="B96" t="s">
        <v>298</v>
      </c>
      <c r="C96" t="s">
        <v>555</v>
      </c>
      <c r="D96" t="s">
        <v>688</v>
      </c>
      <c r="E96" s="32">
        <v>136.04444444444445</v>
      </c>
      <c r="F96" s="32">
        <v>3.3928136229990193</v>
      </c>
      <c r="G96" s="32">
        <v>3.1086336164652066</v>
      </c>
      <c r="H96" s="32">
        <v>0.5213982358706305</v>
      </c>
      <c r="I96" s="32">
        <v>0.35617445279320481</v>
      </c>
      <c r="J96" s="32">
        <v>461.57344444444436</v>
      </c>
      <c r="K96" s="32">
        <v>422.91233333333327</v>
      </c>
      <c r="L96" s="32">
        <v>70.933333333333337</v>
      </c>
      <c r="M96" s="32">
        <v>48.455555555555556</v>
      </c>
      <c r="N96" s="32">
        <v>16.8</v>
      </c>
      <c r="O96" s="32">
        <v>5.677777777777778</v>
      </c>
      <c r="P96" s="32">
        <v>89.37222222222222</v>
      </c>
      <c r="Q96" s="32">
        <v>73.188888888888883</v>
      </c>
      <c r="R96" s="32">
        <v>16.183333333333334</v>
      </c>
      <c r="S96" s="32">
        <v>301.26788888888888</v>
      </c>
      <c r="T96" s="32">
        <v>198.61199999999997</v>
      </c>
      <c r="U96" s="32">
        <v>19.697555555555557</v>
      </c>
      <c r="V96" s="32">
        <v>82.958333333333329</v>
      </c>
      <c r="W96" s="32">
        <v>7.5369999999999973</v>
      </c>
      <c r="X96" s="32">
        <v>1.7749999999999999</v>
      </c>
      <c r="Y96" s="32">
        <v>0</v>
      </c>
      <c r="Z96" s="32">
        <v>0</v>
      </c>
      <c r="AA96" s="32">
        <v>0</v>
      </c>
      <c r="AB96" s="32">
        <v>0</v>
      </c>
      <c r="AC96" s="32">
        <v>5.7619999999999978</v>
      </c>
      <c r="AD96" s="32">
        <v>0</v>
      </c>
      <c r="AE96" s="32">
        <v>0</v>
      </c>
      <c r="AF96" t="s">
        <v>25</v>
      </c>
      <c r="AG96">
        <v>4</v>
      </c>
      <c r="AH96"/>
    </row>
    <row r="97" spans="1:34" x14ac:dyDescent="0.25">
      <c r="A97" t="s">
        <v>822</v>
      </c>
      <c r="B97" t="s">
        <v>306</v>
      </c>
      <c r="C97" t="s">
        <v>602</v>
      </c>
      <c r="D97" t="s">
        <v>738</v>
      </c>
      <c r="E97" s="32">
        <v>79.566666666666663</v>
      </c>
      <c r="F97" s="32">
        <v>3.9843471582181267</v>
      </c>
      <c r="G97" s="32">
        <v>3.5943960340734544</v>
      </c>
      <c r="H97" s="32">
        <v>0.5292528976399945</v>
      </c>
      <c r="I97" s="32">
        <v>0.42094260578131548</v>
      </c>
      <c r="J97" s="32">
        <v>317.02122222222226</v>
      </c>
      <c r="K97" s="32">
        <v>285.99411111111118</v>
      </c>
      <c r="L97" s="32">
        <v>42.110888888888894</v>
      </c>
      <c r="M97" s="32">
        <v>33.493000000000002</v>
      </c>
      <c r="N97" s="32">
        <v>3.195666666666666</v>
      </c>
      <c r="O97" s="32">
        <v>5.4222222222222225</v>
      </c>
      <c r="P97" s="32">
        <v>66.122666666666689</v>
      </c>
      <c r="Q97" s="32">
        <v>43.713444444444463</v>
      </c>
      <c r="R97" s="32">
        <v>22.40922222222223</v>
      </c>
      <c r="S97" s="32">
        <v>208.78766666666669</v>
      </c>
      <c r="T97" s="32">
        <v>178.72644444444447</v>
      </c>
      <c r="U97" s="32">
        <v>25.49766666666666</v>
      </c>
      <c r="V97" s="32">
        <v>4.5635555555555563</v>
      </c>
      <c r="W97" s="32">
        <v>81.05677777777781</v>
      </c>
      <c r="X97" s="32">
        <v>0.61222222222222211</v>
      </c>
      <c r="Y97" s="32">
        <v>0</v>
      </c>
      <c r="Z97" s="32">
        <v>0</v>
      </c>
      <c r="AA97" s="32">
        <v>5.9911111111111106</v>
      </c>
      <c r="AB97" s="32">
        <v>1.5555555555555555E-2</v>
      </c>
      <c r="AC97" s="32">
        <v>74.437888888888921</v>
      </c>
      <c r="AD97" s="32">
        <v>0</v>
      </c>
      <c r="AE97" s="32">
        <v>0</v>
      </c>
      <c r="AF97" t="s">
        <v>33</v>
      </c>
      <c r="AG97">
        <v>4</v>
      </c>
      <c r="AH97"/>
    </row>
    <row r="98" spans="1:34" x14ac:dyDescent="0.25">
      <c r="A98" t="s">
        <v>822</v>
      </c>
      <c r="B98" t="s">
        <v>276</v>
      </c>
      <c r="C98" t="s">
        <v>589</v>
      </c>
      <c r="D98" t="s">
        <v>752</v>
      </c>
      <c r="E98" s="32">
        <v>52.81111111111111</v>
      </c>
      <c r="F98" s="32">
        <v>3.4633641910372397</v>
      </c>
      <c r="G98" s="32">
        <v>3.1497033452556278</v>
      </c>
      <c r="H98" s="32">
        <v>0.81625289290974146</v>
      </c>
      <c r="I98" s="32">
        <v>0.50259204712812977</v>
      </c>
      <c r="J98" s="32">
        <v>182.90411111111112</v>
      </c>
      <c r="K98" s="32">
        <v>166.33933333333331</v>
      </c>
      <c r="L98" s="32">
        <v>43.107222222222234</v>
      </c>
      <c r="M98" s="32">
        <v>26.542444444444453</v>
      </c>
      <c r="N98" s="32">
        <v>11.48977777777778</v>
      </c>
      <c r="O98" s="32">
        <v>5.0750000000000002</v>
      </c>
      <c r="P98" s="32">
        <v>28.35488888888889</v>
      </c>
      <c r="Q98" s="32">
        <v>28.35488888888889</v>
      </c>
      <c r="R98" s="32">
        <v>0</v>
      </c>
      <c r="S98" s="32">
        <v>111.44199999999998</v>
      </c>
      <c r="T98" s="32">
        <v>94.680222222222199</v>
      </c>
      <c r="U98" s="32">
        <v>0</v>
      </c>
      <c r="V98" s="32">
        <v>16.76177777777778</v>
      </c>
      <c r="W98" s="32">
        <v>14.651</v>
      </c>
      <c r="X98" s="32">
        <v>0</v>
      </c>
      <c r="Y98" s="32">
        <v>0</v>
      </c>
      <c r="Z98" s="32">
        <v>0</v>
      </c>
      <c r="AA98" s="32">
        <v>5.6458888888888898</v>
      </c>
      <c r="AB98" s="32">
        <v>0</v>
      </c>
      <c r="AC98" s="32">
        <v>9.0051111111111108</v>
      </c>
      <c r="AD98" s="32">
        <v>0</v>
      </c>
      <c r="AE98" s="32">
        <v>0</v>
      </c>
      <c r="AF98" t="s">
        <v>3</v>
      </c>
      <c r="AG98">
        <v>4</v>
      </c>
      <c r="AH98"/>
    </row>
    <row r="99" spans="1:34" x14ac:dyDescent="0.25">
      <c r="A99" t="s">
        <v>822</v>
      </c>
      <c r="B99" t="s">
        <v>322</v>
      </c>
      <c r="C99" t="s">
        <v>555</v>
      </c>
      <c r="D99" t="s">
        <v>688</v>
      </c>
      <c r="E99" s="32">
        <v>73.36666666666666</v>
      </c>
      <c r="F99" s="32">
        <v>5.6242117219445689</v>
      </c>
      <c r="G99" s="32">
        <v>4.7427835832197474</v>
      </c>
      <c r="H99" s="32">
        <v>1.7016386490988935</v>
      </c>
      <c r="I99" s="32">
        <v>0.94872330758745971</v>
      </c>
      <c r="J99" s="32">
        <v>412.62966666666648</v>
      </c>
      <c r="K99" s="32">
        <v>347.96222222222207</v>
      </c>
      <c r="L99" s="32">
        <v>124.84355555555548</v>
      </c>
      <c r="M99" s="32">
        <v>69.604666666666617</v>
      </c>
      <c r="N99" s="32">
        <v>55.238888888888866</v>
      </c>
      <c r="O99" s="32">
        <v>0</v>
      </c>
      <c r="P99" s="32">
        <v>146.43333333333331</v>
      </c>
      <c r="Q99" s="32">
        <v>137.00477777777775</v>
      </c>
      <c r="R99" s="32">
        <v>9.4285555555555547</v>
      </c>
      <c r="S99" s="32">
        <v>141.3527777777777</v>
      </c>
      <c r="T99" s="32">
        <v>141.3527777777777</v>
      </c>
      <c r="U99" s="32">
        <v>0</v>
      </c>
      <c r="V99" s="32">
        <v>0</v>
      </c>
      <c r="W99" s="32">
        <v>0</v>
      </c>
      <c r="X99" s="32">
        <v>0</v>
      </c>
      <c r="Y99" s="32">
        <v>0</v>
      </c>
      <c r="Z99" s="32">
        <v>0</v>
      </c>
      <c r="AA99" s="32">
        <v>0</v>
      </c>
      <c r="AB99" s="32">
        <v>0</v>
      </c>
      <c r="AC99" s="32">
        <v>0</v>
      </c>
      <c r="AD99" s="32">
        <v>0</v>
      </c>
      <c r="AE99" s="32">
        <v>0</v>
      </c>
      <c r="AF99" t="s">
        <v>50</v>
      </c>
      <c r="AG99">
        <v>4</v>
      </c>
      <c r="AH99"/>
    </row>
    <row r="100" spans="1:34" x14ac:dyDescent="0.25">
      <c r="A100" t="s">
        <v>822</v>
      </c>
      <c r="B100" t="s">
        <v>314</v>
      </c>
      <c r="C100" t="s">
        <v>594</v>
      </c>
      <c r="D100" t="s">
        <v>699</v>
      </c>
      <c r="E100" s="32">
        <v>124.62222222222222</v>
      </c>
      <c r="F100" s="32">
        <v>3.5723252496433666</v>
      </c>
      <c r="G100" s="32">
        <v>3.1418081312410839</v>
      </c>
      <c r="H100" s="32">
        <v>0.41644703994293875</v>
      </c>
      <c r="I100" s="32">
        <v>0.30181883024251077</v>
      </c>
      <c r="J100" s="32">
        <v>445.19111111111113</v>
      </c>
      <c r="K100" s="32">
        <v>391.53911111111108</v>
      </c>
      <c r="L100" s="32">
        <v>51.898555555555568</v>
      </c>
      <c r="M100" s="32">
        <v>37.613333333333344</v>
      </c>
      <c r="N100" s="32">
        <v>11.529666666666667</v>
      </c>
      <c r="O100" s="32">
        <v>2.7555555555555555</v>
      </c>
      <c r="P100" s="32">
        <v>123.90577777777777</v>
      </c>
      <c r="Q100" s="32">
        <v>84.539000000000001</v>
      </c>
      <c r="R100" s="32">
        <v>39.36677777777777</v>
      </c>
      <c r="S100" s="32">
        <v>269.38677777777775</v>
      </c>
      <c r="T100" s="32">
        <v>251.42566666666664</v>
      </c>
      <c r="U100" s="32">
        <v>0</v>
      </c>
      <c r="V100" s="32">
        <v>17.961111111111112</v>
      </c>
      <c r="W100" s="32">
        <v>0</v>
      </c>
      <c r="X100" s="32">
        <v>0</v>
      </c>
      <c r="Y100" s="32">
        <v>0</v>
      </c>
      <c r="Z100" s="32">
        <v>0</v>
      </c>
      <c r="AA100" s="32">
        <v>0</v>
      </c>
      <c r="AB100" s="32">
        <v>0</v>
      </c>
      <c r="AC100" s="32">
        <v>0</v>
      </c>
      <c r="AD100" s="32">
        <v>0</v>
      </c>
      <c r="AE100" s="32">
        <v>0</v>
      </c>
      <c r="AF100" t="s">
        <v>41</v>
      </c>
      <c r="AG100">
        <v>4</v>
      </c>
      <c r="AH100"/>
    </row>
    <row r="101" spans="1:34" x14ac:dyDescent="0.25">
      <c r="A101" t="s">
        <v>822</v>
      </c>
      <c r="B101" t="s">
        <v>329</v>
      </c>
      <c r="C101" t="s">
        <v>612</v>
      </c>
      <c r="D101" t="s">
        <v>721</v>
      </c>
      <c r="E101" s="32">
        <v>43.155555555555559</v>
      </c>
      <c r="F101" s="32">
        <v>3.1672167868177126</v>
      </c>
      <c r="G101" s="32">
        <v>2.8161611740473735</v>
      </c>
      <c r="H101" s="32">
        <v>0.85976055612770341</v>
      </c>
      <c r="I101" s="32">
        <v>0.5087049433573636</v>
      </c>
      <c r="J101" s="32">
        <v>136.68299999999996</v>
      </c>
      <c r="K101" s="32">
        <v>121.53299999999999</v>
      </c>
      <c r="L101" s="32">
        <v>37.103444444444449</v>
      </c>
      <c r="M101" s="32">
        <v>21.95344444444445</v>
      </c>
      <c r="N101" s="32">
        <v>8.2055555555555557</v>
      </c>
      <c r="O101" s="32">
        <v>6.9444444444444446</v>
      </c>
      <c r="P101" s="32">
        <v>33.048666666666662</v>
      </c>
      <c r="Q101" s="32">
        <v>33.048666666666662</v>
      </c>
      <c r="R101" s="32">
        <v>0</v>
      </c>
      <c r="S101" s="32">
        <v>66.530888888888882</v>
      </c>
      <c r="T101" s="32">
        <v>59.161333333333317</v>
      </c>
      <c r="U101" s="32">
        <v>3.2285555555555554</v>
      </c>
      <c r="V101" s="32">
        <v>4.141</v>
      </c>
      <c r="W101" s="32">
        <v>1.6636666666666666</v>
      </c>
      <c r="X101" s="32">
        <v>0</v>
      </c>
      <c r="Y101" s="32">
        <v>0</v>
      </c>
      <c r="Z101" s="32">
        <v>0</v>
      </c>
      <c r="AA101" s="32">
        <v>1.6636666666666666</v>
      </c>
      <c r="AB101" s="32">
        <v>0</v>
      </c>
      <c r="AC101" s="32">
        <v>0</v>
      </c>
      <c r="AD101" s="32">
        <v>0</v>
      </c>
      <c r="AE101" s="32">
        <v>0</v>
      </c>
      <c r="AF101" t="s">
        <v>57</v>
      </c>
      <c r="AG101">
        <v>4</v>
      </c>
      <c r="AH101"/>
    </row>
    <row r="102" spans="1:34" x14ac:dyDescent="0.25">
      <c r="A102" t="s">
        <v>822</v>
      </c>
      <c r="B102" t="s">
        <v>345</v>
      </c>
      <c r="C102" t="s">
        <v>618</v>
      </c>
      <c r="D102" t="s">
        <v>765</v>
      </c>
      <c r="E102" s="32">
        <v>77.25555555555556</v>
      </c>
      <c r="F102" s="32">
        <v>3.278892564360707</v>
      </c>
      <c r="G102" s="32">
        <v>2.8347116352653527</v>
      </c>
      <c r="H102" s="32">
        <v>0.53296274989213277</v>
      </c>
      <c r="I102" s="32">
        <v>0.2356752480943477</v>
      </c>
      <c r="J102" s="32">
        <v>253.31266666666664</v>
      </c>
      <c r="K102" s="32">
        <v>218.99722222222221</v>
      </c>
      <c r="L102" s="32">
        <v>41.174333333333323</v>
      </c>
      <c r="M102" s="32">
        <v>18.207222222222217</v>
      </c>
      <c r="N102" s="32">
        <v>18.256</v>
      </c>
      <c r="O102" s="32">
        <v>4.7111111111111112</v>
      </c>
      <c r="P102" s="32">
        <v>46.098888888888894</v>
      </c>
      <c r="Q102" s="32">
        <v>34.750555555555557</v>
      </c>
      <c r="R102" s="32">
        <v>11.34833333333334</v>
      </c>
      <c r="S102" s="32">
        <v>166.03944444444443</v>
      </c>
      <c r="T102" s="32">
        <v>126.5811111111111</v>
      </c>
      <c r="U102" s="32">
        <v>16.017222222222223</v>
      </c>
      <c r="V102" s="32">
        <v>23.441111111111109</v>
      </c>
      <c r="W102" s="32">
        <v>20.067777777777785</v>
      </c>
      <c r="X102" s="32">
        <v>0</v>
      </c>
      <c r="Y102" s="32">
        <v>0</v>
      </c>
      <c r="Z102" s="32">
        <v>0</v>
      </c>
      <c r="AA102" s="32">
        <v>8.6622222222222245</v>
      </c>
      <c r="AB102" s="32">
        <v>3.1111111111111114E-2</v>
      </c>
      <c r="AC102" s="32">
        <v>11.374444444444448</v>
      </c>
      <c r="AD102" s="32">
        <v>0</v>
      </c>
      <c r="AE102" s="32">
        <v>0</v>
      </c>
      <c r="AF102" t="s">
        <v>73</v>
      </c>
      <c r="AG102">
        <v>4</v>
      </c>
      <c r="AH102"/>
    </row>
    <row r="103" spans="1:34" x14ac:dyDescent="0.25">
      <c r="A103" t="s">
        <v>822</v>
      </c>
      <c r="B103" t="s">
        <v>448</v>
      </c>
      <c r="C103" t="s">
        <v>664</v>
      </c>
      <c r="D103" t="s">
        <v>790</v>
      </c>
      <c r="E103" s="32">
        <v>75.688888888888883</v>
      </c>
      <c r="F103" s="32">
        <v>3.2220331767469172</v>
      </c>
      <c r="G103" s="32">
        <v>2.9114048737522022</v>
      </c>
      <c r="H103" s="32">
        <v>0.50639019377569006</v>
      </c>
      <c r="I103" s="32">
        <v>0.25062830299471522</v>
      </c>
      <c r="J103" s="32">
        <v>243.87211111111111</v>
      </c>
      <c r="K103" s="32">
        <v>220.36100000000002</v>
      </c>
      <c r="L103" s="32">
        <v>38.328111111111113</v>
      </c>
      <c r="M103" s="32">
        <v>18.969777777777779</v>
      </c>
      <c r="N103" s="32">
        <v>14.358333333333333</v>
      </c>
      <c r="O103" s="32">
        <v>5</v>
      </c>
      <c r="P103" s="32">
        <v>45.283111111111126</v>
      </c>
      <c r="Q103" s="32">
        <v>41.130333333333347</v>
      </c>
      <c r="R103" s="32">
        <v>4.1527777777777777</v>
      </c>
      <c r="S103" s="32">
        <v>160.2608888888889</v>
      </c>
      <c r="T103" s="32">
        <v>90.234444444444435</v>
      </c>
      <c r="U103" s="32">
        <v>42.477444444444444</v>
      </c>
      <c r="V103" s="32">
        <v>27.548999999999999</v>
      </c>
      <c r="W103" s="32">
        <v>20.21511111111111</v>
      </c>
      <c r="X103" s="32">
        <v>5.5947777777777761</v>
      </c>
      <c r="Y103" s="32">
        <v>0</v>
      </c>
      <c r="Z103" s="32">
        <v>0</v>
      </c>
      <c r="AA103" s="32">
        <v>12.555333333333333</v>
      </c>
      <c r="AB103" s="32">
        <v>0</v>
      </c>
      <c r="AC103" s="32">
        <v>2.0650000000000004</v>
      </c>
      <c r="AD103" s="32">
        <v>0</v>
      </c>
      <c r="AE103" s="32">
        <v>0</v>
      </c>
      <c r="AF103" t="s">
        <v>180</v>
      </c>
      <c r="AG103">
        <v>4</v>
      </c>
      <c r="AH103"/>
    </row>
    <row r="104" spans="1:34" x14ac:dyDescent="0.25">
      <c r="A104" t="s">
        <v>822</v>
      </c>
      <c r="B104" t="s">
        <v>395</v>
      </c>
      <c r="C104" t="s">
        <v>646</v>
      </c>
      <c r="D104" t="s">
        <v>688</v>
      </c>
      <c r="E104" s="32">
        <v>87.344444444444449</v>
      </c>
      <c r="F104" s="32">
        <v>3.4561989568757157</v>
      </c>
      <c r="G104" s="32">
        <v>3.0494313700547004</v>
      </c>
      <c r="H104" s="32">
        <v>0.67322986897341297</v>
      </c>
      <c r="I104" s="32">
        <v>0.42334308612135851</v>
      </c>
      <c r="J104" s="32">
        <v>301.8797777777778</v>
      </c>
      <c r="K104" s="32">
        <v>266.3508888888889</v>
      </c>
      <c r="L104" s="32">
        <v>58.802888888888887</v>
      </c>
      <c r="M104" s="32">
        <v>36.976666666666659</v>
      </c>
      <c r="N104" s="32">
        <v>18.520666666666667</v>
      </c>
      <c r="O104" s="32">
        <v>3.3055555555555554</v>
      </c>
      <c r="P104" s="32">
        <v>93.625222222222206</v>
      </c>
      <c r="Q104" s="32">
        <v>79.922555555555533</v>
      </c>
      <c r="R104" s="32">
        <v>13.702666666666667</v>
      </c>
      <c r="S104" s="32">
        <v>149.45166666666671</v>
      </c>
      <c r="T104" s="32">
        <v>142.25477777777783</v>
      </c>
      <c r="U104" s="32">
        <v>0</v>
      </c>
      <c r="V104" s="32">
        <v>7.1968888888888882</v>
      </c>
      <c r="W104" s="32">
        <v>26.12488888888889</v>
      </c>
      <c r="X104" s="32">
        <v>2.4034444444444443</v>
      </c>
      <c r="Y104" s="32">
        <v>0</v>
      </c>
      <c r="Z104" s="32">
        <v>0</v>
      </c>
      <c r="AA104" s="32">
        <v>1.3953333333333333</v>
      </c>
      <c r="AB104" s="32">
        <v>0</v>
      </c>
      <c r="AC104" s="32">
        <v>22.326111111111111</v>
      </c>
      <c r="AD104" s="32">
        <v>0</v>
      </c>
      <c r="AE104" s="32">
        <v>0</v>
      </c>
      <c r="AF104" t="s">
        <v>126</v>
      </c>
      <c r="AG104">
        <v>4</v>
      </c>
      <c r="AH104"/>
    </row>
    <row r="105" spans="1:34" x14ac:dyDescent="0.25">
      <c r="A105" t="s">
        <v>822</v>
      </c>
      <c r="B105" t="s">
        <v>523</v>
      </c>
      <c r="C105" t="s">
        <v>682</v>
      </c>
      <c r="D105" t="s">
        <v>752</v>
      </c>
      <c r="E105" s="32">
        <v>55.955555555555556</v>
      </c>
      <c r="F105" s="32">
        <v>4.7937351072279579</v>
      </c>
      <c r="G105" s="32">
        <v>4.3899920571882447</v>
      </c>
      <c r="H105" s="32">
        <v>1.3178613979348688</v>
      </c>
      <c r="I105" s="32">
        <v>0.91411834789515489</v>
      </c>
      <c r="J105" s="32">
        <v>268.23611111111109</v>
      </c>
      <c r="K105" s="32">
        <v>245.64444444444445</v>
      </c>
      <c r="L105" s="32">
        <v>73.74166666666666</v>
      </c>
      <c r="M105" s="32">
        <v>51.15</v>
      </c>
      <c r="N105" s="32">
        <v>16.772222222222222</v>
      </c>
      <c r="O105" s="32">
        <v>5.8194444444444446</v>
      </c>
      <c r="P105" s="32">
        <v>39.819444444444443</v>
      </c>
      <c r="Q105" s="32">
        <v>39.819444444444443</v>
      </c>
      <c r="R105" s="32">
        <v>0</v>
      </c>
      <c r="S105" s="32">
        <v>154.67500000000001</v>
      </c>
      <c r="T105" s="32">
        <v>154.67500000000001</v>
      </c>
      <c r="U105" s="32">
        <v>0</v>
      </c>
      <c r="V105" s="32">
        <v>0</v>
      </c>
      <c r="W105" s="32">
        <v>130.76944444444445</v>
      </c>
      <c r="X105" s="32">
        <v>34.286111111111111</v>
      </c>
      <c r="Y105" s="32">
        <v>8.4444444444444446</v>
      </c>
      <c r="Z105" s="32">
        <v>3.6638888888888888</v>
      </c>
      <c r="AA105" s="32">
        <v>9.2944444444444443</v>
      </c>
      <c r="AB105" s="32">
        <v>0</v>
      </c>
      <c r="AC105" s="32">
        <v>75.080555555555549</v>
      </c>
      <c r="AD105" s="32">
        <v>0</v>
      </c>
      <c r="AE105" s="32">
        <v>0</v>
      </c>
      <c r="AF105" t="s">
        <v>256</v>
      </c>
      <c r="AG105">
        <v>4</v>
      </c>
      <c r="AH105"/>
    </row>
    <row r="106" spans="1:34" x14ac:dyDescent="0.25">
      <c r="A106" t="s">
        <v>822</v>
      </c>
      <c r="B106" t="s">
        <v>503</v>
      </c>
      <c r="C106" t="s">
        <v>600</v>
      </c>
      <c r="D106" t="s">
        <v>732</v>
      </c>
      <c r="E106" s="32">
        <v>73.63333333333334</v>
      </c>
      <c r="F106" s="32">
        <v>3.0101705145616418</v>
      </c>
      <c r="G106" s="32">
        <v>2.7074664252301193</v>
      </c>
      <c r="H106" s="32">
        <v>0.62632412856496145</v>
      </c>
      <c r="I106" s="32">
        <v>0.32362003923343896</v>
      </c>
      <c r="J106" s="32">
        <v>221.64888888888891</v>
      </c>
      <c r="K106" s="32">
        <v>199.35977777777779</v>
      </c>
      <c r="L106" s="32">
        <v>46.118333333333332</v>
      </c>
      <c r="M106" s="32">
        <v>23.829222222222224</v>
      </c>
      <c r="N106" s="32">
        <v>16.68911111111111</v>
      </c>
      <c r="O106" s="32">
        <v>5.6</v>
      </c>
      <c r="P106" s="32">
        <v>50.355888888888877</v>
      </c>
      <c r="Q106" s="32">
        <v>50.355888888888877</v>
      </c>
      <c r="R106" s="32">
        <v>0</v>
      </c>
      <c r="S106" s="32">
        <v>125.1746666666667</v>
      </c>
      <c r="T106" s="32">
        <v>125.1746666666667</v>
      </c>
      <c r="U106" s="32">
        <v>0</v>
      </c>
      <c r="V106" s="32">
        <v>0</v>
      </c>
      <c r="W106" s="32">
        <v>31.987888888888882</v>
      </c>
      <c r="X106" s="32">
        <v>0</v>
      </c>
      <c r="Y106" s="32">
        <v>0</v>
      </c>
      <c r="Z106" s="32">
        <v>0</v>
      </c>
      <c r="AA106" s="32">
        <v>1.1834444444444443</v>
      </c>
      <c r="AB106" s="32">
        <v>0</v>
      </c>
      <c r="AC106" s="32">
        <v>30.804444444444439</v>
      </c>
      <c r="AD106" s="32">
        <v>0</v>
      </c>
      <c r="AE106" s="32">
        <v>0</v>
      </c>
      <c r="AF106" t="s">
        <v>236</v>
      </c>
      <c r="AG106">
        <v>4</v>
      </c>
      <c r="AH106"/>
    </row>
    <row r="107" spans="1:34" x14ac:dyDescent="0.25">
      <c r="A107" t="s">
        <v>822</v>
      </c>
      <c r="B107" t="s">
        <v>289</v>
      </c>
      <c r="C107" t="s">
        <v>553</v>
      </c>
      <c r="D107" t="s">
        <v>693</v>
      </c>
      <c r="E107" s="32">
        <v>73.36666666666666</v>
      </c>
      <c r="F107" s="32">
        <v>3.517652582159625</v>
      </c>
      <c r="G107" s="32">
        <v>3.0392336816598524</v>
      </c>
      <c r="H107" s="32">
        <v>0.5409283658942905</v>
      </c>
      <c r="I107" s="32">
        <v>0.24617598061487203</v>
      </c>
      <c r="J107" s="32">
        <v>258.07844444444447</v>
      </c>
      <c r="K107" s="32">
        <v>222.97844444444448</v>
      </c>
      <c r="L107" s="32">
        <v>39.68611111111111</v>
      </c>
      <c r="M107" s="32">
        <v>18.06111111111111</v>
      </c>
      <c r="N107" s="32">
        <v>16.541666666666668</v>
      </c>
      <c r="O107" s="32">
        <v>5.083333333333333</v>
      </c>
      <c r="P107" s="32">
        <v>70.99444444444444</v>
      </c>
      <c r="Q107" s="32">
        <v>57.519444444444446</v>
      </c>
      <c r="R107" s="32">
        <v>13.475</v>
      </c>
      <c r="S107" s="32">
        <v>147.39788888888893</v>
      </c>
      <c r="T107" s="32">
        <v>147.39788888888893</v>
      </c>
      <c r="U107" s="32">
        <v>0</v>
      </c>
      <c r="V107" s="32">
        <v>0</v>
      </c>
      <c r="W107" s="32">
        <v>39.734000000000016</v>
      </c>
      <c r="X107" s="32">
        <v>0</v>
      </c>
      <c r="Y107" s="32">
        <v>0</v>
      </c>
      <c r="Z107" s="32">
        <v>0</v>
      </c>
      <c r="AA107" s="32">
        <v>0.2</v>
      </c>
      <c r="AB107" s="32">
        <v>0</v>
      </c>
      <c r="AC107" s="32">
        <v>39.534000000000013</v>
      </c>
      <c r="AD107" s="32">
        <v>0</v>
      </c>
      <c r="AE107" s="32">
        <v>0</v>
      </c>
      <c r="AF107" t="s">
        <v>16</v>
      </c>
      <c r="AG107">
        <v>4</v>
      </c>
      <c r="AH107"/>
    </row>
    <row r="108" spans="1:34" x14ac:dyDescent="0.25">
      <c r="A108" t="s">
        <v>822</v>
      </c>
      <c r="B108" t="s">
        <v>465</v>
      </c>
      <c r="C108" t="s">
        <v>555</v>
      </c>
      <c r="D108" t="s">
        <v>688</v>
      </c>
      <c r="E108" s="32">
        <v>38.31111111111111</v>
      </c>
      <c r="F108" s="32">
        <v>6.5145765661252897</v>
      </c>
      <c r="G108" s="32">
        <v>5.8265284222737819</v>
      </c>
      <c r="H108" s="32">
        <v>2.0008845707656606</v>
      </c>
      <c r="I108" s="32">
        <v>1.3128364269141528</v>
      </c>
      <c r="J108" s="32">
        <v>249.58066666666664</v>
      </c>
      <c r="K108" s="32">
        <v>223.22077777777778</v>
      </c>
      <c r="L108" s="32">
        <v>76.656111111111088</v>
      </c>
      <c r="M108" s="32">
        <v>50.296222222222212</v>
      </c>
      <c r="N108" s="32">
        <v>20.670999999999999</v>
      </c>
      <c r="O108" s="32">
        <v>5.6888888888888891</v>
      </c>
      <c r="P108" s="32">
        <v>80.77000000000001</v>
      </c>
      <c r="Q108" s="32">
        <v>80.77000000000001</v>
      </c>
      <c r="R108" s="32">
        <v>0</v>
      </c>
      <c r="S108" s="32">
        <v>92.154555555555561</v>
      </c>
      <c r="T108" s="32">
        <v>92.154555555555561</v>
      </c>
      <c r="U108" s="32">
        <v>0</v>
      </c>
      <c r="V108" s="32">
        <v>0</v>
      </c>
      <c r="W108" s="32">
        <v>18.774999999999999</v>
      </c>
      <c r="X108" s="32">
        <v>0</v>
      </c>
      <c r="Y108" s="32">
        <v>0</v>
      </c>
      <c r="Z108" s="32">
        <v>0</v>
      </c>
      <c r="AA108" s="32">
        <v>0</v>
      </c>
      <c r="AB108" s="32">
        <v>0</v>
      </c>
      <c r="AC108" s="32">
        <v>18.774999999999999</v>
      </c>
      <c r="AD108" s="32">
        <v>0</v>
      </c>
      <c r="AE108" s="32">
        <v>0</v>
      </c>
      <c r="AF108" t="s">
        <v>197</v>
      </c>
      <c r="AG108">
        <v>4</v>
      </c>
      <c r="AH108"/>
    </row>
    <row r="109" spans="1:34" x14ac:dyDescent="0.25">
      <c r="A109" t="s">
        <v>822</v>
      </c>
      <c r="B109" t="s">
        <v>508</v>
      </c>
      <c r="C109" t="s">
        <v>541</v>
      </c>
      <c r="D109" t="s">
        <v>797</v>
      </c>
      <c r="E109" s="32">
        <v>113.76666666666667</v>
      </c>
      <c r="F109" s="32">
        <v>4.8525783767946082</v>
      </c>
      <c r="G109" s="32">
        <v>4.3881091903506197</v>
      </c>
      <c r="H109" s="32">
        <v>0.59320246117784936</v>
      </c>
      <c r="I109" s="32">
        <v>0.39093661490379916</v>
      </c>
      <c r="J109" s="32">
        <v>552.06166666666661</v>
      </c>
      <c r="K109" s="32">
        <v>499.22055555555551</v>
      </c>
      <c r="L109" s="32">
        <v>67.486666666666665</v>
      </c>
      <c r="M109" s="32">
        <v>44.475555555555552</v>
      </c>
      <c r="N109" s="32">
        <v>17.411111111111111</v>
      </c>
      <c r="O109" s="32">
        <v>5.6</v>
      </c>
      <c r="P109" s="32">
        <v>166.11833333333334</v>
      </c>
      <c r="Q109" s="32">
        <v>136.28833333333336</v>
      </c>
      <c r="R109" s="32">
        <v>29.83</v>
      </c>
      <c r="S109" s="32">
        <v>318.45666666666659</v>
      </c>
      <c r="T109" s="32">
        <v>292.51222222222214</v>
      </c>
      <c r="U109" s="32">
        <v>0</v>
      </c>
      <c r="V109" s="32">
        <v>25.944444444444443</v>
      </c>
      <c r="W109" s="32">
        <v>27.709444444444443</v>
      </c>
      <c r="X109" s="32">
        <v>0</v>
      </c>
      <c r="Y109" s="32">
        <v>0</v>
      </c>
      <c r="Z109" s="32">
        <v>0</v>
      </c>
      <c r="AA109" s="32">
        <v>27.709444444444443</v>
      </c>
      <c r="AB109" s="32">
        <v>0</v>
      </c>
      <c r="AC109" s="32">
        <v>0</v>
      </c>
      <c r="AD109" s="32">
        <v>0</v>
      </c>
      <c r="AE109" s="32">
        <v>0</v>
      </c>
      <c r="AF109" t="s">
        <v>241</v>
      </c>
      <c r="AG109">
        <v>4</v>
      </c>
      <c r="AH109"/>
    </row>
    <row r="110" spans="1:34" x14ac:dyDescent="0.25">
      <c r="A110" t="s">
        <v>822</v>
      </c>
      <c r="B110" t="s">
        <v>442</v>
      </c>
      <c r="C110" t="s">
        <v>555</v>
      </c>
      <c r="D110" t="s">
        <v>688</v>
      </c>
      <c r="E110" s="32">
        <v>58.133333333333333</v>
      </c>
      <c r="F110" s="32">
        <v>3.5166303516819566</v>
      </c>
      <c r="G110" s="32">
        <v>3.3320833333333328</v>
      </c>
      <c r="H110" s="32">
        <v>0.40781536697247694</v>
      </c>
      <c r="I110" s="32">
        <v>0.30585435779816511</v>
      </c>
      <c r="J110" s="32">
        <v>204.4334444444444</v>
      </c>
      <c r="K110" s="32">
        <v>193.70511111111108</v>
      </c>
      <c r="L110" s="32">
        <v>23.707666666666661</v>
      </c>
      <c r="M110" s="32">
        <v>17.780333333333331</v>
      </c>
      <c r="N110" s="32">
        <v>0.41622222222222222</v>
      </c>
      <c r="O110" s="32">
        <v>5.5111111111111111</v>
      </c>
      <c r="P110" s="32">
        <v>57.241999999999997</v>
      </c>
      <c r="Q110" s="32">
        <v>52.440999999999995</v>
      </c>
      <c r="R110" s="32">
        <v>4.8010000000000002</v>
      </c>
      <c r="S110" s="32">
        <v>123.48377777777775</v>
      </c>
      <c r="T110" s="32">
        <v>123.48377777777775</v>
      </c>
      <c r="U110" s="32">
        <v>0</v>
      </c>
      <c r="V110" s="32">
        <v>0</v>
      </c>
      <c r="W110" s="32">
        <v>27.29633333333333</v>
      </c>
      <c r="X110" s="32">
        <v>1.5237777777777777</v>
      </c>
      <c r="Y110" s="32">
        <v>0</v>
      </c>
      <c r="Z110" s="32">
        <v>0</v>
      </c>
      <c r="AA110" s="32">
        <v>10.522666666666664</v>
      </c>
      <c r="AB110" s="32">
        <v>0</v>
      </c>
      <c r="AC110" s="32">
        <v>15.249888888888888</v>
      </c>
      <c r="AD110" s="32">
        <v>0</v>
      </c>
      <c r="AE110" s="32">
        <v>0</v>
      </c>
      <c r="AF110" t="s">
        <v>174</v>
      </c>
      <c r="AG110">
        <v>4</v>
      </c>
      <c r="AH110"/>
    </row>
    <row r="111" spans="1:34" x14ac:dyDescent="0.25">
      <c r="A111" t="s">
        <v>822</v>
      </c>
      <c r="B111" t="s">
        <v>319</v>
      </c>
      <c r="C111" t="s">
        <v>607</v>
      </c>
      <c r="D111" t="s">
        <v>760</v>
      </c>
      <c r="E111" s="32">
        <v>76.3</v>
      </c>
      <c r="F111" s="32">
        <v>3.6600830056793354</v>
      </c>
      <c r="G111" s="32">
        <v>3.2600611620795097</v>
      </c>
      <c r="H111" s="32">
        <v>0.76778942769768477</v>
      </c>
      <c r="I111" s="32">
        <v>0.45134702198922388</v>
      </c>
      <c r="J111" s="32">
        <v>279.2643333333333</v>
      </c>
      <c r="K111" s="32">
        <v>248.74266666666659</v>
      </c>
      <c r="L111" s="32">
        <v>58.582333333333345</v>
      </c>
      <c r="M111" s="32">
        <v>34.437777777777782</v>
      </c>
      <c r="N111" s="32">
        <v>22.900111111111112</v>
      </c>
      <c r="O111" s="32">
        <v>1.2444444444444445</v>
      </c>
      <c r="P111" s="32">
        <v>46.234444444444456</v>
      </c>
      <c r="Q111" s="32">
        <v>39.857333333333344</v>
      </c>
      <c r="R111" s="32">
        <v>6.3771111111111134</v>
      </c>
      <c r="S111" s="32">
        <v>174.44755555555548</v>
      </c>
      <c r="T111" s="32">
        <v>165.58788888888881</v>
      </c>
      <c r="U111" s="32">
        <v>8.8596666666666692</v>
      </c>
      <c r="V111" s="32">
        <v>0</v>
      </c>
      <c r="W111" s="32">
        <v>35.438111111111112</v>
      </c>
      <c r="X111" s="32">
        <v>0.33666666666666661</v>
      </c>
      <c r="Y111" s="32">
        <v>0</v>
      </c>
      <c r="Z111" s="32">
        <v>0</v>
      </c>
      <c r="AA111" s="32">
        <v>2.3844444444444446</v>
      </c>
      <c r="AB111" s="32">
        <v>2.2222222222222223E-2</v>
      </c>
      <c r="AC111" s="32">
        <v>32.69477777777778</v>
      </c>
      <c r="AD111" s="32">
        <v>0</v>
      </c>
      <c r="AE111" s="32">
        <v>0</v>
      </c>
      <c r="AF111" t="s">
        <v>47</v>
      </c>
      <c r="AG111">
        <v>4</v>
      </c>
      <c r="AH111"/>
    </row>
    <row r="112" spans="1:34" x14ac:dyDescent="0.25">
      <c r="A112" t="s">
        <v>822</v>
      </c>
      <c r="B112" t="s">
        <v>485</v>
      </c>
      <c r="C112" t="s">
        <v>609</v>
      </c>
      <c r="D112" t="s">
        <v>710</v>
      </c>
      <c r="E112" s="32">
        <v>9.5666666666666664</v>
      </c>
      <c r="F112" s="32">
        <v>5.9883855981416962</v>
      </c>
      <c r="G112" s="32">
        <v>4.7404181184668985</v>
      </c>
      <c r="H112" s="32">
        <v>3.2685830429732872</v>
      </c>
      <c r="I112" s="32">
        <v>2.0206155632984903</v>
      </c>
      <c r="J112" s="32">
        <v>57.288888888888891</v>
      </c>
      <c r="K112" s="32">
        <v>45.349999999999994</v>
      </c>
      <c r="L112" s="32">
        <v>31.269444444444446</v>
      </c>
      <c r="M112" s="32">
        <v>19.330555555555556</v>
      </c>
      <c r="N112" s="32">
        <v>9.8944444444444439</v>
      </c>
      <c r="O112" s="32">
        <v>2.0444444444444443</v>
      </c>
      <c r="P112" s="32">
        <v>10.694444444444445</v>
      </c>
      <c r="Q112" s="32">
        <v>10.694444444444445</v>
      </c>
      <c r="R112" s="32">
        <v>0</v>
      </c>
      <c r="S112" s="32">
        <v>15.324999999999999</v>
      </c>
      <c r="T112" s="32">
        <v>15.324999999999999</v>
      </c>
      <c r="U112" s="32">
        <v>0</v>
      </c>
      <c r="V112" s="32">
        <v>0</v>
      </c>
      <c r="W112" s="32">
        <v>14.447222222222221</v>
      </c>
      <c r="X112" s="32">
        <v>3.9055555555555554</v>
      </c>
      <c r="Y112" s="32">
        <v>0</v>
      </c>
      <c r="Z112" s="32">
        <v>0</v>
      </c>
      <c r="AA112" s="32">
        <v>7.2944444444444443</v>
      </c>
      <c r="AB112" s="32">
        <v>0</v>
      </c>
      <c r="AC112" s="32">
        <v>3.2472222222222222</v>
      </c>
      <c r="AD112" s="32">
        <v>0</v>
      </c>
      <c r="AE112" s="32">
        <v>0</v>
      </c>
      <c r="AF112" t="s">
        <v>217</v>
      </c>
      <c r="AG112">
        <v>4</v>
      </c>
      <c r="AH112"/>
    </row>
    <row r="113" spans="1:34" x14ac:dyDescent="0.25">
      <c r="A113" t="s">
        <v>822</v>
      </c>
      <c r="B113" t="s">
        <v>387</v>
      </c>
      <c r="C113" t="s">
        <v>548</v>
      </c>
      <c r="D113" t="s">
        <v>690</v>
      </c>
      <c r="E113" s="32">
        <v>69.311111111111117</v>
      </c>
      <c r="F113" s="32">
        <v>3.3718419365181149</v>
      </c>
      <c r="G113" s="32">
        <v>2.9982157742866304</v>
      </c>
      <c r="H113" s="32">
        <v>0.62995030458480283</v>
      </c>
      <c r="I113" s="32">
        <v>0.34166559794806034</v>
      </c>
      <c r="J113" s="32">
        <v>233.70611111111114</v>
      </c>
      <c r="K113" s="32">
        <v>207.80966666666669</v>
      </c>
      <c r="L113" s="32">
        <v>43.662555555555564</v>
      </c>
      <c r="M113" s="32">
        <v>23.681222222222228</v>
      </c>
      <c r="N113" s="32">
        <v>14.937777777777779</v>
      </c>
      <c r="O113" s="32">
        <v>5.0435555555555558</v>
      </c>
      <c r="P113" s="32">
        <v>62.935888888888883</v>
      </c>
      <c r="Q113" s="32">
        <v>57.020777777777774</v>
      </c>
      <c r="R113" s="32">
        <v>5.915111111111111</v>
      </c>
      <c r="S113" s="32">
        <v>127.10766666666666</v>
      </c>
      <c r="T113" s="32">
        <v>94.537666666666667</v>
      </c>
      <c r="U113" s="32">
        <v>20.933666666666671</v>
      </c>
      <c r="V113" s="32">
        <v>11.636333333333333</v>
      </c>
      <c r="W113" s="32">
        <v>0</v>
      </c>
      <c r="X113" s="32">
        <v>0</v>
      </c>
      <c r="Y113" s="32">
        <v>0</v>
      </c>
      <c r="Z113" s="32">
        <v>0</v>
      </c>
      <c r="AA113" s="32">
        <v>0</v>
      </c>
      <c r="AB113" s="32">
        <v>0</v>
      </c>
      <c r="AC113" s="32">
        <v>0</v>
      </c>
      <c r="AD113" s="32">
        <v>0</v>
      </c>
      <c r="AE113" s="32">
        <v>0</v>
      </c>
      <c r="AF113" t="s">
        <v>116</v>
      </c>
      <c r="AG113">
        <v>4</v>
      </c>
      <c r="AH113"/>
    </row>
    <row r="114" spans="1:34" x14ac:dyDescent="0.25">
      <c r="A114" t="s">
        <v>822</v>
      </c>
      <c r="B114" t="s">
        <v>318</v>
      </c>
      <c r="C114" t="s">
        <v>606</v>
      </c>
      <c r="D114" t="s">
        <v>759</v>
      </c>
      <c r="E114" s="32">
        <v>75.2</v>
      </c>
      <c r="F114" s="32">
        <v>3.4931442080378243</v>
      </c>
      <c r="G114" s="32">
        <v>3.2091119976359335</v>
      </c>
      <c r="H114" s="32">
        <v>0.69501034278959806</v>
      </c>
      <c r="I114" s="32">
        <v>0.48001625295508271</v>
      </c>
      <c r="J114" s="32">
        <v>262.68444444444441</v>
      </c>
      <c r="K114" s="32">
        <v>241.32522222222221</v>
      </c>
      <c r="L114" s="32">
        <v>52.264777777777773</v>
      </c>
      <c r="M114" s="32">
        <v>36.097222222222221</v>
      </c>
      <c r="N114" s="32">
        <v>10.373111111111111</v>
      </c>
      <c r="O114" s="32">
        <v>5.7944444444444443</v>
      </c>
      <c r="P114" s="32">
        <v>55.719666666666654</v>
      </c>
      <c r="Q114" s="32">
        <v>50.527999999999992</v>
      </c>
      <c r="R114" s="32">
        <v>5.1916666666666664</v>
      </c>
      <c r="S114" s="32">
        <v>154.69999999999999</v>
      </c>
      <c r="T114" s="32">
        <v>152.48888888888888</v>
      </c>
      <c r="U114" s="32">
        <v>0</v>
      </c>
      <c r="V114" s="32">
        <v>2.2111111111111112</v>
      </c>
      <c r="W114" s="32">
        <v>160.22499999999999</v>
      </c>
      <c r="X114" s="32">
        <v>8.4555555555555557</v>
      </c>
      <c r="Y114" s="32">
        <v>0</v>
      </c>
      <c r="Z114" s="32">
        <v>0</v>
      </c>
      <c r="AA114" s="32">
        <v>23.366666666666667</v>
      </c>
      <c r="AB114" s="32">
        <v>0</v>
      </c>
      <c r="AC114" s="32">
        <v>126.19166666666666</v>
      </c>
      <c r="AD114" s="32">
        <v>0</v>
      </c>
      <c r="AE114" s="32">
        <v>2.2111111111111112</v>
      </c>
      <c r="AF114" t="s">
        <v>46</v>
      </c>
      <c r="AG114">
        <v>4</v>
      </c>
      <c r="AH114"/>
    </row>
    <row r="115" spans="1:34" x14ac:dyDescent="0.25">
      <c r="A115" t="s">
        <v>822</v>
      </c>
      <c r="B115" t="s">
        <v>391</v>
      </c>
      <c r="C115" t="s">
        <v>552</v>
      </c>
      <c r="D115" t="s">
        <v>758</v>
      </c>
      <c r="E115" s="32">
        <v>69.322222222222223</v>
      </c>
      <c r="F115" s="32">
        <v>3.3267751242186248</v>
      </c>
      <c r="G115" s="32">
        <v>2.8989020676390442</v>
      </c>
      <c r="H115" s="32">
        <v>0.50056098733771437</v>
      </c>
      <c r="I115" s="32">
        <v>0.33386760698829943</v>
      </c>
      <c r="J115" s="32">
        <v>230.61944444444444</v>
      </c>
      <c r="K115" s="32">
        <v>200.95833333333331</v>
      </c>
      <c r="L115" s="32">
        <v>34.700000000000003</v>
      </c>
      <c r="M115" s="32">
        <v>23.144444444444446</v>
      </c>
      <c r="N115" s="32">
        <v>5.7472222222222218</v>
      </c>
      <c r="O115" s="32">
        <v>5.8083333333333336</v>
      </c>
      <c r="P115" s="32">
        <v>57.830555555555556</v>
      </c>
      <c r="Q115" s="32">
        <v>39.725000000000001</v>
      </c>
      <c r="R115" s="32">
        <v>18.105555555555554</v>
      </c>
      <c r="S115" s="32">
        <v>138.08888888888887</v>
      </c>
      <c r="T115" s="32">
        <v>131.97499999999999</v>
      </c>
      <c r="U115" s="32">
        <v>0.60833333333333328</v>
      </c>
      <c r="V115" s="32">
        <v>5.5055555555555555</v>
      </c>
      <c r="W115" s="32">
        <v>64.797222222222217</v>
      </c>
      <c r="X115" s="32">
        <v>0.30277777777777776</v>
      </c>
      <c r="Y115" s="32">
        <v>0</v>
      </c>
      <c r="Z115" s="32">
        <v>0</v>
      </c>
      <c r="AA115" s="32">
        <v>6.4611111111111112</v>
      </c>
      <c r="AB115" s="32">
        <v>0</v>
      </c>
      <c r="AC115" s="32">
        <v>56.013888888888886</v>
      </c>
      <c r="AD115" s="32">
        <v>0</v>
      </c>
      <c r="AE115" s="32">
        <v>2.0194444444444444</v>
      </c>
      <c r="AF115" t="s">
        <v>122</v>
      </c>
      <c r="AG115">
        <v>4</v>
      </c>
      <c r="AH115"/>
    </row>
    <row r="116" spans="1:34" x14ac:dyDescent="0.25">
      <c r="A116" t="s">
        <v>822</v>
      </c>
      <c r="B116" t="s">
        <v>368</v>
      </c>
      <c r="C116" t="s">
        <v>630</v>
      </c>
      <c r="D116" t="s">
        <v>703</v>
      </c>
      <c r="E116" s="32">
        <v>88.822222222222223</v>
      </c>
      <c r="F116" s="32">
        <v>3.0323054791093318</v>
      </c>
      <c r="G116" s="32">
        <v>2.8126720040030024</v>
      </c>
      <c r="H116" s="32">
        <v>0.27445584188141109</v>
      </c>
      <c r="I116" s="32">
        <v>0.2147860895671754</v>
      </c>
      <c r="J116" s="32">
        <v>269.33611111111111</v>
      </c>
      <c r="K116" s="32">
        <v>249.82777777777778</v>
      </c>
      <c r="L116" s="32">
        <v>24.37777777777778</v>
      </c>
      <c r="M116" s="32">
        <v>19.077777777777779</v>
      </c>
      <c r="N116" s="32">
        <v>0</v>
      </c>
      <c r="O116" s="32">
        <v>5.3</v>
      </c>
      <c r="P116" s="32">
        <v>88.294444444444437</v>
      </c>
      <c r="Q116" s="32">
        <v>74.086111111111109</v>
      </c>
      <c r="R116" s="32">
        <v>14.208333333333334</v>
      </c>
      <c r="S116" s="32">
        <v>156.66388888888889</v>
      </c>
      <c r="T116" s="32">
        <v>156.66388888888889</v>
      </c>
      <c r="U116" s="32">
        <v>0</v>
      </c>
      <c r="V116" s="32">
        <v>0</v>
      </c>
      <c r="W116" s="32">
        <v>0</v>
      </c>
      <c r="X116" s="32">
        <v>0</v>
      </c>
      <c r="Y116" s="32">
        <v>0</v>
      </c>
      <c r="Z116" s="32">
        <v>0</v>
      </c>
      <c r="AA116" s="32">
        <v>0</v>
      </c>
      <c r="AB116" s="32">
        <v>0</v>
      </c>
      <c r="AC116" s="32">
        <v>0</v>
      </c>
      <c r="AD116" s="32">
        <v>0</v>
      </c>
      <c r="AE116" s="32">
        <v>0</v>
      </c>
      <c r="AF116" t="s">
        <v>96</v>
      </c>
      <c r="AG116">
        <v>4</v>
      </c>
      <c r="AH116"/>
    </row>
    <row r="117" spans="1:34" x14ac:dyDescent="0.25">
      <c r="A117" t="s">
        <v>822</v>
      </c>
      <c r="B117" t="s">
        <v>299</v>
      </c>
      <c r="C117" t="s">
        <v>555</v>
      </c>
      <c r="D117" t="s">
        <v>688</v>
      </c>
      <c r="E117" s="32">
        <v>85.5</v>
      </c>
      <c r="F117" s="32">
        <v>1.9221598440545811</v>
      </c>
      <c r="G117" s="32">
        <v>1.6822313190383369</v>
      </c>
      <c r="H117" s="32">
        <v>0.34207277452891488</v>
      </c>
      <c r="I117" s="32">
        <v>0.17742040285899935</v>
      </c>
      <c r="J117" s="32">
        <v>164.34466666666668</v>
      </c>
      <c r="K117" s="32">
        <v>143.8307777777778</v>
      </c>
      <c r="L117" s="32">
        <v>29.24722222222222</v>
      </c>
      <c r="M117" s="32">
        <v>15.169444444444444</v>
      </c>
      <c r="N117" s="32">
        <v>9.2722222222222221</v>
      </c>
      <c r="O117" s="32">
        <v>4.8055555555555554</v>
      </c>
      <c r="P117" s="32">
        <v>31.93611111111111</v>
      </c>
      <c r="Q117" s="32">
        <v>25.5</v>
      </c>
      <c r="R117" s="32">
        <v>6.4361111111111109</v>
      </c>
      <c r="S117" s="32">
        <v>103.16133333333335</v>
      </c>
      <c r="T117" s="32">
        <v>86.564111111111117</v>
      </c>
      <c r="U117" s="32">
        <v>6.3416666666666668</v>
      </c>
      <c r="V117" s="32">
        <v>10.255555555555556</v>
      </c>
      <c r="W117" s="32">
        <v>2.6194444444444445</v>
      </c>
      <c r="X117" s="32">
        <v>0</v>
      </c>
      <c r="Y117" s="32">
        <v>0</v>
      </c>
      <c r="Z117" s="32">
        <v>0</v>
      </c>
      <c r="AA117" s="32">
        <v>0.23055555555555557</v>
      </c>
      <c r="AB117" s="32">
        <v>0</v>
      </c>
      <c r="AC117" s="32">
        <v>2.3888888888888888</v>
      </c>
      <c r="AD117" s="32">
        <v>0</v>
      </c>
      <c r="AE117" s="32">
        <v>0</v>
      </c>
      <c r="AF117" t="s">
        <v>26</v>
      </c>
      <c r="AG117">
        <v>4</v>
      </c>
      <c r="AH117"/>
    </row>
    <row r="118" spans="1:34" x14ac:dyDescent="0.25">
      <c r="A118" t="s">
        <v>822</v>
      </c>
      <c r="B118" t="s">
        <v>432</v>
      </c>
      <c r="C118" t="s">
        <v>656</v>
      </c>
      <c r="D118" t="s">
        <v>745</v>
      </c>
      <c r="E118" s="32">
        <v>47.12222222222222</v>
      </c>
      <c r="F118" s="32">
        <v>3.3140179203018172</v>
      </c>
      <c r="G118" s="32">
        <v>2.8658924781891071</v>
      </c>
      <c r="H118" s="32">
        <v>1.0151497288375384</v>
      </c>
      <c r="I118" s="32">
        <v>0.56702428672482907</v>
      </c>
      <c r="J118" s="32">
        <v>156.16388888888895</v>
      </c>
      <c r="K118" s="32">
        <v>135.04722222222225</v>
      </c>
      <c r="L118" s="32">
        <v>47.836111111111116</v>
      </c>
      <c r="M118" s="32">
        <v>26.719444444444445</v>
      </c>
      <c r="N118" s="32">
        <v>14.9</v>
      </c>
      <c r="O118" s="32">
        <v>6.2166666666666668</v>
      </c>
      <c r="P118" s="32">
        <v>11.741666666666667</v>
      </c>
      <c r="Q118" s="32">
        <v>11.741666666666667</v>
      </c>
      <c r="R118" s="32">
        <v>0</v>
      </c>
      <c r="S118" s="32">
        <v>96.586111111111137</v>
      </c>
      <c r="T118" s="32">
        <v>74.628000000000029</v>
      </c>
      <c r="U118" s="32">
        <v>0</v>
      </c>
      <c r="V118" s="32">
        <v>21.958111111111112</v>
      </c>
      <c r="W118" s="32">
        <v>27.744666666666667</v>
      </c>
      <c r="X118" s="32">
        <v>9.4527777777777775</v>
      </c>
      <c r="Y118" s="32">
        <v>0</v>
      </c>
      <c r="Z118" s="32">
        <v>0</v>
      </c>
      <c r="AA118" s="32">
        <v>0.13333333333333333</v>
      </c>
      <c r="AB118" s="32">
        <v>0</v>
      </c>
      <c r="AC118" s="32">
        <v>18.158555555555555</v>
      </c>
      <c r="AD118" s="32">
        <v>0</v>
      </c>
      <c r="AE118" s="32">
        <v>0</v>
      </c>
      <c r="AF118" t="s">
        <v>164</v>
      </c>
      <c r="AG118">
        <v>4</v>
      </c>
      <c r="AH118"/>
    </row>
    <row r="119" spans="1:34" x14ac:dyDescent="0.25">
      <c r="A119" t="s">
        <v>822</v>
      </c>
      <c r="B119" t="s">
        <v>290</v>
      </c>
      <c r="C119" t="s">
        <v>554</v>
      </c>
      <c r="D119" t="s">
        <v>755</v>
      </c>
      <c r="E119" s="32">
        <v>84.2</v>
      </c>
      <c r="F119" s="32">
        <v>3.6193283188176295</v>
      </c>
      <c r="G119" s="32">
        <v>3.4340551596727367</v>
      </c>
      <c r="H119" s="32">
        <v>0.46832937450514645</v>
      </c>
      <c r="I119" s="32">
        <v>0.35193982581155975</v>
      </c>
      <c r="J119" s="32">
        <v>304.7474444444444</v>
      </c>
      <c r="K119" s="32">
        <v>289.14744444444443</v>
      </c>
      <c r="L119" s="32">
        <v>39.43333333333333</v>
      </c>
      <c r="M119" s="32">
        <v>29.633333333333333</v>
      </c>
      <c r="N119" s="32">
        <v>3.3833333333333333</v>
      </c>
      <c r="O119" s="32">
        <v>6.416666666666667</v>
      </c>
      <c r="P119" s="32">
        <v>89.177999999999997</v>
      </c>
      <c r="Q119" s="32">
        <v>83.378</v>
      </c>
      <c r="R119" s="32">
        <v>5.8</v>
      </c>
      <c r="S119" s="32">
        <v>176.13611111111112</v>
      </c>
      <c r="T119" s="32">
        <v>167.29444444444445</v>
      </c>
      <c r="U119" s="32">
        <v>0</v>
      </c>
      <c r="V119" s="32">
        <v>8.8416666666666668</v>
      </c>
      <c r="W119" s="32">
        <v>46.241666666666667</v>
      </c>
      <c r="X119" s="32">
        <v>0.75</v>
      </c>
      <c r="Y119" s="32">
        <v>0</v>
      </c>
      <c r="Z119" s="32">
        <v>0</v>
      </c>
      <c r="AA119" s="32">
        <v>10.302777777777777</v>
      </c>
      <c r="AB119" s="32">
        <v>0</v>
      </c>
      <c r="AC119" s="32">
        <v>32.49722222222222</v>
      </c>
      <c r="AD119" s="32">
        <v>0</v>
      </c>
      <c r="AE119" s="32">
        <v>2.6916666666666669</v>
      </c>
      <c r="AF119" t="s">
        <v>17</v>
      </c>
      <c r="AG119">
        <v>4</v>
      </c>
      <c r="AH119"/>
    </row>
    <row r="120" spans="1:34" x14ac:dyDescent="0.25">
      <c r="A120" t="s">
        <v>822</v>
      </c>
      <c r="B120" t="s">
        <v>413</v>
      </c>
      <c r="C120" t="s">
        <v>557</v>
      </c>
      <c r="D120" t="s">
        <v>695</v>
      </c>
      <c r="E120" s="32">
        <v>86.1</v>
      </c>
      <c r="F120" s="32">
        <v>3.0775261324041816</v>
      </c>
      <c r="G120" s="32">
        <v>2.8295909149567686</v>
      </c>
      <c r="H120" s="32">
        <v>0.66776358239772882</v>
      </c>
      <c r="I120" s="32">
        <v>0.50441992515163248</v>
      </c>
      <c r="J120" s="32">
        <v>264.97500000000002</v>
      </c>
      <c r="K120" s="32">
        <v>243.62777777777777</v>
      </c>
      <c r="L120" s="32">
        <v>57.494444444444447</v>
      </c>
      <c r="M120" s="32">
        <v>43.430555555555557</v>
      </c>
      <c r="N120" s="32">
        <v>8.375</v>
      </c>
      <c r="O120" s="32">
        <v>5.6888888888888891</v>
      </c>
      <c r="P120" s="32">
        <v>47.780555555555551</v>
      </c>
      <c r="Q120" s="32">
        <v>40.49722222222222</v>
      </c>
      <c r="R120" s="32">
        <v>7.2833333333333332</v>
      </c>
      <c r="S120" s="32">
        <v>159.69999999999999</v>
      </c>
      <c r="T120" s="32">
        <v>159.69999999999999</v>
      </c>
      <c r="U120" s="32">
        <v>0</v>
      </c>
      <c r="V120" s="32">
        <v>0</v>
      </c>
      <c r="W120" s="32">
        <v>0</v>
      </c>
      <c r="X120" s="32">
        <v>0</v>
      </c>
      <c r="Y120" s="32">
        <v>0</v>
      </c>
      <c r="Z120" s="32">
        <v>0</v>
      </c>
      <c r="AA120" s="32">
        <v>0</v>
      </c>
      <c r="AB120" s="32">
        <v>0</v>
      </c>
      <c r="AC120" s="32">
        <v>0</v>
      </c>
      <c r="AD120" s="32">
        <v>0</v>
      </c>
      <c r="AE120" s="32">
        <v>0</v>
      </c>
      <c r="AF120" t="s">
        <v>145</v>
      </c>
      <c r="AG120">
        <v>4</v>
      </c>
      <c r="AH120"/>
    </row>
    <row r="121" spans="1:34" x14ac:dyDescent="0.25">
      <c r="A121" t="s">
        <v>822</v>
      </c>
      <c r="B121" t="s">
        <v>304</v>
      </c>
      <c r="C121" t="s">
        <v>555</v>
      </c>
      <c r="D121" t="s">
        <v>688</v>
      </c>
      <c r="E121" s="32">
        <v>169.66666666666666</v>
      </c>
      <c r="F121" s="32">
        <v>3.4876391617550753</v>
      </c>
      <c r="G121" s="32">
        <v>3.3793876882776686</v>
      </c>
      <c r="H121" s="32">
        <v>0.24161755075311067</v>
      </c>
      <c r="I121" s="32">
        <v>0.20288146692861822</v>
      </c>
      <c r="J121" s="32">
        <v>591.73611111111109</v>
      </c>
      <c r="K121" s="32">
        <v>573.36944444444441</v>
      </c>
      <c r="L121" s="32">
        <v>40.99444444444444</v>
      </c>
      <c r="M121" s="32">
        <v>34.422222222222224</v>
      </c>
      <c r="N121" s="32">
        <v>5.3444444444444441</v>
      </c>
      <c r="O121" s="32">
        <v>1.2277777777777779</v>
      </c>
      <c r="P121" s="32">
        <v>192.3138888888889</v>
      </c>
      <c r="Q121" s="32">
        <v>180.51944444444445</v>
      </c>
      <c r="R121" s="32">
        <v>11.794444444444444</v>
      </c>
      <c r="S121" s="32">
        <v>358.42777777777781</v>
      </c>
      <c r="T121" s="32">
        <v>281.41944444444442</v>
      </c>
      <c r="U121" s="32">
        <v>14.541666666666666</v>
      </c>
      <c r="V121" s="32">
        <v>62.466666666666669</v>
      </c>
      <c r="W121" s="32">
        <v>163.04166666666666</v>
      </c>
      <c r="X121" s="32">
        <v>1.8416666666666666</v>
      </c>
      <c r="Y121" s="32">
        <v>0</v>
      </c>
      <c r="Z121" s="32">
        <v>0</v>
      </c>
      <c r="AA121" s="32">
        <v>47.111111111111114</v>
      </c>
      <c r="AB121" s="32">
        <v>0</v>
      </c>
      <c r="AC121" s="32">
        <v>113.40277777777777</v>
      </c>
      <c r="AD121" s="32">
        <v>0</v>
      </c>
      <c r="AE121" s="32">
        <v>0.68611111111111112</v>
      </c>
      <c r="AF121" t="s">
        <v>31</v>
      </c>
      <c r="AG121">
        <v>4</v>
      </c>
      <c r="AH121"/>
    </row>
    <row r="122" spans="1:34" x14ac:dyDescent="0.25">
      <c r="A122" t="s">
        <v>822</v>
      </c>
      <c r="B122" t="s">
        <v>519</v>
      </c>
      <c r="C122" t="s">
        <v>555</v>
      </c>
      <c r="D122" t="s">
        <v>688</v>
      </c>
      <c r="E122" s="32">
        <v>59.577777777777776</v>
      </c>
      <c r="F122" s="32">
        <v>2.1807459903021265</v>
      </c>
      <c r="G122" s="32">
        <v>1.8476781051846325</v>
      </c>
      <c r="H122" s="32">
        <v>0.42300634091756811</v>
      </c>
      <c r="I122" s="32">
        <v>0.13050167847817978</v>
      </c>
      <c r="J122" s="32">
        <v>129.92400000000001</v>
      </c>
      <c r="K122" s="32">
        <v>110.08055555555555</v>
      </c>
      <c r="L122" s="32">
        <v>25.201777777777778</v>
      </c>
      <c r="M122" s="32">
        <v>7.7750000000000004</v>
      </c>
      <c r="N122" s="32">
        <v>13.293444444444445</v>
      </c>
      <c r="O122" s="32">
        <v>4.1333333333333337</v>
      </c>
      <c r="P122" s="32">
        <v>28.18055555555555</v>
      </c>
      <c r="Q122" s="32">
        <v>25.763888888888882</v>
      </c>
      <c r="R122" s="32">
        <v>2.4166666666666665</v>
      </c>
      <c r="S122" s="32">
        <v>76.541666666666671</v>
      </c>
      <c r="T122" s="32">
        <v>60.1</v>
      </c>
      <c r="U122" s="32">
        <v>5.2111111111111112</v>
      </c>
      <c r="V122" s="32">
        <v>11.230555555555556</v>
      </c>
      <c r="W122" s="32">
        <v>8.8888888888888892E-2</v>
      </c>
      <c r="X122" s="32">
        <v>8.8888888888888892E-2</v>
      </c>
      <c r="Y122" s="32">
        <v>0</v>
      </c>
      <c r="Z122" s="32">
        <v>0</v>
      </c>
      <c r="AA122" s="32">
        <v>0</v>
      </c>
      <c r="AB122" s="32">
        <v>0</v>
      </c>
      <c r="AC122" s="32">
        <v>0</v>
      </c>
      <c r="AD122" s="32">
        <v>0</v>
      </c>
      <c r="AE122" s="32">
        <v>0</v>
      </c>
      <c r="AF122" t="s">
        <v>252</v>
      </c>
      <c r="AG122">
        <v>4</v>
      </c>
      <c r="AH122"/>
    </row>
    <row r="123" spans="1:34" x14ac:dyDescent="0.25">
      <c r="A123" t="s">
        <v>822</v>
      </c>
      <c r="B123" t="s">
        <v>273</v>
      </c>
      <c r="C123" t="s">
        <v>587</v>
      </c>
      <c r="D123" t="s">
        <v>750</v>
      </c>
      <c r="E123" s="32">
        <v>134.96666666666667</v>
      </c>
      <c r="F123" s="32">
        <v>4.2713781180538408</v>
      </c>
      <c r="G123" s="32">
        <v>4.1973680744216679</v>
      </c>
      <c r="H123" s="32">
        <v>0.88451798798057135</v>
      </c>
      <c r="I123" s="32">
        <v>0.81050794434839879</v>
      </c>
      <c r="J123" s="32">
        <v>576.49366666666674</v>
      </c>
      <c r="K123" s="32">
        <v>566.5047777777778</v>
      </c>
      <c r="L123" s="32">
        <v>119.38044444444445</v>
      </c>
      <c r="M123" s="32">
        <v>109.39155555555556</v>
      </c>
      <c r="N123" s="32">
        <v>6.7</v>
      </c>
      <c r="O123" s="32">
        <v>3.2888888888888888</v>
      </c>
      <c r="P123" s="32">
        <v>116.48866666666666</v>
      </c>
      <c r="Q123" s="32">
        <v>116.48866666666666</v>
      </c>
      <c r="R123" s="32">
        <v>0</v>
      </c>
      <c r="S123" s="32">
        <v>340.6245555555555</v>
      </c>
      <c r="T123" s="32">
        <v>277.34166666666664</v>
      </c>
      <c r="U123" s="32">
        <v>0</v>
      </c>
      <c r="V123" s="32">
        <v>63.282888888888891</v>
      </c>
      <c r="W123" s="32">
        <v>0</v>
      </c>
      <c r="X123" s="32">
        <v>0</v>
      </c>
      <c r="Y123" s="32">
        <v>0</v>
      </c>
      <c r="Z123" s="32">
        <v>0</v>
      </c>
      <c r="AA123" s="32">
        <v>0</v>
      </c>
      <c r="AB123" s="32">
        <v>0</v>
      </c>
      <c r="AC123" s="32">
        <v>0</v>
      </c>
      <c r="AD123" s="32">
        <v>0</v>
      </c>
      <c r="AE123" s="32">
        <v>0</v>
      </c>
      <c r="AF123" t="s">
        <v>0</v>
      </c>
      <c r="AG123">
        <v>4</v>
      </c>
      <c r="AH123"/>
    </row>
    <row r="124" spans="1:34" x14ac:dyDescent="0.25">
      <c r="A124" t="s">
        <v>822</v>
      </c>
      <c r="B124" t="s">
        <v>446</v>
      </c>
      <c r="C124" t="s">
        <v>662</v>
      </c>
      <c r="D124" t="s">
        <v>701</v>
      </c>
      <c r="E124" s="32">
        <v>100.55555555555556</v>
      </c>
      <c r="F124" s="32">
        <v>3.5066066298342538</v>
      </c>
      <c r="G124" s="32">
        <v>3.1463314917127065</v>
      </c>
      <c r="H124" s="32">
        <v>0.68881215469613288</v>
      </c>
      <c r="I124" s="32">
        <v>0.3795558011049725</v>
      </c>
      <c r="J124" s="32">
        <v>352.60877777777773</v>
      </c>
      <c r="K124" s="32">
        <v>316.38111111111107</v>
      </c>
      <c r="L124" s="32">
        <v>69.263888888888914</v>
      </c>
      <c r="M124" s="32">
        <v>38.166444444444458</v>
      </c>
      <c r="N124" s="32">
        <v>25.408555555555566</v>
      </c>
      <c r="O124" s="32">
        <v>5.6888888888888891</v>
      </c>
      <c r="P124" s="32">
        <v>36.723555555555542</v>
      </c>
      <c r="Q124" s="32">
        <v>31.59333333333332</v>
      </c>
      <c r="R124" s="32">
        <v>5.1302222222222236</v>
      </c>
      <c r="S124" s="32">
        <v>246.62133333333327</v>
      </c>
      <c r="T124" s="32">
        <v>215.74611111111105</v>
      </c>
      <c r="U124" s="32">
        <v>17.903555555555553</v>
      </c>
      <c r="V124" s="32">
        <v>12.971666666666664</v>
      </c>
      <c r="W124" s="32">
        <v>0.2944444444444444</v>
      </c>
      <c r="X124" s="32">
        <v>0.14444444444444443</v>
      </c>
      <c r="Y124" s="32">
        <v>0</v>
      </c>
      <c r="Z124" s="32">
        <v>0</v>
      </c>
      <c r="AA124" s="32">
        <v>0</v>
      </c>
      <c r="AB124" s="32">
        <v>0.15</v>
      </c>
      <c r="AC124" s="32">
        <v>0</v>
      </c>
      <c r="AD124" s="32">
        <v>0</v>
      </c>
      <c r="AE124" s="32">
        <v>0</v>
      </c>
      <c r="AF124" t="s">
        <v>178</v>
      </c>
      <c r="AG124">
        <v>4</v>
      </c>
      <c r="AH124"/>
    </row>
    <row r="125" spans="1:34" x14ac:dyDescent="0.25">
      <c r="A125" t="s">
        <v>822</v>
      </c>
      <c r="B125" t="s">
        <v>348</v>
      </c>
      <c r="C125" t="s">
        <v>620</v>
      </c>
      <c r="D125" t="s">
        <v>766</v>
      </c>
      <c r="E125" s="32">
        <v>122.04444444444445</v>
      </c>
      <c r="F125" s="32">
        <v>2.864491077931536</v>
      </c>
      <c r="G125" s="32">
        <v>2.6494974508375813</v>
      </c>
      <c r="H125" s="32">
        <v>0.50792152221412978</v>
      </c>
      <c r="I125" s="32">
        <v>0.31825109249817934</v>
      </c>
      <c r="J125" s="32">
        <v>349.59522222222216</v>
      </c>
      <c r="K125" s="32">
        <v>323.35644444444438</v>
      </c>
      <c r="L125" s="32">
        <v>61.989000000000026</v>
      </c>
      <c r="M125" s="32">
        <v>38.840777777777802</v>
      </c>
      <c r="N125" s="32">
        <v>17.45933333333333</v>
      </c>
      <c r="O125" s="32">
        <v>5.6888888888888891</v>
      </c>
      <c r="P125" s="32">
        <v>58.42722222222222</v>
      </c>
      <c r="Q125" s="32">
        <v>55.336666666666666</v>
      </c>
      <c r="R125" s="32">
        <v>3.0905555555555555</v>
      </c>
      <c r="S125" s="32">
        <v>229.17899999999997</v>
      </c>
      <c r="T125" s="32">
        <v>190.88144444444441</v>
      </c>
      <c r="U125" s="32">
        <v>6.5163333333333346</v>
      </c>
      <c r="V125" s="32">
        <v>31.781222222222222</v>
      </c>
      <c r="W125" s="32">
        <v>1.8705555555555553</v>
      </c>
      <c r="X125" s="32">
        <v>0</v>
      </c>
      <c r="Y125" s="32">
        <v>0</v>
      </c>
      <c r="Z125" s="32">
        <v>0</v>
      </c>
      <c r="AA125" s="32">
        <v>8.8888888888888892E-2</v>
      </c>
      <c r="AB125" s="32">
        <v>0</v>
      </c>
      <c r="AC125" s="32">
        <v>1.7816666666666665</v>
      </c>
      <c r="AD125" s="32">
        <v>0</v>
      </c>
      <c r="AE125" s="32">
        <v>0</v>
      </c>
      <c r="AF125" t="s">
        <v>76</v>
      </c>
      <c r="AG125">
        <v>4</v>
      </c>
      <c r="AH125"/>
    </row>
    <row r="126" spans="1:34" x14ac:dyDescent="0.25">
      <c r="A126" t="s">
        <v>822</v>
      </c>
      <c r="B126" t="s">
        <v>325</v>
      </c>
      <c r="C126" t="s">
        <v>594</v>
      </c>
      <c r="D126" t="s">
        <v>699</v>
      </c>
      <c r="E126" s="32">
        <v>62.56666666666667</v>
      </c>
      <c r="F126" s="32">
        <v>3.9334132480909254</v>
      </c>
      <c r="G126" s="32">
        <v>3.6713816373645893</v>
      </c>
      <c r="H126" s="32">
        <v>0.47953471852246493</v>
      </c>
      <c r="I126" s="32">
        <v>0.30620848872313977</v>
      </c>
      <c r="J126" s="32">
        <v>246.10055555555559</v>
      </c>
      <c r="K126" s="32">
        <v>229.70611111111114</v>
      </c>
      <c r="L126" s="32">
        <v>30.00288888888889</v>
      </c>
      <c r="M126" s="32">
        <v>19.158444444444445</v>
      </c>
      <c r="N126" s="32">
        <v>5.2444444444444445</v>
      </c>
      <c r="O126" s="32">
        <v>5.6</v>
      </c>
      <c r="P126" s="32">
        <v>61.436666666666675</v>
      </c>
      <c r="Q126" s="32">
        <v>55.886666666666677</v>
      </c>
      <c r="R126" s="32">
        <v>5.55</v>
      </c>
      <c r="S126" s="32">
        <v>154.661</v>
      </c>
      <c r="T126" s="32">
        <v>145.18600000000001</v>
      </c>
      <c r="U126" s="32">
        <v>0</v>
      </c>
      <c r="V126" s="32">
        <v>9.4749999999999996</v>
      </c>
      <c r="W126" s="32">
        <v>25.609666666666673</v>
      </c>
      <c r="X126" s="32">
        <v>4.4473333333333347</v>
      </c>
      <c r="Y126" s="32">
        <v>0</v>
      </c>
      <c r="Z126" s="32">
        <v>0</v>
      </c>
      <c r="AA126" s="32">
        <v>2.4394444444444443</v>
      </c>
      <c r="AB126" s="32">
        <v>0</v>
      </c>
      <c r="AC126" s="32">
        <v>18.475666666666669</v>
      </c>
      <c r="AD126" s="32">
        <v>0</v>
      </c>
      <c r="AE126" s="32">
        <v>0.24722222222222223</v>
      </c>
      <c r="AF126" t="s">
        <v>53</v>
      </c>
      <c r="AG126">
        <v>4</v>
      </c>
      <c r="AH126"/>
    </row>
    <row r="127" spans="1:34" x14ac:dyDescent="0.25">
      <c r="A127" t="s">
        <v>822</v>
      </c>
      <c r="B127" t="s">
        <v>514</v>
      </c>
      <c r="C127" t="s">
        <v>594</v>
      </c>
      <c r="D127" t="s">
        <v>699</v>
      </c>
      <c r="E127" s="32">
        <v>73.966666666666669</v>
      </c>
      <c r="F127" s="32">
        <v>3.50938861348956</v>
      </c>
      <c r="G127" s="32">
        <v>3.273838065194532</v>
      </c>
      <c r="H127" s="32">
        <v>0.39914976716238548</v>
      </c>
      <c r="I127" s="32">
        <v>0.17094787441790599</v>
      </c>
      <c r="J127" s="32">
        <v>259.57777777777778</v>
      </c>
      <c r="K127" s="32">
        <v>242.15488888888888</v>
      </c>
      <c r="L127" s="32">
        <v>29.523777777777781</v>
      </c>
      <c r="M127" s="32">
        <v>12.644444444444447</v>
      </c>
      <c r="N127" s="32">
        <v>12.879222222222221</v>
      </c>
      <c r="O127" s="32">
        <v>4.0001111111111118</v>
      </c>
      <c r="P127" s="32">
        <v>64.347666666666669</v>
      </c>
      <c r="Q127" s="32">
        <v>63.804111111111112</v>
      </c>
      <c r="R127" s="32">
        <v>0.54355555555555557</v>
      </c>
      <c r="S127" s="32">
        <v>165.70633333333333</v>
      </c>
      <c r="T127" s="32">
        <v>148.3401111111111</v>
      </c>
      <c r="U127" s="32">
        <v>0</v>
      </c>
      <c r="V127" s="32">
        <v>17.366222222222227</v>
      </c>
      <c r="W127" s="32">
        <v>122.36944444444447</v>
      </c>
      <c r="X127" s="32">
        <v>0</v>
      </c>
      <c r="Y127" s="32">
        <v>0</v>
      </c>
      <c r="Z127" s="32">
        <v>0</v>
      </c>
      <c r="AA127" s="32">
        <v>29.447111111111113</v>
      </c>
      <c r="AB127" s="32">
        <v>0.54355555555555557</v>
      </c>
      <c r="AC127" s="32">
        <v>92.378777777777799</v>
      </c>
      <c r="AD127" s="32">
        <v>0</v>
      </c>
      <c r="AE127" s="32">
        <v>0</v>
      </c>
      <c r="AF127" t="s">
        <v>247</v>
      </c>
      <c r="AG127">
        <v>4</v>
      </c>
      <c r="AH127"/>
    </row>
    <row r="128" spans="1:34" x14ac:dyDescent="0.25">
      <c r="A128" t="s">
        <v>822</v>
      </c>
      <c r="B128" t="s">
        <v>486</v>
      </c>
      <c r="C128" t="s">
        <v>580</v>
      </c>
      <c r="D128" t="s">
        <v>800</v>
      </c>
      <c r="E128" s="32">
        <v>72.555555555555557</v>
      </c>
      <c r="F128" s="32">
        <v>4.0038376722817759</v>
      </c>
      <c r="G128" s="32">
        <v>3.528366003062787</v>
      </c>
      <c r="H128" s="32">
        <v>0.88942113323124006</v>
      </c>
      <c r="I128" s="32">
        <v>0.59121439509954044</v>
      </c>
      <c r="J128" s="32">
        <v>290.50066666666663</v>
      </c>
      <c r="K128" s="32">
        <v>256.00255555555555</v>
      </c>
      <c r="L128" s="32">
        <v>64.532444444444423</v>
      </c>
      <c r="M128" s="32">
        <v>42.895888888888877</v>
      </c>
      <c r="N128" s="32">
        <v>15.769888888888888</v>
      </c>
      <c r="O128" s="32">
        <v>5.8666666666666663</v>
      </c>
      <c r="P128" s="32">
        <v>54.591555555555551</v>
      </c>
      <c r="Q128" s="32">
        <v>41.72999999999999</v>
      </c>
      <c r="R128" s="32">
        <v>12.86155555555556</v>
      </c>
      <c r="S128" s="32">
        <v>171.37666666666669</v>
      </c>
      <c r="T128" s="32">
        <v>145.36622222222226</v>
      </c>
      <c r="U128" s="32">
        <v>18.076444444444444</v>
      </c>
      <c r="V128" s="32">
        <v>7.9339999999999966</v>
      </c>
      <c r="W128" s="32">
        <v>8.9976666666666691</v>
      </c>
      <c r="X128" s="32">
        <v>0.8753333333333333</v>
      </c>
      <c r="Y128" s="32">
        <v>0</v>
      </c>
      <c r="Z128" s="32">
        <v>0</v>
      </c>
      <c r="AA128" s="32">
        <v>0</v>
      </c>
      <c r="AB128" s="32">
        <v>0.22777777777777777</v>
      </c>
      <c r="AC128" s="32">
        <v>7.8945555555555575</v>
      </c>
      <c r="AD128" s="32">
        <v>0</v>
      </c>
      <c r="AE128" s="32">
        <v>0</v>
      </c>
      <c r="AF128" t="s">
        <v>218</v>
      </c>
      <c r="AG128">
        <v>4</v>
      </c>
      <c r="AH128"/>
    </row>
    <row r="129" spans="1:34" x14ac:dyDescent="0.25">
      <c r="A129" t="s">
        <v>822</v>
      </c>
      <c r="B129" t="s">
        <v>433</v>
      </c>
      <c r="C129" t="s">
        <v>657</v>
      </c>
      <c r="D129" t="s">
        <v>787</v>
      </c>
      <c r="E129" s="32">
        <v>51.81111111111111</v>
      </c>
      <c r="F129" s="32">
        <v>3.5499270855672309</v>
      </c>
      <c r="G129" s="32">
        <v>3.0859618271499034</v>
      </c>
      <c r="H129" s="32">
        <v>0.75920651940810624</v>
      </c>
      <c r="I129" s="32">
        <v>0.38963971692043731</v>
      </c>
      <c r="J129" s="32">
        <v>183.92566666666664</v>
      </c>
      <c r="K129" s="32">
        <v>159.8871111111111</v>
      </c>
      <c r="L129" s="32">
        <v>39.335333333333324</v>
      </c>
      <c r="M129" s="32">
        <v>20.187666666666658</v>
      </c>
      <c r="N129" s="32">
        <v>13.486555555555553</v>
      </c>
      <c r="O129" s="32">
        <v>5.6611111111111114</v>
      </c>
      <c r="P129" s="32">
        <v>42.416333333333341</v>
      </c>
      <c r="Q129" s="32">
        <v>37.525444444444453</v>
      </c>
      <c r="R129" s="32">
        <v>4.8908888888888882</v>
      </c>
      <c r="S129" s="32">
        <v>102.17399999999998</v>
      </c>
      <c r="T129" s="32">
        <v>102.17399999999998</v>
      </c>
      <c r="U129" s="32">
        <v>0</v>
      </c>
      <c r="V129" s="32">
        <v>0</v>
      </c>
      <c r="W129" s="32">
        <v>0</v>
      </c>
      <c r="X129" s="32">
        <v>0</v>
      </c>
      <c r="Y129" s="32">
        <v>0</v>
      </c>
      <c r="Z129" s="32">
        <v>0</v>
      </c>
      <c r="AA129" s="32">
        <v>0</v>
      </c>
      <c r="AB129" s="32">
        <v>0</v>
      </c>
      <c r="AC129" s="32">
        <v>0</v>
      </c>
      <c r="AD129" s="32">
        <v>0</v>
      </c>
      <c r="AE129" s="32">
        <v>0</v>
      </c>
      <c r="AF129" t="s">
        <v>165</v>
      </c>
      <c r="AG129">
        <v>4</v>
      </c>
      <c r="AH129"/>
    </row>
    <row r="130" spans="1:34" x14ac:dyDescent="0.25">
      <c r="A130" t="s">
        <v>822</v>
      </c>
      <c r="B130" t="s">
        <v>323</v>
      </c>
      <c r="C130" t="s">
        <v>610</v>
      </c>
      <c r="D130" t="s">
        <v>761</v>
      </c>
      <c r="E130" s="32">
        <v>82.444444444444443</v>
      </c>
      <c r="F130" s="32">
        <v>3.4341805929919138</v>
      </c>
      <c r="G130" s="32">
        <v>3.1603261455525606</v>
      </c>
      <c r="H130" s="32">
        <v>0.74864555256064702</v>
      </c>
      <c r="I130" s="32">
        <v>0.47479110512129391</v>
      </c>
      <c r="J130" s="32">
        <v>283.12911111111111</v>
      </c>
      <c r="K130" s="32">
        <v>260.55133333333333</v>
      </c>
      <c r="L130" s="32">
        <v>61.721666666666671</v>
      </c>
      <c r="M130" s="32">
        <v>39.143888888888895</v>
      </c>
      <c r="N130" s="32">
        <v>16.888888888888882</v>
      </c>
      <c r="O130" s="32">
        <v>5.6888888888888891</v>
      </c>
      <c r="P130" s="32">
        <v>43.091333333333338</v>
      </c>
      <c r="Q130" s="32">
        <v>43.091333333333338</v>
      </c>
      <c r="R130" s="32">
        <v>0</v>
      </c>
      <c r="S130" s="32">
        <v>178.3161111111111</v>
      </c>
      <c r="T130" s="32">
        <v>178.3161111111111</v>
      </c>
      <c r="U130" s="32">
        <v>0</v>
      </c>
      <c r="V130" s="32">
        <v>0</v>
      </c>
      <c r="W130" s="32">
        <v>0</v>
      </c>
      <c r="X130" s="32">
        <v>0</v>
      </c>
      <c r="Y130" s="32">
        <v>0</v>
      </c>
      <c r="Z130" s="32">
        <v>0</v>
      </c>
      <c r="AA130" s="32">
        <v>0</v>
      </c>
      <c r="AB130" s="32">
        <v>0</v>
      </c>
      <c r="AC130" s="32">
        <v>0</v>
      </c>
      <c r="AD130" s="32">
        <v>0</v>
      </c>
      <c r="AE130" s="32">
        <v>0</v>
      </c>
      <c r="AF130" t="s">
        <v>51</v>
      </c>
      <c r="AG130">
        <v>4</v>
      </c>
      <c r="AH130"/>
    </row>
    <row r="131" spans="1:34" x14ac:dyDescent="0.25">
      <c r="A131" t="s">
        <v>822</v>
      </c>
      <c r="B131" t="s">
        <v>270</v>
      </c>
      <c r="C131" t="s">
        <v>555</v>
      </c>
      <c r="D131" t="s">
        <v>688</v>
      </c>
      <c r="E131" s="32">
        <v>33.888888888888886</v>
      </c>
      <c r="F131" s="32">
        <v>4.532770491803281</v>
      </c>
      <c r="G131" s="32">
        <v>4.0201803278688546</v>
      </c>
      <c r="H131" s="32">
        <v>1.418327868852459</v>
      </c>
      <c r="I131" s="32">
        <v>0.90573770491803263</v>
      </c>
      <c r="J131" s="32">
        <v>153.61055555555561</v>
      </c>
      <c r="K131" s="32">
        <v>136.2394444444445</v>
      </c>
      <c r="L131" s="32">
        <v>48.065555555555548</v>
      </c>
      <c r="M131" s="32">
        <v>30.694444444444436</v>
      </c>
      <c r="N131" s="32">
        <v>10.796666666666667</v>
      </c>
      <c r="O131" s="32">
        <v>6.5744444444444445</v>
      </c>
      <c r="P131" s="32">
        <v>7.0044444444444443</v>
      </c>
      <c r="Q131" s="32">
        <v>7.0044444444444443</v>
      </c>
      <c r="R131" s="32">
        <v>0</v>
      </c>
      <c r="S131" s="32">
        <v>98.540555555555599</v>
      </c>
      <c r="T131" s="32">
        <v>83.293888888888944</v>
      </c>
      <c r="U131" s="32">
        <v>0</v>
      </c>
      <c r="V131" s="32">
        <v>15.246666666666659</v>
      </c>
      <c r="W131" s="32">
        <v>21.4</v>
      </c>
      <c r="X131" s="32">
        <v>4.0972222222222223</v>
      </c>
      <c r="Y131" s="32">
        <v>0</v>
      </c>
      <c r="Z131" s="32">
        <v>0</v>
      </c>
      <c r="AA131" s="32">
        <v>0.1388888888888889</v>
      </c>
      <c r="AB131" s="32">
        <v>0</v>
      </c>
      <c r="AC131" s="32">
        <v>17.163888888888888</v>
      </c>
      <c r="AD131" s="32">
        <v>0</v>
      </c>
      <c r="AE131" s="32">
        <v>0</v>
      </c>
      <c r="AF131" t="s">
        <v>118</v>
      </c>
      <c r="AG131">
        <v>4</v>
      </c>
      <c r="AH131"/>
    </row>
    <row r="132" spans="1:34" x14ac:dyDescent="0.25">
      <c r="A132" t="s">
        <v>822</v>
      </c>
      <c r="B132" t="s">
        <v>403</v>
      </c>
      <c r="C132" t="s">
        <v>648</v>
      </c>
      <c r="D132" t="s">
        <v>698</v>
      </c>
      <c r="E132" s="32">
        <v>42.244444444444447</v>
      </c>
      <c r="F132" s="32">
        <v>6.1943713834823777</v>
      </c>
      <c r="G132" s="32">
        <v>5.4092582851130979</v>
      </c>
      <c r="H132" s="32">
        <v>1.0506312467122567</v>
      </c>
      <c r="I132" s="32">
        <v>0.6396633350867964</v>
      </c>
      <c r="J132" s="32">
        <v>261.67777777777781</v>
      </c>
      <c r="K132" s="32">
        <v>228.51111111111109</v>
      </c>
      <c r="L132" s="32">
        <v>44.383333333333333</v>
      </c>
      <c r="M132" s="32">
        <v>27.022222222222222</v>
      </c>
      <c r="N132" s="32">
        <v>11.916666666666666</v>
      </c>
      <c r="O132" s="32">
        <v>5.4444444444444446</v>
      </c>
      <c r="P132" s="32">
        <v>49.166666666666671</v>
      </c>
      <c r="Q132" s="32">
        <v>33.361111111111114</v>
      </c>
      <c r="R132" s="32">
        <v>15.805555555555555</v>
      </c>
      <c r="S132" s="32">
        <v>168.12777777777777</v>
      </c>
      <c r="T132" s="32">
        <v>150.19999999999999</v>
      </c>
      <c r="U132" s="32">
        <v>0</v>
      </c>
      <c r="V132" s="32">
        <v>17.927777777777777</v>
      </c>
      <c r="W132" s="32">
        <v>0</v>
      </c>
      <c r="X132" s="32">
        <v>0</v>
      </c>
      <c r="Y132" s="32">
        <v>0</v>
      </c>
      <c r="Z132" s="32">
        <v>0</v>
      </c>
      <c r="AA132" s="32">
        <v>0</v>
      </c>
      <c r="AB132" s="32">
        <v>0</v>
      </c>
      <c r="AC132" s="32">
        <v>0</v>
      </c>
      <c r="AD132" s="32">
        <v>0</v>
      </c>
      <c r="AE132" s="32">
        <v>0</v>
      </c>
      <c r="AF132" t="s">
        <v>134</v>
      </c>
      <c r="AG132">
        <v>4</v>
      </c>
      <c r="AH132"/>
    </row>
    <row r="133" spans="1:34" x14ac:dyDescent="0.25">
      <c r="A133" t="s">
        <v>822</v>
      </c>
      <c r="B133" t="s">
        <v>340</v>
      </c>
      <c r="C133" t="s">
        <v>555</v>
      </c>
      <c r="D133" t="s">
        <v>688</v>
      </c>
      <c r="E133" s="32">
        <v>165.02222222222221</v>
      </c>
      <c r="F133" s="32">
        <v>3.3932339078911937</v>
      </c>
      <c r="G133" s="32">
        <v>3.0112180177753842</v>
      </c>
      <c r="H133" s="32">
        <v>0.40763533530837603</v>
      </c>
      <c r="I133" s="32">
        <v>0.26738957716132511</v>
      </c>
      <c r="J133" s="32">
        <v>559.95900000000006</v>
      </c>
      <c r="K133" s="32">
        <v>496.91788888888891</v>
      </c>
      <c r="L133" s="32">
        <v>67.268888888888895</v>
      </c>
      <c r="M133" s="32">
        <v>44.125222222222227</v>
      </c>
      <c r="N133" s="32">
        <v>17.454777777777778</v>
      </c>
      <c r="O133" s="32">
        <v>5.6888888888888891</v>
      </c>
      <c r="P133" s="32">
        <v>165.30777777777777</v>
      </c>
      <c r="Q133" s="32">
        <v>125.41033333333334</v>
      </c>
      <c r="R133" s="32">
        <v>39.897444444444432</v>
      </c>
      <c r="S133" s="32">
        <v>327.38233333333335</v>
      </c>
      <c r="T133" s="32">
        <v>292.43722222222226</v>
      </c>
      <c r="U133" s="32">
        <v>0</v>
      </c>
      <c r="V133" s="32">
        <v>34.94511111111111</v>
      </c>
      <c r="W133" s="32">
        <v>0</v>
      </c>
      <c r="X133" s="32">
        <v>0</v>
      </c>
      <c r="Y133" s="32">
        <v>0</v>
      </c>
      <c r="Z133" s="32">
        <v>0</v>
      </c>
      <c r="AA133" s="32">
        <v>0</v>
      </c>
      <c r="AB133" s="32">
        <v>0</v>
      </c>
      <c r="AC133" s="32">
        <v>0</v>
      </c>
      <c r="AD133" s="32">
        <v>0</v>
      </c>
      <c r="AE133" s="32">
        <v>0</v>
      </c>
      <c r="AF133" t="s">
        <v>68</v>
      </c>
      <c r="AG133">
        <v>4</v>
      </c>
      <c r="AH133"/>
    </row>
    <row r="134" spans="1:34" x14ac:dyDescent="0.25">
      <c r="A134" t="s">
        <v>822</v>
      </c>
      <c r="B134" t="s">
        <v>327</v>
      </c>
      <c r="C134" t="s">
        <v>555</v>
      </c>
      <c r="D134" t="s">
        <v>688</v>
      </c>
      <c r="E134" s="32">
        <v>119.58888888888889</v>
      </c>
      <c r="F134" s="32">
        <v>3.0614977236829883</v>
      </c>
      <c r="G134" s="32">
        <v>2.8992985227167152</v>
      </c>
      <c r="H134" s="32">
        <v>0.40188609123850227</v>
      </c>
      <c r="I134" s="32">
        <v>0.28098578463253737</v>
      </c>
      <c r="J134" s="32">
        <v>366.12111111111113</v>
      </c>
      <c r="K134" s="32">
        <v>346.72388888888895</v>
      </c>
      <c r="L134" s="32">
        <v>48.06111111111111</v>
      </c>
      <c r="M134" s="32">
        <v>33.602777777777774</v>
      </c>
      <c r="N134" s="32">
        <v>8.9472222222222229</v>
      </c>
      <c r="O134" s="32">
        <v>5.5111111111111111</v>
      </c>
      <c r="P134" s="32">
        <v>66.442777777777778</v>
      </c>
      <c r="Q134" s="32">
        <v>61.503888888888895</v>
      </c>
      <c r="R134" s="32">
        <v>4.9388888888888891</v>
      </c>
      <c r="S134" s="32">
        <v>251.61722222222227</v>
      </c>
      <c r="T134" s="32">
        <v>203.08388888888891</v>
      </c>
      <c r="U134" s="32">
        <v>16.444444444444443</v>
      </c>
      <c r="V134" s="32">
        <v>32.088888888888889</v>
      </c>
      <c r="W134" s="32">
        <v>128.09333333333333</v>
      </c>
      <c r="X134" s="32">
        <v>11.505555555555556</v>
      </c>
      <c r="Y134" s="32">
        <v>0.57777777777777772</v>
      </c>
      <c r="Z134" s="32">
        <v>0</v>
      </c>
      <c r="AA134" s="32">
        <v>23.584444444444443</v>
      </c>
      <c r="AB134" s="32">
        <v>0</v>
      </c>
      <c r="AC134" s="32">
        <v>89.070000000000007</v>
      </c>
      <c r="AD134" s="32">
        <v>0</v>
      </c>
      <c r="AE134" s="32">
        <v>3.3555555555555556</v>
      </c>
      <c r="AF134" t="s">
        <v>55</v>
      </c>
      <c r="AG134">
        <v>4</v>
      </c>
      <c r="AH134"/>
    </row>
    <row r="135" spans="1:34" x14ac:dyDescent="0.25">
      <c r="A135" t="s">
        <v>822</v>
      </c>
      <c r="B135" t="s">
        <v>271</v>
      </c>
      <c r="C135" t="s">
        <v>553</v>
      </c>
      <c r="D135" t="s">
        <v>693</v>
      </c>
      <c r="E135" s="32">
        <v>73.966666666666669</v>
      </c>
      <c r="F135" s="32">
        <v>3.702215712783536</v>
      </c>
      <c r="G135" s="32">
        <v>3.3806369235391318</v>
      </c>
      <c r="H135" s="32">
        <v>0.18745380802163136</v>
      </c>
      <c r="I135" s="32">
        <v>0.10453357368183866</v>
      </c>
      <c r="J135" s="32">
        <v>273.84055555555557</v>
      </c>
      <c r="K135" s="32">
        <v>250.05444444444444</v>
      </c>
      <c r="L135" s="32">
        <v>13.865333333333334</v>
      </c>
      <c r="M135" s="32">
        <v>7.7320000000000002</v>
      </c>
      <c r="N135" s="32">
        <v>0.17777777777777778</v>
      </c>
      <c r="O135" s="32">
        <v>5.9555555555555557</v>
      </c>
      <c r="P135" s="32">
        <v>78.473111111111123</v>
      </c>
      <c r="Q135" s="32">
        <v>60.820333333333345</v>
      </c>
      <c r="R135" s="32">
        <v>17.652777777777779</v>
      </c>
      <c r="S135" s="32">
        <v>181.50211111111108</v>
      </c>
      <c r="T135" s="32">
        <v>152.93488888888885</v>
      </c>
      <c r="U135" s="32">
        <v>18.536666666666665</v>
      </c>
      <c r="V135" s="32">
        <v>10.030555555555555</v>
      </c>
      <c r="W135" s="32">
        <v>115.71977777777774</v>
      </c>
      <c r="X135" s="32">
        <v>0</v>
      </c>
      <c r="Y135" s="32">
        <v>0</v>
      </c>
      <c r="Z135" s="32">
        <v>0</v>
      </c>
      <c r="AA135" s="32">
        <v>17.507111111111112</v>
      </c>
      <c r="AB135" s="32">
        <v>0</v>
      </c>
      <c r="AC135" s="32">
        <v>98.212666666666621</v>
      </c>
      <c r="AD135" s="32">
        <v>0</v>
      </c>
      <c r="AE135" s="32">
        <v>0</v>
      </c>
      <c r="AF135" t="s">
        <v>120</v>
      </c>
      <c r="AG135">
        <v>4</v>
      </c>
      <c r="AH135"/>
    </row>
    <row r="136" spans="1:34" x14ac:dyDescent="0.25">
      <c r="A136" t="s">
        <v>822</v>
      </c>
      <c r="B136" t="s">
        <v>278</v>
      </c>
      <c r="C136" t="s">
        <v>589</v>
      </c>
      <c r="D136" t="s">
        <v>752</v>
      </c>
      <c r="E136" s="32">
        <v>80.844444444444449</v>
      </c>
      <c r="F136" s="32">
        <v>3.0409373282023084</v>
      </c>
      <c r="G136" s="32">
        <v>2.7778752061572289</v>
      </c>
      <c r="H136" s="32">
        <v>0.49055937328202298</v>
      </c>
      <c r="I136" s="32">
        <v>0.28988180318856505</v>
      </c>
      <c r="J136" s="32">
        <v>245.84288888888887</v>
      </c>
      <c r="K136" s="32">
        <v>224.57577777777777</v>
      </c>
      <c r="L136" s="32">
        <v>39.658999999999992</v>
      </c>
      <c r="M136" s="32">
        <v>23.435333333333325</v>
      </c>
      <c r="N136" s="32">
        <v>8.5498888888888906</v>
      </c>
      <c r="O136" s="32">
        <v>7.6737777777777767</v>
      </c>
      <c r="P136" s="32">
        <v>40.518555555555565</v>
      </c>
      <c r="Q136" s="32">
        <v>35.475111111111119</v>
      </c>
      <c r="R136" s="32">
        <v>5.0434444444444448</v>
      </c>
      <c r="S136" s="32">
        <v>165.66533333333334</v>
      </c>
      <c r="T136" s="32">
        <v>127.71122222222222</v>
      </c>
      <c r="U136" s="32">
        <v>0</v>
      </c>
      <c r="V136" s="32">
        <v>37.954111111111111</v>
      </c>
      <c r="W136" s="32">
        <v>0</v>
      </c>
      <c r="X136" s="32">
        <v>0</v>
      </c>
      <c r="Y136" s="32">
        <v>0</v>
      </c>
      <c r="Z136" s="32">
        <v>0</v>
      </c>
      <c r="AA136" s="32">
        <v>0</v>
      </c>
      <c r="AB136" s="32">
        <v>0</v>
      </c>
      <c r="AC136" s="32">
        <v>0</v>
      </c>
      <c r="AD136" s="32">
        <v>0</v>
      </c>
      <c r="AE136" s="32">
        <v>0</v>
      </c>
      <c r="AF136" t="s">
        <v>5</v>
      </c>
      <c r="AG136">
        <v>4</v>
      </c>
      <c r="AH136"/>
    </row>
    <row r="137" spans="1:34" x14ac:dyDescent="0.25">
      <c r="A137" t="s">
        <v>822</v>
      </c>
      <c r="B137" t="s">
        <v>374</v>
      </c>
      <c r="C137" t="s">
        <v>633</v>
      </c>
      <c r="D137" t="s">
        <v>753</v>
      </c>
      <c r="E137" s="32">
        <v>49.18888888888889</v>
      </c>
      <c r="F137" s="32">
        <v>4.841303365710413</v>
      </c>
      <c r="G137" s="32">
        <v>4.4362886830810933</v>
      </c>
      <c r="H137" s="32">
        <v>0.55878021233340858</v>
      </c>
      <c r="I137" s="32">
        <v>0.25676982154958211</v>
      </c>
      <c r="J137" s="32">
        <v>238.13833333333332</v>
      </c>
      <c r="K137" s="32">
        <v>218.2161111111111</v>
      </c>
      <c r="L137" s="32">
        <v>27.485777777777777</v>
      </c>
      <c r="M137" s="32">
        <v>12.630222222222223</v>
      </c>
      <c r="N137" s="32">
        <v>5.0777777777777775</v>
      </c>
      <c r="O137" s="32">
        <v>9.7777777777777786</v>
      </c>
      <c r="P137" s="32">
        <v>62.341777777777779</v>
      </c>
      <c r="Q137" s="32">
        <v>57.275111111111116</v>
      </c>
      <c r="R137" s="32">
        <v>5.0666666666666664</v>
      </c>
      <c r="S137" s="32">
        <v>148.31077777777776</v>
      </c>
      <c r="T137" s="32">
        <v>143.58577777777776</v>
      </c>
      <c r="U137" s="32">
        <v>0</v>
      </c>
      <c r="V137" s="32">
        <v>4.7249999999999996</v>
      </c>
      <c r="W137" s="32">
        <v>111.17855555555556</v>
      </c>
      <c r="X137" s="32">
        <v>2.9151111111111114</v>
      </c>
      <c r="Y137" s="32">
        <v>0</v>
      </c>
      <c r="Z137" s="32">
        <v>0</v>
      </c>
      <c r="AA137" s="32">
        <v>45.158444444444449</v>
      </c>
      <c r="AB137" s="32">
        <v>0</v>
      </c>
      <c r="AC137" s="32">
        <v>63.105000000000011</v>
      </c>
      <c r="AD137" s="32">
        <v>0</v>
      </c>
      <c r="AE137" s="32">
        <v>0</v>
      </c>
      <c r="AF137" t="s">
        <v>103</v>
      </c>
      <c r="AG137">
        <v>4</v>
      </c>
      <c r="AH137"/>
    </row>
    <row r="138" spans="1:34" x14ac:dyDescent="0.25">
      <c r="A138" t="s">
        <v>822</v>
      </c>
      <c r="B138" t="s">
        <v>497</v>
      </c>
      <c r="C138" t="s">
        <v>592</v>
      </c>
      <c r="D138" t="s">
        <v>721</v>
      </c>
      <c r="E138" s="32">
        <v>53.477777777777774</v>
      </c>
      <c r="F138" s="32">
        <v>2.9636318304591733</v>
      </c>
      <c r="G138" s="32">
        <v>2.7081778516517767</v>
      </c>
      <c r="H138" s="32">
        <v>0.97241221691252844</v>
      </c>
      <c r="I138" s="32">
        <v>0.71758154996883439</v>
      </c>
      <c r="J138" s="32">
        <v>158.48844444444444</v>
      </c>
      <c r="K138" s="32">
        <v>144.82733333333334</v>
      </c>
      <c r="L138" s="32">
        <v>52.002444444444436</v>
      </c>
      <c r="M138" s="32">
        <v>38.374666666666663</v>
      </c>
      <c r="N138" s="32">
        <v>8.9166666666666661</v>
      </c>
      <c r="O138" s="32">
        <v>4.7111111111111112</v>
      </c>
      <c r="P138" s="32">
        <v>14.866555555555555</v>
      </c>
      <c r="Q138" s="32">
        <v>14.833222222222222</v>
      </c>
      <c r="R138" s="32">
        <v>3.3333333333333333E-2</v>
      </c>
      <c r="S138" s="32">
        <v>91.619444444444426</v>
      </c>
      <c r="T138" s="32">
        <v>80.587555555555539</v>
      </c>
      <c r="U138" s="32">
        <v>6.3117777777777784</v>
      </c>
      <c r="V138" s="32">
        <v>4.7201111111111107</v>
      </c>
      <c r="W138" s="32">
        <v>8.8824444444444453</v>
      </c>
      <c r="X138" s="32">
        <v>0</v>
      </c>
      <c r="Y138" s="32">
        <v>0</v>
      </c>
      <c r="Z138" s="32">
        <v>0</v>
      </c>
      <c r="AA138" s="32">
        <v>5.254444444444446</v>
      </c>
      <c r="AB138" s="32">
        <v>0</v>
      </c>
      <c r="AC138" s="32">
        <v>3.6279999999999997</v>
      </c>
      <c r="AD138" s="32">
        <v>0</v>
      </c>
      <c r="AE138" s="32">
        <v>0</v>
      </c>
      <c r="AF138" t="s">
        <v>230</v>
      </c>
      <c r="AG138">
        <v>4</v>
      </c>
      <c r="AH138"/>
    </row>
    <row r="139" spans="1:34" x14ac:dyDescent="0.25">
      <c r="A139" t="s">
        <v>822</v>
      </c>
      <c r="B139" t="s">
        <v>414</v>
      </c>
      <c r="C139" t="s">
        <v>544</v>
      </c>
      <c r="D139" t="s">
        <v>784</v>
      </c>
      <c r="E139" s="32">
        <v>89.533333333333331</v>
      </c>
      <c r="F139" s="32">
        <v>3.471228592702905</v>
      </c>
      <c r="G139" s="32">
        <v>3.1486051129312491</v>
      </c>
      <c r="H139" s="32">
        <v>0.54566393646066025</v>
      </c>
      <c r="I139" s="32">
        <v>0.33146934723256394</v>
      </c>
      <c r="J139" s="32">
        <v>310.79066666666677</v>
      </c>
      <c r="K139" s="32">
        <v>281.90511111111118</v>
      </c>
      <c r="L139" s="32">
        <v>48.855111111111114</v>
      </c>
      <c r="M139" s="32">
        <v>29.677555555555557</v>
      </c>
      <c r="N139" s="32">
        <v>13.109777777777776</v>
      </c>
      <c r="O139" s="32">
        <v>6.0677777777777777</v>
      </c>
      <c r="P139" s="32">
        <v>69.933999999999997</v>
      </c>
      <c r="Q139" s="32">
        <v>60.225999999999999</v>
      </c>
      <c r="R139" s="32">
        <v>9.7079999999999984</v>
      </c>
      <c r="S139" s="32">
        <v>192.00155555555563</v>
      </c>
      <c r="T139" s="32">
        <v>168.9583333333334</v>
      </c>
      <c r="U139" s="32">
        <v>0</v>
      </c>
      <c r="V139" s="32">
        <v>23.043222222222226</v>
      </c>
      <c r="W139" s="32">
        <v>0</v>
      </c>
      <c r="X139" s="32">
        <v>0</v>
      </c>
      <c r="Y139" s="32">
        <v>0</v>
      </c>
      <c r="Z139" s="32">
        <v>0</v>
      </c>
      <c r="AA139" s="32">
        <v>0</v>
      </c>
      <c r="AB139" s="32">
        <v>0</v>
      </c>
      <c r="AC139" s="32">
        <v>0</v>
      </c>
      <c r="AD139" s="32">
        <v>0</v>
      </c>
      <c r="AE139" s="32">
        <v>0</v>
      </c>
      <c r="AF139" t="s">
        <v>146</v>
      </c>
      <c r="AG139">
        <v>4</v>
      </c>
      <c r="AH139"/>
    </row>
    <row r="140" spans="1:34" x14ac:dyDescent="0.25">
      <c r="A140" t="s">
        <v>822</v>
      </c>
      <c r="B140" t="s">
        <v>471</v>
      </c>
      <c r="C140" t="s">
        <v>669</v>
      </c>
      <c r="D140" t="s">
        <v>718</v>
      </c>
      <c r="E140" s="32">
        <v>60.577777777777776</v>
      </c>
      <c r="F140" s="32">
        <v>3.5306474688187826</v>
      </c>
      <c r="G140" s="32">
        <v>3.1822762289068236</v>
      </c>
      <c r="H140" s="32">
        <v>0.67434519442406482</v>
      </c>
      <c r="I140" s="32">
        <v>0.41755869405722684</v>
      </c>
      <c r="J140" s="32">
        <v>213.8787777777778</v>
      </c>
      <c r="K140" s="32">
        <v>192.77522222222225</v>
      </c>
      <c r="L140" s="32">
        <v>40.850333333333346</v>
      </c>
      <c r="M140" s="32">
        <v>25.294777777777785</v>
      </c>
      <c r="N140" s="32">
        <v>9.8666666666666671</v>
      </c>
      <c r="O140" s="32">
        <v>5.6888888888888891</v>
      </c>
      <c r="P140" s="32">
        <v>37.624444444444443</v>
      </c>
      <c r="Q140" s="32">
        <v>32.076444444444441</v>
      </c>
      <c r="R140" s="32">
        <v>5.5479999999999992</v>
      </c>
      <c r="S140" s="32">
        <v>135.404</v>
      </c>
      <c r="T140" s="32">
        <v>116.69344444444447</v>
      </c>
      <c r="U140" s="32">
        <v>8.4666666666666668E-2</v>
      </c>
      <c r="V140" s="32">
        <v>18.625888888888877</v>
      </c>
      <c r="W140" s="32">
        <v>0.29577777777777775</v>
      </c>
      <c r="X140" s="32">
        <v>0</v>
      </c>
      <c r="Y140" s="32">
        <v>0</v>
      </c>
      <c r="Z140" s="32">
        <v>0</v>
      </c>
      <c r="AA140" s="32">
        <v>0.29577777777777775</v>
      </c>
      <c r="AB140" s="32">
        <v>0</v>
      </c>
      <c r="AC140" s="32">
        <v>0</v>
      </c>
      <c r="AD140" s="32">
        <v>0</v>
      </c>
      <c r="AE140" s="32">
        <v>0</v>
      </c>
      <c r="AF140" t="s">
        <v>203</v>
      </c>
      <c r="AG140">
        <v>4</v>
      </c>
      <c r="AH140"/>
    </row>
    <row r="141" spans="1:34" x14ac:dyDescent="0.25">
      <c r="A141" t="s">
        <v>822</v>
      </c>
      <c r="B141" t="s">
        <v>477</v>
      </c>
      <c r="C141" t="s">
        <v>537</v>
      </c>
      <c r="D141" t="s">
        <v>688</v>
      </c>
      <c r="E141" s="32">
        <v>191.8111111111111</v>
      </c>
      <c r="F141" s="32">
        <v>3.560828361235012</v>
      </c>
      <c r="G141" s="32">
        <v>3.3246730000579281</v>
      </c>
      <c r="H141" s="32">
        <v>0.3616115391299311</v>
      </c>
      <c r="I141" s="32">
        <v>0.21874818977002841</v>
      </c>
      <c r="J141" s="32">
        <v>683.00644444444458</v>
      </c>
      <c r="K141" s="32">
        <v>637.70922222222237</v>
      </c>
      <c r="L141" s="32">
        <v>69.361111111111114</v>
      </c>
      <c r="M141" s="32">
        <v>41.958333333333336</v>
      </c>
      <c r="N141" s="32">
        <v>22.036111111111111</v>
      </c>
      <c r="O141" s="32">
        <v>5.3666666666666663</v>
      </c>
      <c r="P141" s="32">
        <v>165.74055555555563</v>
      </c>
      <c r="Q141" s="32">
        <v>147.84611111111118</v>
      </c>
      <c r="R141" s="32">
        <v>17.894444444444446</v>
      </c>
      <c r="S141" s="32">
        <v>447.90477777777784</v>
      </c>
      <c r="T141" s="32">
        <v>447.90477777777784</v>
      </c>
      <c r="U141" s="32">
        <v>0</v>
      </c>
      <c r="V141" s="32">
        <v>0</v>
      </c>
      <c r="W141" s="32">
        <v>88.736999999999995</v>
      </c>
      <c r="X141" s="32">
        <v>14.994444444444444</v>
      </c>
      <c r="Y141" s="32">
        <v>0</v>
      </c>
      <c r="Z141" s="32">
        <v>0</v>
      </c>
      <c r="AA141" s="32">
        <v>5.8349999999999982</v>
      </c>
      <c r="AB141" s="32">
        <v>0</v>
      </c>
      <c r="AC141" s="32">
        <v>67.907555555555547</v>
      </c>
      <c r="AD141" s="32">
        <v>0</v>
      </c>
      <c r="AE141" s="32">
        <v>0</v>
      </c>
      <c r="AF141" t="s">
        <v>209</v>
      </c>
      <c r="AG141">
        <v>4</v>
      </c>
      <c r="AH141"/>
    </row>
    <row r="142" spans="1:34" x14ac:dyDescent="0.25">
      <c r="A142" t="s">
        <v>822</v>
      </c>
      <c r="B142" t="s">
        <v>470</v>
      </c>
      <c r="C142" t="s">
        <v>568</v>
      </c>
      <c r="D142" t="s">
        <v>697</v>
      </c>
      <c r="E142" s="32">
        <v>74.666666666666671</v>
      </c>
      <c r="F142" s="32">
        <v>4.1574032738095239</v>
      </c>
      <c r="G142" s="32">
        <v>3.7135416666666665</v>
      </c>
      <c r="H142" s="32">
        <v>0.47983630952380946</v>
      </c>
      <c r="I142" s="32">
        <v>0.32630208333333327</v>
      </c>
      <c r="J142" s="32">
        <v>310.41944444444448</v>
      </c>
      <c r="K142" s="32">
        <v>277.27777777777777</v>
      </c>
      <c r="L142" s="32">
        <v>35.827777777777776</v>
      </c>
      <c r="M142" s="32">
        <v>24.363888888888887</v>
      </c>
      <c r="N142" s="32">
        <v>5.7972222222222225</v>
      </c>
      <c r="O142" s="32">
        <v>5.666666666666667</v>
      </c>
      <c r="P142" s="32">
        <v>103.20555555555555</v>
      </c>
      <c r="Q142" s="32">
        <v>81.527777777777771</v>
      </c>
      <c r="R142" s="32">
        <v>21.677777777777777</v>
      </c>
      <c r="S142" s="32">
        <v>171.38611111111112</v>
      </c>
      <c r="T142" s="32">
        <v>171.38611111111112</v>
      </c>
      <c r="U142" s="32">
        <v>0</v>
      </c>
      <c r="V142" s="32">
        <v>0</v>
      </c>
      <c r="W142" s="32">
        <v>0</v>
      </c>
      <c r="X142" s="32">
        <v>0</v>
      </c>
      <c r="Y142" s="32">
        <v>0</v>
      </c>
      <c r="Z142" s="32">
        <v>0</v>
      </c>
      <c r="AA142" s="32">
        <v>0</v>
      </c>
      <c r="AB142" s="32">
        <v>0</v>
      </c>
      <c r="AC142" s="32">
        <v>0</v>
      </c>
      <c r="AD142" s="32">
        <v>0</v>
      </c>
      <c r="AE142" s="32">
        <v>0</v>
      </c>
      <c r="AF142" t="s">
        <v>202</v>
      </c>
      <c r="AG142">
        <v>4</v>
      </c>
      <c r="AH142"/>
    </row>
    <row r="143" spans="1:34" x14ac:dyDescent="0.25">
      <c r="A143" t="s">
        <v>822</v>
      </c>
      <c r="B143" t="s">
        <v>291</v>
      </c>
      <c r="C143" t="s">
        <v>594</v>
      </c>
      <c r="D143" t="s">
        <v>699</v>
      </c>
      <c r="E143" s="32">
        <v>83.177777777777777</v>
      </c>
      <c r="F143" s="32">
        <v>3.3276369222548752</v>
      </c>
      <c r="G143" s="32">
        <v>3.007111942292279</v>
      </c>
      <c r="H143" s="32">
        <v>0.54764760886989028</v>
      </c>
      <c r="I143" s="32">
        <v>0.3189540475554366</v>
      </c>
      <c r="J143" s="32">
        <v>276.78544444444441</v>
      </c>
      <c r="K143" s="32">
        <v>250.1248888888889</v>
      </c>
      <c r="L143" s="32">
        <v>45.552111111111095</v>
      </c>
      <c r="M143" s="32">
        <v>26.529888888888873</v>
      </c>
      <c r="N143" s="32">
        <v>13.333333333333334</v>
      </c>
      <c r="O143" s="32">
        <v>5.6888888888888891</v>
      </c>
      <c r="P143" s="32">
        <v>79.706444444444443</v>
      </c>
      <c r="Q143" s="32">
        <v>72.068111111111108</v>
      </c>
      <c r="R143" s="32">
        <v>7.6383333333333328</v>
      </c>
      <c r="S143" s="32">
        <v>151.52688888888892</v>
      </c>
      <c r="T143" s="32">
        <v>115.54322222222225</v>
      </c>
      <c r="U143" s="32">
        <v>22.466555555555548</v>
      </c>
      <c r="V143" s="32">
        <v>13.517111111111113</v>
      </c>
      <c r="W143" s="32">
        <v>4.1895555555555575</v>
      </c>
      <c r="X143" s="32">
        <v>0.41599999999999998</v>
      </c>
      <c r="Y143" s="32">
        <v>0</v>
      </c>
      <c r="Z143" s="32">
        <v>0</v>
      </c>
      <c r="AA143" s="32">
        <v>3.6985555555555569</v>
      </c>
      <c r="AB143" s="32">
        <v>7.4999999999999997E-2</v>
      </c>
      <c r="AC143" s="32">
        <v>0</v>
      </c>
      <c r="AD143" s="32">
        <v>0</v>
      </c>
      <c r="AE143" s="32">
        <v>0</v>
      </c>
      <c r="AF143" t="s">
        <v>18</v>
      </c>
      <c r="AG143">
        <v>4</v>
      </c>
      <c r="AH143"/>
    </row>
    <row r="144" spans="1:34" x14ac:dyDescent="0.25">
      <c r="A144" t="s">
        <v>822</v>
      </c>
      <c r="B144" t="s">
        <v>351</v>
      </c>
      <c r="C144" t="s">
        <v>621</v>
      </c>
      <c r="D144" t="s">
        <v>731</v>
      </c>
      <c r="E144" s="32">
        <v>106.6</v>
      </c>
      <c r="F144" s="32">
        <v>3.63053366687513</v>
      </c>
      <c r="G144" s="32">
        <v>3.2886314363143629</v>
      </c>
      <c r="H144" s="32">
        <v>0.38177819470502405</v>
      </c>
      <c r="I144" s="32">
        <v>0.13805399207838231</v>
      </c>
      <c r="J144" s="32">
        <v>387.01488888888883</v>
      </c>
      <c r="K144" s="32">
        <v>350.56811111111108</v>
      </c>
      <c r="L144" s="32">
        <v>40.69755555555556</v>
      </c>
      <c r="M144" s="32">
        <v>14.716555555555555</v>
      </c>
      <c r="N144" s="32">
        <v>20.292111111111115</v>
      </c>
      <c r="O144" s="32">
        <v>5.6888888888888891</v>
      </c>
      <c r="P144" s="32">
        <v>98.68777777777774</v>
      </c>
      <c r="Q144" s="32">
        <v>88.221999999999966</v>
      </c>
      <c r="R144" s="32">
        <v>10.465777777777776</v>
      </c>
      <c r="S144" s="32">
        <v>247.62955555555556</v>
      </c>
      <c r="T144" s="32">
        <v>160.98444444444445</v>
      </c>
      <c r="U144" s="32">
        <v>60.606555555555545</v>
      </c>
      <c r="V144" s="32">
        <v>26.038555555555554</v>
      </c>
      <c r="W144" s="32">
        <v>4.142777777777777</v>
      </c>
      <c r="X144" s="32">
        <v>2.4113333333333333</v>
      </c>
      <c r="Y144" s="32">
        <v>0</v>
      </c>
      <c r="Z144" s="32">
        <v>0</v>
      </c>
      <c r="AA144" s="32">
        <v>1.0777777777777777</v>
      </c>
      <c r="AB144" s="32">
        <v>0</v>
      </c>
      <c r="AC144" s="32">
        <v>0.65366666666666662</v>
      </c>
      <c r="AD144" s="32">
        <v>0</v>
      </c>
      <c r="AE144" s="32">
        <v>0</v>
      </c>
      <c r="AF144" t="s">
        <v>79</v>
      </c>
      <c r="AG144">
        <v>4</v>
      </c>
      <c r="AH144"/>
    </row>
    <row r="145" spans="1:34" x14ac:dyDescent="0.25">
      <c r="A145" t="s">
        <v>822</v>
      </c>
      <c r="B145" t="s">
        <v>358</v>
      </c>
      <c r="C145" t="s">
        <v>626</v>
      </c>
      <c r="D145" t="s">
        <v>770</v>
      </c>
      <c r="E145" s="32">
        <v>61.31111111111111</v>
      </c>
      <c r="F145" s="32">
        <v>3.8918539325842696</v>
      </c>
      <c r="G145" s="32">
        <v>3.5906578470460309</v>
      </c>
      <c r="H145" s="32">
        <v>0.54517035157665816</v>
      </c>
      <c r="I145" s="32">
        <v>0.33186843059079374</v>
      </c>
      <c r="J145" s="32">
        <v>238.61388888888888</v>
      </c>
      <c r="K145" s="32">
        <v>220.14722222222221</v>
      </c>
      <c r="L145" s="32">
        <v>33.424999999999997</v>
      </c>
      <c r="M145" s="32">
        <v>20.347222222222221</v>
      </c>
      <c r="N145" s="32">
        <v>12.633333333333333</v>
      </c>
      <c r="O145" s="32">
        <v>0.44444444444444442</v>
      </c>
      <c r="P145" s="32">
        <v>49.452777777777783</v>
      </c>
      <c r="Q145" s="32">
        <v>44.06388888888889</v>
      </c>
      <c r="R145" s="32">
        <v>5.3888888888888893</v>
      </c>
      <c r="S145" s="32">
        <v>155.73611111111109</v>
      </c>
      <c r="T145" s="32">
        <v>122.33611111111111</v>
      </c>
      <c r="U145" s="32">
        <v>0.93888888888888888</v>
      </c>
      <c r="V145" s="32">
        <v>32.461111111111109</v>
      </c>
      <c r="W145" s="32">
        <v>0</v>
      </c>
      <c r="X145" s="32">
        <v>0</v>
      </c>
      <c r="Y145" s="32">
        <v>0</v>
      </c>
      <c r="Z145" s="32">
        <v>0</v>
      </c>
      <c r="AA145" s="32">
        <v>0</v>
      </c>
      <c r="AB145" s="32">
        <v>0</v>
      </c>
      <c r="AC145" s="32">
        <v>0</v>
      </c>
      <c r="AD145" s="32">
        <v>0</v>
      </c>
      <c r="AE145" s="32">
        <v>0</v>
      </c>
      <c r="AF145" t="s">
        <v>86</v>
      </c>
      <c r="AG145">
        <v>4</v>
      </c>
      <c r="AH145"/>
    </row>
    <row r="146" spans="1:34" x14ac:dyDescent="0.25">
      <c r="A146" t="s">
        <v>822</v>
      </c>
      <c r="B146" t="s">
        <v>373</v>
      </c>
      <c r="C146" t="s">
        <v>632</v>
      </c>
      <c r="D146" t="s">
        <v>774</v>
      </c>
      <c r="E146" s="32">
        <v>90.2</v>
      </c>
      <c r="F146" s="32">
        <v>4.3644395171224444</v>
      </c>
      <c r="G146" s="32">
        <v>4.0384885439763494</v>
      </c>
      <c r="H146" s="32">
        <v>0.62650036954915012</v>
      </c>
      <c r="I146" s="32">
        <v>0.30054939640305495</v>
      </c>
      <c r="J146" s="32">
        <v>393.67244444444447</v>
      </c>
      <c r="K146" s="32">
        <v>364.2716666666667</v>
      </c>
      <c r="L146" s="32">
        <v>56.510333333333342</v>
      </c>
      <c r="M146" s="32">
        <v>27.109555555555556</v>
      </c>
      <c r="N146" s="32">
        <v>23.978555555555563</v>
      </c>
      <c r="O146" s="32">
        <v>5.4222222222222225</v>
      </c>
      <c r="P146" s="32">
        <v>68.392888888888891</v>
      </c>
      <c r="Q146" s="32">
        <v>68.392888888888891</v>
      </c>
      <c r="R146" s="32">
        <v>0</v>
      </c>
      <c r="S146" s="32">
        <v>268.7692222222222</v>
      </c>
      <c r="T146" s="32">
        <v>190.70333333333332</v>
      </c>
      <c r="U146" s="32">
        <v>47.837888888888898</v>
      </c>
      <c r="V146" s="32">
        <v>30.227999999999991</v>
      </c>
      <c r="W146" s="32">
        <v>0.2388888888888889</v>
      </c>
      <c r="X146" s="32">
        <v>0</v>
      </c>
      <c r="Y146" s="32">
        <v>0</v>
      </c>
      <c r="Z146" s="32">
        <v>0</v>
      </c>
      <c r="AA146" s="32">
        <v>0</v>
      </c>
      <c r="AB146" s="32">
        <v>0</v>
      </c>
      <c r="AC146" s="32">
        <v>0.2388888888888889</v>
      </c>
      <c r="AD146" s="32">
        <v>0</v>
      </c>
      <c r="AE146" s="32">
        <v>0</v>
      </c>
      <c r="AF146" t="s">
        <v>102</v>
      </c>
      <c r="AG146">
        <v>4</v>
      </c>
      <c r="AH146"/>
    </row>
    <row r="147" spans="1:34" x14ac:dyDescent="0.25">
      <c r="A147" t="s">
        <v>822</v>
      </c>
      <c r="B147" t="s">
        <v>405</v>
      </c>
      <c r="C147" t="s">
        <v>649</v>
      </c>
      <c r="D147" t="s">
        <v>782</v>
      </c>
      <c r="E147" s="32">
        <v>98.2</v>
      </c>
      <c r="F147" s="32">
        <v>2.8339997737044582</v>
      </c>
      <c r="G147" s="32">
        <v>2.4726216338538127</v>
      </c>
      <c r="H147" s="32">
        <v>0.47672550350758086</v>
      </c>
      <c r="I147" s="32">
        <v>0.24281398506449423</v>
      </c>
      <c r="J147" s="32">
        <v>278.29877777777779</v>
      </c>
      <c r="K147" s="32">
        <v>242.81144444444442</v>
      </c>
      <c r="L147" s="32">
        <v>46.81444444444444</v>
      </c>
      <c r="M147" s="32">
        <v>23.844333333333335</v>
      </c>
      <c r="N147" s="32">
        <v>17.103444444444442</v>
      </c>
      <c r="O147" s="32">
        <v>5.8666666666666663</v>
      </c>
      <c r="P147" s="32">
        <v>84.290444444444447</v>
      </c>
      <c r="Q147" s="32">
        <v>71.77322222222223</v>
      </c>
      <c r="R147" s="32">
        <v>12.517222222222221</v>
      </c>
      <c r="S147" s="32">
        <v>147.19388888888886</v>
      </c>
      <c r="T147" s="32">
        <v>147.19388888888886</v>
      </c>
      <c r="U147" s="32">
        <v>0</v>
      </c>
      <c r="V147" s="32">
        <v>0</v>
      </c>
      <c r="W147" s="32">
        <v>1.5611111111111111</v>
      </c>
      <c r="X147" s="32">
        <v>0</v>
      </c>
      <c r="Y147" s="32">
        <v>0</v>
      </c>
      <c r="Z147" s="32">
        <v>0</v>
      </c>
      <c r="AA147" s="32">
        <v>0.7944444444444444</v>
      </c>
      <c r="AB147" s="32">
        <v>0</v>
      </c>
      <c r="AC147" s="32">
        <v>0.76666666666666672</v>
      </c>
      <c r="AD147" s="32">
        <v>0</v>
      </c>
      <c r="AE147" s="32">
        <v>0</v>
      </c>
      <c r="AF147" t="s">
        <v>136</v>
      </c>
      <c r="AG147">
        <v>4</v>
      </c>
      <c r="AH147"/>
    </row>
    <row r="148" spans="1:34" x14ac:dyDescent="0.25">
      <c r="A148" t="s">
        <v>822</v>
      </c>
      <c r="B148" t="s">
        <v>438</v>
      </c>
      <c r="C148" t="s">
        <v>660</v>
      </c>
      <c r="D148" t="s">
        <v>707</v>
      </c>
      <c r="E148" s="32">
        <v>53.56666666666667</v>
      </c>
      <c r="F148" s="32">
        <v>3.3319373573947315</v>
      </c>
      <c r="G148" s="32">
        <v>2.9023584318606099</v>
      </c>
      <c r="H148" s="32">
        <v>0.78621032980709393</v>
      </c>
      <c r="I148" s="32">
        <v>0.48725783032565856</v>
      </c>
      <c r="J148" s="32">
        <v>178.4807777777778</v>
      </c>
      <c r="K148" s="32">
        <v>155.46966666666668</v>
      </c>
      <c r="L148" s="32">
        <v>42.114666666666665</v>
      </c>
      <c r="M148" s="32">
        <v>26.100777777777779</v>
      </c>
      <c r="N148" s="32">
        <v>11.513888888888889</v>
      </c>
      <c r="O148" s="32">
        <v>4.5</v>
      </c>
      <c r="P148" s="32">
        <v>20.569444444444443</v>
      </c>
      <c r="Q148" s="32">
        <v>13.572222222222223</v>
      </c>
      <c r="R148" s="32">
        <v>6.9972222222222218</v>
      </c>
      <c r="S148" s="32">
        <v>115.79666666666667</v>
      </c>
      <c r="T148" s="32">
        <v>78.800888888888892</v>
      </c>
      <c r="U148" s="32">
        <v>15.637444444444442</v>
      </c>
      <c r="V148" s="32">
        <v>21.358333333333334</v>
      </c>
      <c r="W148" s="32">
        <v>0</v>
      </c>
      <c r="X148" s="32">
        <v>0</v>
      </c>
      <c r="Y148" s="32">
        <v>0</v>
      </c>
      <c r="Z148" s="32">
        <v>0</v>
      </c>
      <c r="AA148" s="32">
        <v>0</v>
      </c>
      <c r="AB148" s="32">
        <v>0</v>
      </c>
      <c r="AC148" s="32">
        <v>0</v>
      </c>
      <c r="AD148" s="32">
        <v>0</v>
      </c>
      <c r="AE148" s="32">
        <v>0</v>
      </c>
      <c r="AF148" t="s">
        <v>170</v>
      </c>
      <c r="AG148">
        <v>4</v>
      </c>
      <c r="AH148"/>
    </row>
    <row r="149" spans="1:34" x14ac:dyDescent="0.25">
      <c r="A149" t="s">
        <v>822</v>
      </c>
      <c r="B149" t="s">
        <v>275</v>
      </c>
      <c r="C149" t="s">
        <v>582</v>
      </c>
      <c r="D149" t="s">
        <v>702</v>
      </c>
      <c r="E149" s="32">
        <v>100.24444444444444</v>
      </c>
      <c r="F149" s="32">
        <v>4.0732165816892048</v>
      </c>
      <c r="G149" s="32">
        <v>3.6174595433385068</v>
      </c>
      <c r="H149" s="32">
        <v>1.0172500554200843</v>
      </c>
      <c r="I149" s="32">
        <v>0.68883063622256702</v>
      </c>
      <c r="J149" s="32">
        <v>408.31733333333341</v>
      </c>
      <c r="K149" s="32">
        <v>362.6302222222223</v>
      </c>
      <c r="L149" s="32">
        <v>101.97366666666666</v>
      </c>
      <c r="M149" s="32">
        <v>69.051444444444442</v>
      </c>
      <c r="N149" s="32">
        <v>27.233333333333334</v>
      </c>
      <c r="O149" s="32">
        <v>5.6888888888888891</v>
      </c>
      <c r="P149" s="32">
        <v>52.662666666666652</v>
      </c>
      <c r="Q149" s="32">
        <v>39.897777777777762</v>
      </c>
      <c r="R149" s="32">
        <v>12.764888888888892</v>
      </c>
      <c r="S149" s="32">
        <v>253.68100000000007</v>
      </c>
      <c r="T149" s="32">
        <v>201.95677777777783</v>
      </c>
      <c r="U149" s="32">
        <v>19.599333333333337</v>
      </c>
      <c r="V149" s="32">
        <v>32.124888888888897</v>
      </c>
      <c r="W149" s="32">
        <v>0.23055555555555557</v>
      </c>
      <c r="X149" s="32">
        <v>2.2222222222222223E-2</v>
      </c>
      <c r="Y149" s="32">
        <v>0</v>
      </c>
      <c r="Z149" s="32">
        <v>0</v>
      </c>
      <c r="AA149" s="32">
        <v>0</v>
      </c>
      <c r="AB149" s="32">
        <v>0.20833333333333334</v>
      </c>
      <c r="AC149" s="32">
        <v>0</v>
      </c>
      <c r="AD149" s="32">
        <v>0</v>
      </c>
      <c r="AE149" s="32">
        <v>0</v>
      </c>
      <c r="AF149" t="s">
        <v>2</v>
      </c>
      <c r="AG149">
        <v>4</v>
      </c>
      <c r="AH149"/>
    </row>
    <row r="150" spans="1:34" x14ac:dyDescent="0.25">
      <c r="A150" t="s">
        <v>822</v>
      </c>
      <c r="B150" t="s">
        <v>489</v>
      </c>
      <c r="C150" t="s">
        <v>675</v>
      </c>
      <c r="D150" t="s">
        <v>706</v>
      </c>
      <c r="E150" s="32">
        <v>93.12222222222222</v>
      </c>
      <c r="F150" s="32">
        <v>3.3151020164658154</v>
      </c>
      <c r="G150" s="32">
        <v>3.0241152607087458</v>
      </c>
      <c r="H150" s="32">
        <v>0.55109056198544337</v>
      </c>
      <c r="I150" s="32">
        <v>0.36694427872568919</v>
      </c>
      <c r="J150" s="32">
        <v>308.70966666666664</v>
      </c>
      <c r="K150" s="32">
        <v>281.61233333333331</v>
      </c>
      <c r="L150" s="32">
        <v>51.318777777777782</v>
      </c>
      <c r="M150" s="32">
        <v>34.170666666666676</v>
      </c>
      <c r="N150" s="32">
        <v>17.14811111111111</v>
      </c>
      <c r="O150" s="32">
        <v>0</v>
      </c>
      <c r="P150" s="32">
        <v>65.061777777777763</v>
      </c>
      <c r="Q150" s="32">
        <v>55.112555555555545</v>
      </c>
      <c r="R150" s="32">
        <v>9.9492222222222235</v>
      </c>
      <c r="S150" s="32">
        <v>192.32911111111113</v>
      </c>
      <c r="T150" s="32">
        <v>171.97466666666668</v>
      </c>
      <c r="U150" s="32">
        <v>0</v>
      </c>
      <c r="V150" s="32">
        <v>20.354444444444443</v>
      </c>
      <c r="W150" s="32">
        <v>39.320222222222228</v>
      </c>
      <c r="X150" s="32">
        <v>6.9368888888888911</v>
      </c>
      <c r="Y150" s="32">
        <v>2.9333333333333331</v>
      </c>
      <c r="Z150" s="32">
        <v>0</v>
      </c>
      <c r="AA150" s="32">
        <v>16.97044444444445</v>
      </c>
      <c r="AB150" s="32">
        <v>0</v>
      </c>
      <c r="AC150" s="32">
        <v>12.479555555555553</v>
      </c>
      <c r="AD150" s="32">
        <v>0</v>
      </c>
      <c r="AE150" s="32">
        <v>0</v>
      </c>
      <c r="AF150" t="s">
        <v>221</v>
      </c>
      <c r="AG150">
        <v>4</v>
      </c>
      <c r="AH150"/>
    </row>
    <row r="151" spans="1:34" x14ac:dyDescent="0.25">
      <c r="A151" t="s">
        <v>822</v>
      </c>
      <c r="B151" t="s">
        <v>376</v>
      </c>
      <c r="C151" t="s">
        <v>634</v>
      </c>
      <c r="D151" t="s">
        <v>774</v>
      </c>
      <c r="E151" s="32">
        <v>59.233333333333334</v>
      </c>
      <c r="F151" s="32">
        <v>3.1836353404614521</v>
      </c>
      <c r="G151" s="32">
        <v>2.830564622022135</v>
      </c>
      <c r="H151" s="32">
        <v>0.41145563684111802</v>
      </c>
      <c r="I151" s="32">
        <v>0.16802663665353593</v>
      </c>
      <c r="J151" s="32">
        <v>188.57733333333334</v>
      </c>
      <c r="K151" s="32">
        <v>167.6637777777778</v>
      </c>
      <c r="L151" s="32">
        <v>24.37188888888889</v>
      </c>
      <c r="M151" s="32">
        <v>9.9527777777777775</v>
      </c>
      <c r="N151" s="32">
        <v>10.063555555555556</v>
      </c>
      <c r="O151" s="32">
        <v>4.3555555555555552</v>
      </c>
      <c r="P151" s="32">
        <v>58.673222222222229</v>
      </c>
      <c r="Q151" s="32">
        <v>52.178777777777782</v>
      </c>
      <c r="R151" s="32">
        <v>6.4944444444444445</v>
      </c>
      <c r="S151" s="32">
        <v>105.53222222222225</v>
      </c>
      <c r="T151" s="32">
        <v>105.47666666666669</v>
      </c>
      <c r="U151" s="32">
        <v>0</v>
      </c>
      <c r="V151" s="32">
        <v>5.5555555555555552E-2</v>
      </c>
      <c r="W151" s="32">
        <v>0</v>
      </c>
      <c r="X151" s="32">
        <v>0</v>
      </c>
      <c r="Y151" s="32">
        <v>0</v>
      </c>
      <c r="Z151" s="32">
        <v>0</v>
      </c>
      <c r="AA151" s="32">
        <v>0</v>
      </c>
      <c r="AB151" s="32">
        <v>0</v>
      </c>
      <c r="AC151" s="32">
        <v>0</v>
      </c>
      <c r="AD151" s="32">
        <v>0</v>
      </c>
      <c r="AE151" s="32">
        <v>0</v>
      </c>
      <c r="AF151" t="s">
        <v>105</v>
      </c>
      <c r="AG151">
        <v>4</v>
      </c>
      <c r="AH151"/>
    </row>
    <row r="152" spans="1:34" x14ac:dyDescent="0.25">
      <c r="A152" t="s">
        <v>822</v>
      </c>
      <c r="B152" t="s">
        <v>312</v>
      </c>
      <c r="C152" t="s">
        <v>555</v>
      </c>
      <c r="D152" t="s">
        <v>688</v>
      </c>
      <c r="E152" s="32">
        <v>112.31111111111112</v>
      </c>
      <c r="F152" s="32">
        <v>5.0545261179263941</v>
      </c>
      <c r="G152" s="32">
        <v>4.7251830233478422</v>
      </c>
      <c r="H152" s="32">
        <v>0.45250989315393741</v>
      </c>
      <c r="I152" s="32">
        <v>0.26335278986941035</v>
      </c>
      <c r="J152" s="32">
        <v>567.67944444444436</v>
      </c>
      <c r="K152" s="32">
        <v>530.69055555555542</v>
      </c>
      <c r="L152" s="32">
        <v>50.821888888888886</v>
      </c>
      <c r="M152" s="32">
        <v>29.577444444444442</v>
      </c>
      <c r="N152" s="32">
        <v>16</v>
      </c>
      <c r="O152" s="32">
        <v>5.2444444444444445</v>
      </c>
      <c r="P152" s="32">
        <v>208.74811111111109</v>
      </c>
      <c r="Q152" s="32">
        <v>193.00366666666665</v>
      </c>
      <c r="R152" s="32">
        <v>15.744444444444444</v>
      </c>
      <c r="S152" s="32">
        <v>308.10944444444442</v>
      </c>
      <c r="T152" s="32">
        <v>254.13466666666665</v>
      </c>
      <c r="U152" s="32">
        <v>5.774111111111111</v>
      </c>
      <c r="V152" s="32">
        <v>48.20066666666667</v>
      </c>
      <c r="W152" s="32">
        <v>32.281333333333329</v>
      </c>
      <c r="X152" s="32">
        <v>1.2162222222222223</v>
      </c>
      <c r="Y152" s="32">
        <v>0</v>
      </c>
      <c r="Z152" s="32">
        <v>0</v>
      </c>
      <c r="AA152" s="32">
        <v>12.786666666666665</v>
      </c>
      <c r="AB152" s="32">
        <v>0</v>
      </c>
      <c r="AC152" s="32">
        <v>16.306222222222218</v>
      </c>
      <c r="AD152" s="32">
        <v>0</v>
      </c>
      <c r="AE152" s="32">
        <v>1.9722222222222223</v>
      </c>
      <c r="AF152" t="s">
        <v>39</v>
      </c>
      <c r="AG152">
        <v>4</v>
      </c>
      <c r="AH152"/>
    </row>
    <row r="153" spans="1:34" x14ac:dyDescent="0.25">
      <c r="A153" t="s">
        <v>822</v>
      </c>
      <c r="B153" t="s">
        <v>502</v>
      </c>
      <c r="C153" t="s">
        <v>555</v>
      </c>
      <c r="D153" t="s">
        <v>688</v>
      </c>
      <c r="E153" s="32">
        <v>87.388888888888886</v>
      </c>
      <c r="F153" s="32">
        <v>4.2567183725365547</v>
      </c>
      <c r="G153" s="32">
        <v>4.0363115066751432</v>
      </c>
      <c r="H153" s="32">
        <v>0.45655944055944053</v>
      </c>
      <c r="I153" s="32">
        <v>0.29584742530197072</v>
      </c>
      <c r="J153" s="32">
        <v>371.98988888888891</v>
      </c>
      <c r="K153" s="32">
        <v>352.72877777777779</v>
      </c>
      <c r="L153" s="32">
        <v>39.898222222222216</v>
      </c>
      <c r="M153" s="32">
        <v>25.853777777777776</v>
      </c>
      <c r="N153" s="32">
        <v>3.3777777777777778</v>
      </c>
      <c r="O153" s="32">
        <v>10.666666666666666</v>
      </c>
      <c r="P153" s="32">
        <v>127.00600000000001</v>
      </c>
      <c r="Q153" s="32">
        <v>121.78933333333335</v>
      </c>
      <c r="R153" s="32">
        <v>5.2166666666666668</v>
      </c>
      <c r="S153" s="32">
        <v>205.08566666666667</v>
      </c>
      <c r="T153" s="32">
        <v>168.39100000000002</v>
      </c>
      <c r="U153" s="32">
        <v>9.050111111111109</v>
      </c>
      <c r="V153" s="32">
        <v>27.644555555555549</v>
      </c>
      <c r="W153" s="32">
        <v>64.99177777777777</v>
      </c>
      <c r="X153" s="32">
        <v>5.3272222222222219</v>
      </c>
      <c r="Y153" s="32">
        <v>0</v>
      </c>
      <c r="Z153" s="32">
        <v>0</v>
      </c>
      <c r="AA153" s="32">
        <v>12.758222222222223</v>
      </c>
      <c r="AB153" s="32">
        <v>0</v>
      </c>
      <c r="AC153" s="32">
        <v>46.372999999999998</v>
      </c>
      <c r="AD153" s="32">
        <v>0</v>
      </c>
      <c r="AE153" s="32">
        <v>0.53333333333333333</v>
      </c>
      <c r="AF153" t="s">
        <v>235</v>
      </c>
      <c r="AG153">
        <v>4</v>
      </c>
      <c r="AH153"/>
    </row>
    <row r="154" spans="1:34" x14ac:dyDescent="0.25">
      <c r="A154" t="s">
        <v>822</v>
      </c>
      <c r="B154" t="s">
        <v>466</v>
      </c>
      <c r="C154" t="s">
        <v>559</v>
      </c>
      <c r="D154" t="s">
        <v>705</v>
      </c>
      <c r="E154" s="32">
        <v>50.755555555555553</v>
      </c>
      <c r="F154" s="32">
        <v>3.5657640105078814</v>
      </c>
      <c r="G154" s="32">
        <v>3.1422657618213665</v>
      </c>
      <c r="H154" s="32">
        <v>0.39839754816112083</v>
      </c>
      <c r="I154" s="32">
        <v>0.17422942206654987</v>
      </c>
      <c r="J154" s="32">
        <v>180.98233333333334</v>
      </c>
      <c r="K154" s="32">
        <v>159.48744444444446</v>
      </c>
      <c r="L154" s="32">
        <v>20.220888888888886</v>
      </c>
      <c r="M154" s="32">
        <v>8.8431111111111083</v>
      </c>
      <c r="N154" s="32">
        <v>5.6888888888888891</v>
      </c>
      <c r="O154" s="32">
        <v>5.6888888888888891</v>
      </c>
      <c r="P154" s="32">
        <v>73.566444444444457</v>
      </c>
      <c r="Q154" s="32">
        <v>63.44933333333335</v>
      </c>
      <c r="R154" s="32">
        <v>10.117111111111113</v>
      </c>
      <c r="S154" s="32">
        <v>87.195000000000007</v>
      </c>
      <c r="T154" s="32">
        <v>80.000777777777785</v>
      </c>
      <c r="U154" s="32">
        <v>7.194222222222221</v>
      </c>
      <c r="V154" s="32">
        <v>0</v>
      </c>
      <c r="W154" s="32">
        <v>0</v>
      </c>
      <c r="X154" s="32">
        <v>0</v>
      </c>
      <c r="Y154" s="32">
        <v>0</v>
      </c>
      <c r="Z154" s="32">
        <v>0</v>
      </c>
      <c r="AA154" s="32">
        <v>0</v>
      </c>
      <c r="AB154" s="32">
        <v>0</v>
      </c>
      <c r="AC154" s="32">
        <v>0</v>
      </c>
      <c r="AD154" s="32">
        <v>0</v>
      </c>
      <c r="AE154" s="32">
        <v>0</v>
      </c>
      <c r="AF154" t="s">
        <v>198</v>
      </c>
      <c r="AG154">
        <v>4</v>
      </c>
      <c r="AH154"/>
    </row>
    <row r="155" spans="1:34" x14ac:dyDescent="0.25">
      <c r="A155" t="s">
        <v>822</v>
      </c>
      <c r="B155" t="s">
        <v>296</v>
      </c>
      <c r="C155" t="s">
        <v>597</v>
      </c>
      <c r="D155" t="s">
        <v>756</v>
      </c>
      <c r="E155" s="32">
        <v>147.77777777777777</v>
      </c>
      <c r="F155" s="32">
        <v>3.3356180451127826</v>
      </c>
      <c r="G155" s="32">
        <v>3.1906932330827078</v>
      </c>
      <c r="H155" s="32">
        <v>0.54238721804511281</v>
      </c>
      <c r="I155" s="32">
        <v>0.43295112781954886</v>
      </c>
      <c r="J155" s="32">
        <v>492.93022222222231</v>
      </c>
      <c r="K155" s="32">
        <v>471.51355555555568</v>
      </c>
      <c r="L155" s="32">
        <v>80.152777777777771</v>
      </c>
      <c r="M155" s="32">
        <v>63.980555555555554</v>
      </c>
      <c r="N155" s="32">
        <v>10.75</v>
      </c>
      <c r="O155" s="32">
        <v>5.4222222222222225</v>
      </c>
      <c r="P155" s="32">
        <v>153.76377777777776</v>
      </c>
      <c r="Q155" s="32">
        <v>148.51933333333332</v>
      </c>
      <c r="R155" s="32">
        <v>5.2444444444444445</v>
      </c>
      <c r="S155" s="32">
        <v>259.01366666666678</v>
      </c>
      <c r="T155" s="32">
        <v>246.78311111111123</v>
      </c>
      <c r="U155" s="32">
        <v>3.3666666666666667</v>
      </c>
      <c r="V155" s="32">
        <v>8.8638888888888889</v>
      </c>
      <c r="W155" s="32">
        <v>88.985777777777756</v>
      </c>
      <c r="X155" s="32">
        <v>0</v>
      </c>
      <c r="Y155" s="32">
        <v>0</v>
      </c>
      <c r="Z155" s="32">
        <v>0</v>
      </c>
      <c r="AA155" s="32">
        <v>11.736000000000002</v>
      </c>
      <c r="AB155" s="32">
        <v>0</v>
      </c>
      <c r="AC155" s="32">
        <v>77.249777777777751</v>
      </c>
      <c r="AD155" s="32">
        <v>0</v>
      </c>
      <c r="AE155" s="32">
        <v>0</v>
      </c>
      <c r="AF155" t="s">
        <v>23</v>
      </c>
      <c r="AG155">
        <v>4</v>
      </c>
      <c r="AH155"/>
    </row>
    <row r="156" spans="1:34" x14ac:dyDescent="0.25">
      <c r="A156" t="s">
        <v>822</v>
      </c>
      <c r="B156" t="s">
        <v>360</v>
      </c>
      <c r="C156" t="s">
        <v>627</v>
      </c>
      <c r="D156" t="s">
        <v>771</v>
      </c>
      <c r="E156" s="32">
        <v>60.31111111111111</v>
      </c>
      <c r="F156" s="32">
        <v>3.114673913043478</v>
      </c>
      <c r="G156" s="32">
        <v>2.8223526160648489</v>
      </c>
      <c r="H156" s="32">
        <v>0.22890198968312453</v>
      </c>
      <c r="I156" s="32">
        <v>8.8399042004421502E-2</v>
      </c>
      <c r="J156" s="32">
        <v>187.84944444444443</v>
      </c>
      <c r="K156" s="32">
        <v>170.21922222222221</v>
      </c>
      <c r="L156" s="32">
        <v>13.805333333333332</v>
      </c>
      <c r="M156" s="32">
        <v>5.3314444444444433</v>
      </c>
      <c r="N156" s="32">
        <v>3.007222222222222</v>
      </c>
      <c r="O156" s="32">
        <v>5.4666666666666668</v>
      </c>
      <c r="P156" s="32">
        <v>51.118111111111098</v>
      </c>
      <c r="Q156" s="32">
        <v>41.961777777777769</v>
      </c>
      <c r="R156" s="32">
        <v>9.1563333333333308</v>
      </c>
      <c r="S156" s="32">
        <v>122.926</v>
      </c>
      <c r="T156" s="32">
        <v>110.10355555555556</v>
      </c>
      <c r="U156" s="32">
        <v>0</v>
      </c>
      <c r="V156" s="32">
        <v>12.822444444444441</v>
      </c>
      <c r="W156" s="32">
        <v>56.160888888888884</v>
      </c>
      <c r="X156" s="32">
        <v>0.12333333333333332</v>
      </c>
      <c r="Y156" s="32">
        <v>0</v>
      </c>
      <c r="Z156" s="32">
        <v>0</v>
      </c>
      <c r="AA156" s="32">
        <v>10.669444444444448</v>
      </c>
      <c r="AB156" s="32">
        <v>0</v>
      </c>
      <c r="AC156" s="32">
        <v>38.10755555555555</v>
      </c>
      <c r="AD156" s="32">
        <v>0</v>
      </c>
      <c r="AE156" s="32">
        <v>7.2605555555555563</v>
      </c>
      <c r="AF156" t="s">
        <v>88</v>
      </c>
      <c r="AG156">
        <v>4</v>
      </c>
      <c r="AH156"/>
    </row>
    <row r="157" spans="1:34" x14ac:dyDescent="0.25">
      <c r="A157" t="s">
        <v>822</v>
      </c>
      <c r="B157" t="s">
        <v>301</v>
      </c>
      <c r="C157" t="s">
        <v>543</v>
      </c>
      <c r="D157" t="s">
        <v>757</v>
      </c>
      <c r="E157" s="32">
        <v>28.988888888888887</v>
      </c>
      <c r="F157" s="32">
        <v>5.0096205442698354</v>
      </c>
      <c r="G157" s="32">
        <v>3.700306630893063</v>
      </c>
      <c r="H157" s="32">
        <v>0.52663855883480259</v>
      </c>
      <c r="I157" s="32">
        <v>0.12265235722499042</v>
      </c>
      <c r="J157" s="32">
        <v>145.22333333333333</v>
      </c>
      <c r="K157" s="32">
        <v>107.26777777777778</v>
      </c>
      <c r="L157" s="32">
        <v>15.266666666666666</v>
      </c>
      <c r="M157" s="32">
        <v>3.5555555555555554</v>
      </c>
      <c r="N157" s="32">
        <v>5.9333333333333336</v>
      </c>
      <c r="O157" s="32">
        <v>5.7777777777777777</v>
      </c>
      <c r="P157" s="32">
        <v>30.738888888888887</v>
      </c>
      <c r="Q157" s="32">
        <v>4.4944444444444445</v>
      </c>
      <c r="R157" s="32">
        <v>26.244444444444444</v>
      </c>
      <c r="S157" s="32">
        <v>99.217777777777783</v>
      </c>
      <c r="T157" s="32">
        <v>77.395555555555561</v>
      </c>
      <c r="U157" s="32">
        <v>0</v>
      </c>
      <c r="V157" s="32">
        <v>21.822222222222223</v>
      </c>
      <c r="W157" s="32">
        <v>0</v>
      </c>
      <c r="X157" s="32">
        <v>0</v>
      </c>
      <c r="Y157" s="32">
        <v>0</v>
      </c>
      <c r="Z157" s="32">
        <v>0</v>
      </c>
      <c r="AA157" s="32">
        <v>0</v>
      </c>
      <c r="AB157" s="32">
        <v>0</v>
      </c>
      <c r="AC157" s="32">
        <v>0</v>
      </c>
      <c r="AD157" s="32">
        <v>0</v>
      </c>
      <c r="AE157" s="32">
        <v>0</v>
      </c>
      <c r="AF157" t="s">
        <v>28</v>
      </c>
      <c r="AG157">
        <v>4</v>
      </c>
      <c r="AH157"/>
    </row>
    <row r="158" spans="1:34" x14ac:dyDescent="0.25">
      <c r="A158" t="s">
        <v>822</v>
      </c>
      <c r="B158" t="s">
        <v>347</v>
      </c>
      <c r="C158" t="s">
        <v>594</v>
      </c>
      <c r="D158" t="s">
        <v>699</v>
      </c>
      <c r="E158" s="32">
        <v>117.53333333333333</v>
      </c>
      <c r="F158" s="32">
        <v>3.8714265456608064</v>
      </c>
      <c r="G158" s="32">
        <v>3.3826148610323323</v>
      </c>
      <c r="H158" s="32">
        <v>0.74032236717716005</v>
      </c>
      <c r="I158" s="32">
        <v>0.52323028927963688</v>
      </c>
      <c r="J158" s="32">
        <v>455.02166666666676</v>
      </c>
      <c r="K158" s="32">
        <v>397.57000000000011</v>
      </c>
      <c r="L158" s="32">
        <v>87.012555555555537</v>
      </c>
      <c r="M158" s="32">
        <v>61.496999999999986</v>
      </c>
      <c r="N158" s="32">
        <v>19.826666666666668</v>
      </c>
      <c r="O158" s="32">
        <v>5.6888888888888891</v>
      </c>
      <c r="P158" s="32">
        <v>86.331444444444486</v>
      </c>
      <c r="Q158" s="32">
        <v>54.395333333333362</v>
      </c>
      <c r="R158" s="32">
        <v>31.936111111111117</v>
      </c>
      <c r="S158" s="32">
        <v>281.67766666666677</v>
      </c>
      <c r="T158" s="32">
        <v>281.67766666666677</v>
      </c>
      <c r="U158" s="32">
        <v>0</v>
      </c>
      <c r="V158" s="32">
        <v>0</v>
      </c>
      <c r="W158" s="32">
        <v>54.861444444444452</v>
      </c>
      <c r="X158" s="32">
        <v>8.1274444444444462</v>
      </c>
      <c r="Y158" s="32">
        <v>0</v>
      </c>
      <c r="Z158" s="32">
        <v>0</v>
      </c>
      <c r="AA158" s="32">
        <v>18.75</v>
      </c>
      <c r="AB158" s="32">
        <v>9.7222222222222224E-2</v>
      </c>
      <c r="AC158" s="32">
        <v>27.886777777777784</v>
      </c>
      <c r="AD158" s="32">
        <v>0</v>
      </c>
      <c r="AE158" s="32">
        <v>0</v>
      </c>
      <c r="AF158" t="s">
        <v>75</v>
      </c>
      <c r="AG158">
        <v>4</v>
      </c>
      <c r="AH158"/>
    </row>
    <row r="159" spans="1:34" x14ac:dyDescent="0.25">
      <c r="A159" t="s">
        <v>822</v>
      </c>
      <c r="B159" t="s">
        <v>381</v>
      </c>
      <c r="C159" t="s">
        <v>638</v>
      </c>
      <c r="D159" t="s">
        <v>776</v>
      </c>
      <c r="E159" s="32">
        <v>77.63333333333334</v>
      </c>
      <c r="F159" s="32">
        <v>4.1133018462859594</v>
      </c>
      <c r="G159" s="32">
        <v>3.5783211678832116</v>
      </c>
      <c r="H159" s="32">
        <v>0.65070559610705581</v>
      </c>
      <c r="I159" s="32">
        <v>0.26150994704451125</v>
      </c>
      <c r="J159" s="32">
        <v>319.32933333333335</v>
      </c>
      <c r="K159" s="32">
        <v>277.79700000000003</v>
      </c>
      <c r="L159" s="32">
        <v>50.516444444444438</v>
      </c>
      <c r="M159" s="32">
        <v>20.30188888888889</v>
      </c>
      <c r="N159" s="32">
        <v>24.525666666666655</v>
      </c>
      <c r="O159" s="32">
        <v>5.6888888888888891</v>
      </c>
      <c r="P159" s="32">
        <v>83.49144444444444</v>
      </c>
      <c r="Q159" s="32">
        <v>72.173666666666662</v>
      </c>
      <c r="R159" s="32">
        <v>11.317777777777779</v>
      </c>
      <c r="S159" s="32">
        <v>185.32144444444444</v>
      </c>
      <c r="T159" s="32">
        <v>174.02355555555556</v>
      </c>
      <c r="U159" s="32">
        <v>3.8267777777777781</v>
      </c>
      <c r="V159" s="32">
        <v>7.4711111111111084</v>
      </c>
      <c r="W159" s="32">
        <v>8.3786666666666676</v>
      </c>
      <c r="X159" s="32">
        <v>0</v>
      </c>
      <c r="Y159" s="32">
        <v>0</v>
      </c>
      <c r="Z159" s="32">
        <v>0</v>
      </c>
      <c r="AA159" s="32">
        <v>4.6601111111111111</v>
      </c>
      <c r="AB159" s="32">
        <v>0</v>
      </c>
      <c r="AC159" s="32">
        <v>3.7185555555555556</v>
      </c>
      <c r="AD159" s="32">
        <v>0</v>
      </c>
      <c r="AE159" s="32">
        <v>0</v>
      </c>
      <c r="AF159" t="s">
        <v>110</v>
      </c>
      <c r="AG159">
        <v>4</v>
      </c>
      <c r="AH159"/>
    </row>
    <row r="160" spans="1:34" x14ac:dyDescent="0.25">
      <c r="A160" t="s">
        <v>822</v>
      </c>
      <c r="B160" t="s">
        <v>346</v>
      </c>
      <c r="C160" t="s">
        <v>619</v>
      </c>
      <c r="D160" t="s">
        <v>690</v>
      </c>
      <c r="E160" s="32">
        <v>73.62222222222222</v>
      </c>
      <c r="F160" s="32">
        <v>4.049391789918503</v>
      </c>
      <c r="G160" s="32">
        <v>3.6371083610021135</v>
      </c>
      <c r="H160" s="32">
        <v>1.0076682764865679</v>
      </c>
      <c r="I160" s="32">
        <v>0.66608964684575911</v>
      </c>
      <c r="J160" s="32">
        <v>298.12522222222225</v>
      </c>
      <c r="K160" s="32">
        <v>267.77200000000005</v>
      </c>
      <c r="L160" s="32">
        <v>74.186777777777763</v>
      </c>
      <c r="M160" s="32">
        <v>49.038999999999994</v>
      </c>
      <c r="N160" s="32">
        <v>19.87</v>
      </c>
      <c r="O160" s="32">
        <v>5.2777777777777777</v>
      </c>
      <c r="P160" s="32">
        <v>48.316777777777759</v>
      </c>
      <c r="Q160" s="32">
        <v>43.111333333333313</v>
      </c>
      <c r="R160" s="32">
        <v>5.2054444444444448</v>
      </c>
      <c r="S160" s="32">
        <v>175.62166666666673</v>
      </c>
      <c r="T160" s="32">
        <v>139.16522222222227</v>
      </c>
      <c r="U160" s="32">
        <v>26.180444444444444</v>
      </c>
      <c r="V160" s="32">
        <v>10.276000000000003</v>
      </c>
      <c r="W160" s="32">
        <v>28.851222222222219</v>
      </c>
      <c r="X160" s="32">
        <v>1.1111111111111112E-2</v>
      </c>
      <c r="Y160" s="32">
        <v>0</v>
      </c>
      <c r="Z160" s="32">
        <v>0</v>
      </c>
      <c r="AA160" s="32">
        <v>0.93333333333333335</v>
      </c>
      <c r="AB160" s="32">
        <v>0.16666666666666666</v>
      </c>
      <c r="AC160" s="32">
        <v>27.740111111111108</v>
      </c>
      <c r="AD160" s="32">
        <v>0</v>
      </c>
      <c r="AE160" s="32">
        <v>0</v>
      </c>
      <c r="AF160" t="s">
        <v>74</v>
      </c>
      <c r="AG160">
        <v>4</v>
      </c>
      <c r="AH160"/>
    </row>
    <row r="161" spans="1:34" x14ac:dyDescent="0.25">
      <c r="A161" t="s">
        <v>822</v>
      </c>
      <c r="B161" t="s">
        <v>468</v>
      </c>
      <c r="C161" t="s">
        <v>668</v>
      </c>
      <c r="D161" t="s">
        <v>743</v>
      </c>
      <c r="E161" s="32">
        <v>89.444444444444443</v>
      </c>
      <c r="F161" s="32">
        <v>3.3195440993788812</v>
      </c>
      <c r="G161" s="32">
        <v>3.015037267080745</v>
      </c>
      <c r="H161" s="32">
        <v>0.34556149068322978</v>
      </c>
      <c r="I161" s="32">
        <v>0.23971180124223598</v>
      </c>
      <c r="J161" s="32">
        <v>296.91477777777772</v>
      </c>
      <c r="K161" s="32">
        <v>269.67833333333328</v>
      </c>
      <c r="L161" s="32">
        <v>30.908555555555552</v>
      </c>
      <c r="M161" s="32">
        <v>21.440888888888885</v>
      </c>
      <c r="N161" s="32">
        <v>4.3121111111111112</v>
      </c>
      <c r="O161" s="32">
        <v>5.1555555555555559</v>
      </c>
      <c r="P161" s="32">
        <v>68.397333333333336</v>
      </c>
      <c r="Q161" s="32">
        <v>50.62855555555555</v>
      </c>
      <c r="R161" s="32">
        <v>17.768777777777778</v>
      </c>
      <c r="S161" s="32">
        <v>197.60888888888886</v>
      </c>
      <c r="T161" s="32">
        <v>178.39588888888886</v>
      </c>
      <c r="U161" s="32">
        <v>0</v>
      </c>
      <c r="V161" s="32">
        <v>19.21299999999999</v>
      </c>
      <c r="W161" s="32">
        <v>2.5862222222222226</v>
      </c>
      <c r="X161" s="32">
        <v>0</v>
      </c>
      <c r="Y161" s="32">
        <v>0</v>
      </c>
      <c r="Z161" s="32">
        <v>0</v>
      </c>
      <c r="AA161" s="32">
        <v>2.5862222222222226</v>
      </c>
      <c r="AB161" s="32">
        <v>0</v>
      </c>
      <c r="AC161" s="32">
        <v>0</v>
      </c>
      <c r="AD161" s="32">
        <v>0</v>
      </c>
      <c r="AE161" s="32">
        <v>0</v>
      </c>
      <c r="AF161" t="s">
        <v>200</v>
      </c>
      <c r="AG161">
        <v>4</v>
      </c>
      <c r="AH161"/>
    </row>
    <row r="162" spans="1:34" x14ac:dyDescent="0.25">
      <c r="A162" t="s">
        <v>822</v>
      </c>
      <c r="B162" t="s">
        <v>400</v>
      </c>
      <c r="C162" t="s">
        <v>550</v>
      </c>
      <c r="D162" t="s">
        <v>781</v>
      </c>
      <c r="E162" s="32">
        <v>67.511111111111106</v>
      </c>
      <c r="F162" s="32">
        <v>4.0279377880184333</v>
      </c>
      <c r="G162" s="32">
        <v>3.5395819618169848</v>
      </c>
      <c r="H162" s="32">
        <v>1.0489219881500988</v>
      </c>
      <c r="I162" s="32">
        <v>0.69219058591178406</v>
      </c>
      <c r="J162" s="32">
        <v>271.93055555555554</v>
      </c>
      <c r="K162" s="32">
        <v>238.96111111111108</v>
      </c>
      <c r="L162" s="32">
        <v>70.813888888888883</v>
      </c>
      <c r="M162" s="32">
        <v>46.730555555555554</v>
      </c>
      <c r="N162" s="32">
        <v>18.572222222222223</v>
      </c>
      <c r="O162" s="32">
        <v>5.5111111111111111</v>
      </c>
      <c r="P162" s="32">
        <v>46.913888888888891</v>
      </c>
      <c r="Q162" s="32">
        <v>38.027777777777779</v>
      </c>
      <c r="R162" s="32">
        <v>8.8861111111111111</v>
      </c>
      <c r="S162" s="32">
        <v>154.20277777777775</v>
      </c>
      <c r="T162" s="32">
        <v>139.75277777777777</v>
      </c>
      <c r="U162" s="32">
        <v>0</v>
      </c>
      <c r="V162" s="32">
        <v>14.45</v>
      </c>
      <c r="W162" s="32">
        <v>0</v>
      </c>
      <c r="X162" s="32">
        <v>0</v>
      </c>
      <c r="Y162" s="32">
        <v>0</v>
      </c>
      <c r="Z162" s="32">
        <v>0</v>
      </c>
      <c r="AA162" s="32">
        <v>0</v>
      </c>
      <c r="AB162" s="32">
        <v>0</v>
      </c>
      <c r="AC162" s="32">
        <v>0</v>
      </c>
      <c r="AD162" s="32">
        <v>0</v>
      </c>
      <c r="AE162" s="32">
        <v>0</v>
      </c>
      <c r="AF162" t="s">
        <v>131</v>
      </c>
      <c r="AG162">
        <v>4</v>
      </c>
      <c r="AH162"/>
    </row>
    <row r="163" spans="1:34" x14ac:dyDescent="0.25">
      <c r="A163" t="s">
        <v>822</v>
      </c>
      <c r="B163" t="s">
        <v>513</v>
      </c>
      <c r="C163" t="s">
        <v>555</v>
      </c>
      <c r="D163" t="s">
        <v>688</v>
      </c>
      <c r="E163" s="32">
        <v>62.944444444444443</v>
      </c>
      <c r="F163" s="32">
        <v>3.5329744042365405</v>
      </c>
      <c r="G163" s="32">
        <v>3.1446601941747576</v>
      </c>
      <c r="H163" s="32">
        <v>0.89043071491615167</v>
      </c>
      <c r="I163" s="32">
        <v>0.50211650485436876</v>
      </c>
      <c r="J163" s="32">
        <v>222.38111111111112</v>
      </c>
      <c r="K163" s="32">
        <v>197.9388888888889</v>
      </c>
      <c r="L163" s="32">
        <v>56.047666666666657</v>
      </c>
      <c r="M163" s="32">
        <v>31.605444444444434</v>
      </c>
      <c r="N163" s="32">
        <v>19.19222222222222</v>
      </c>
      <c r="O163" s="32">
        <v>5.25</v>
      </c>
      <c r="P163" s="32">
        <v>62.593333333333341</v>
      </c>
      <c r="Q163" s="32">
        <v>62.593333333333341</v>
      </c>
      <c r="R163" s="32">
        <v>0</v>
      </c>
      <c r="S163" s="32">
        <v>103.74011111111113</v>
      </c>
      <c r="T163" s="32">
        <v>66.90500000000003</v>
      </c>
      <c r="U163" s="32">
        <v>22.509888888888888</v>
      </c>
      <c r="V163" s="32">
        <v>14.325222222222214</v>
      </c>
      <c r="W163" s="32">
        <v>0</v>
      </c>
      <c r="X163" s="32">
        <v>0</v>
      </c>
      <c r="Y163" s="32">
        <v>0</v>
      </c>
      <c r="Z163" s="32">
        <v>0</v>
      </c>
      <c r="AA163" s="32">
        <v>0</v>
      </c>
      <c r="AB163" s="32">
        <v>0</v>
      </c>
      <c r="AC163" s="32">
        <v>0</v>
      </c>
      <c r="AD163" s="32">
        <v>0</v>
      </c>
      <c r="AE163" s="32">
        <v>0</v>
      </c>
      <c r="AF163" t="s">
        <v>246</v>
      </c>
      <c r="AG163">
        <v>4</v>
      </c>
      <c r="AH163"/>
    </row>
    <row r="164" spans="1:34" x14ac:dyDescent="0.25">
      <c r="A164" t="s">
        <v>822</v>
      </c>
      <c r="B164" t="s">
        <v>333</v>
      </c>
      <c r="C164" t="s">
        <v>614</v>
      </c>
      <c r="D164" t="s">
        <v>763</v>
      </c>
      <c r="E164" s="32">
        <v>167.16666666666666</v>
      </c>
      <c r="F164" s="32">
        <v>3.3759255566633439</v>
      </c>
      <c r="G164" s="32">
        <v>3.1453147224991689</v>
      </c>
      <c r="H164" s="32">
        <v>0.65202126952475903</v>
      </c>
      <c r="I164" s="32">
        <v>0.45290196078431372</v>
      </c>
      <c r="J164" s="32">
        <v>564.34222222222229</v>
      </c>
      <c r="K164" s="32">
        <v>525.79177777777772</v>
      </c>
      <c r="L164" s="32">
        <v>108.99622222222222</v>
      </c>
      <c r="M164" s="32">
        <v>75.710111111111104</v>
      </c>
      <c r="N164" s="32">
        <v>28.153111111111109</v>
      </c>
      <c r="O164" s="32">
        <v>5.133</v>
      </c>
      <c r="P164" s="32">
        <v>157.13766666666669</v>
      </c>
      <c r="Q164" s="32">
        <v>151.87333333333336</v>
      </c>
      <c r="R164" s="32">
        <v>5.2643333333333331</v>
      </c>
      <c r="S164" s="32">
        <v>298.20833333333331</v>
      </c>
      <c r="T164" s="32">
        <v>298.20833333333331</v>
      </c>
      <c r="U164" s="32">
        <v>0</v>
      </c>
      <c r="V164" s="32">
        <v>0</v>
      </c>
      <c r="W164" s="32">
        <v>0</v>
      </c>
      <c r="X164" s="32">
        <v>0</v>
      </c>
      <c r="Y164" s="32">
        <v>0</v>
      </c>
      <c r="Z164" s="32">
        <v>0</v>
      </c>
      <c r="AA164" s="32">
        <v>0</v>
      </c>
      <c r="AB164" s="32">
        <v>0</v>
      </c>
      <c r="AC164" s="32">
        <v>0</v>
      </c>
      <c r="AD164" s="32">
        <v>0</v>
      </c>
      <c r="AE164" s="32">
        <v>0</v>
      </c>
      <c r="AF164" t="s">
        <v>61</v>
      </c>
      <c r="AG164">
        <v>4</v>
      </c>
      <c r="AH164"/>
    </row>
    <row r="165" spans="1:34" x14ac:dyDescent="0.25">
      <c r="A165" t="s">
        <v>822</v>
      </c>
      <c r="B165" t="s">
        <v>385</v>
      </c>
      <c r="C165" t="s">
        <v>598</v>
      </c>
      <c r="D165" t="s">
        <v>703</v>
      </c>
      <c r="E165" s="32">
        <v>90.733333333333334</v>
      </c>
      <c r="F165" s="32">
        <v>3.2402816556453589</v>
      </c>
      <c r="G165" s="32">
        <v>2.9894856722997791</v>
      </c>
      <c r="H165" s="32">
        <v>0.76475998040656357</v>
      </c>
      <c r="I165" s="32">
        <v>0.5139639970609845</v>
      </c>
      <c r="J165" s="32">
        <v>294.00155555555557</v>
      </c>
      <c r="K165" s="32">
        <v>271.24599999999998</v>
      </c>
      <c r="L165" s="32">
        <v>69.389222222222202</v>
      </c>
      <c r="M165" s="32">
        <v>46.633666666666656</v>
      </c>
      <c r="N165" s="32">
        <v>17.066666666666666</v>
      </c>
      <c r="O165" s="32">
        <v>5.6888888888888891</v>
      </c>
      <c r="P165" s="32">
        <v>59.482777777777777</v>
      </c>
      <c r="Q165" s="32">
        <v>59.482777777777777</v>
      </c>
      <c r="R165" s="32">
        <v>0</v>
      </c>
      <c r="S165" s="32">
        <v>165.12955555555556</v>
      </c>
      <c r="T165" s="32">
        <v>165.12955555555556</v>
      </c>
      <c r="U165" s="32">
        <v>0</v>
      </c>
      <c r="V165" s="32">
        <v>0</v>
      </c>
      <c r="W165" s="32">
        <v>3.967888888888889</v>
      </c>
      <c r="X165" s="32">
        <v>0</v>
      </c>
      <c r="Y165" s="32">
        <v>0</v>
      </c>
      <c r="Z165" s="32">
        <v>0</v>
      </c>
      <c r="AA165" s="32">
        <v>0.53333333333333333</v>
      </c>
      <c r="AB165" s="32">
        <v>0</v>
      </c>
      <c r="AC165" s="32">
        <v>3.4345555555555558</v>
      </c>
      <c r="AD165" s="32">
        <v>0</v>
      </c>
      <c r="AE165" s="32">
        <v>0</v>
      </c>
      <c r="AF165" t="s">
        <v>114</v>
      </c>
      <c r="AG165">
        <v>4</v>
      </c>
      <c r="AH165"/>
    </row>
    <row r="166" spans="1:34" x14ac:dyDescent="0.25">
      <c r="A166" t="s">
        <v>822</v>
      </c>
      <c r="B166" t="s">
        <v>522</v>
      </c>
      <c r="C166" t="s">
        <v>604</v>
      </c>
      <c r="D166" t="s">
        <v>692</v>
      </c>
      <c r="E166" s="32">
        <v>66.3</v>
      </c>
      <c r="F166" s="32">
        <v>6.1164739400033525</v>
      </c>
      <c r="G166" s="32">
        <v>5.6507038712921069</v>
      </c>
      <c r="H166" s="32">
        <v>1.7849840791017264</v>
      </c>
      <c r="I166" s="32">
        <v>1.319214010390481</v>
      </c>
      <c r="J166" s="32">
        <v>405.52222222222224</v>
      </c>
      <c r="K166" s="32">
        <v>374.64166666666665</v>
      </c>
      <c r="L166" s="32">
        <v>118.34444444444445</v>
      </c>
      <c r="M166" s="32">
        <v>87.463888888888889</v>
      </c>
      <c r="N166" s="32">
        <v>25.247222222222224</v>
      </c>
      <c r="O166" s="32">
        <v>5.6333333333333337</v>
      </c>
      <c r="P166" s="32">
        <v>46.163888888888891</v>
      </c>
      <c r="Q166" s="32">
        <v>46.163888888888891</v>
      </c>
      <c r="R166" s="32">
        <v>0</v>
      </c>
      <c r="S166" s="32">
        <v>241.01388888888889</v>
      </c>
      <c r="T166" s="32">
        <v>224.46666666666667</v>
      </c>
      <c r="U166" s="32">
        <v>0</v>
      </c>
      <c r="V166" s="32">
        <v>16.547222222222221</v>
      </c>
      <c r="W166" s="32">
        <v>95.87222222222222</v>
      </c>
      <c r="X166" s="32">
        <v>18.663888888888888</v>
      </c>
      <c r="Y166" s="32">
        <v>0</v>
      </c>
      <c r="Z166" s="32">
        <v>0</v>
      </c>
      <c r="AA166" s="32">
        <v>1.7138888888888888</v>
      </c>
      <c r="AB166" s="32">
        <v>0</v>
      </c>
      <c r="AC166" s="32">
        <v>75.49444444444444</v>
      </c>
      <c r="AD166" s="32">
        <v>0</v>
      </c>
      <c r="AE166" s="32">
        <v>0</v>
      </c>
      <c r="AF166" t="s">
        <v>255</v>
      </c>
      <c r="AG166">
        <v>4</v>
      </c>
      <c r="AH166"/>
    </row>
    <row r="167" spans="1:34" x14ac:dyDescent="0.25">
      <c r="A167" t="s">
        <v>822</v>
      </c>
      <c r="B167" t="s">
        <v>297</v>
      </c>
      <c r="C167" t="s">
        <v>598</v>
      </c>
      <c r="D167" t="s">
        <v>703</v>
      </c>
      <c r="E167" s="32">
        <v>79.322222222222223</v>
      </c>
      <c r="F167" s="32">
        <v>2.9664812999019463</v>
      </c>
      <c r="G167" s="32">
        <v>2.7426852500350183</v>
      </c>
      <c r="H167" s="32">
        <v>0.88856842695055327</v>
      </c>
      <c r="I167" s="32">
        <v>0.66477237708362502</v>
      </c>
      <c r="J167" s="32">
        <v>235.30788888888884</v>
      </c>
      <c r="K167" s="32">
        <v>217.55588888888883</v>
      </c>
      <c r="L167" s="32">
        <v>70.483222222222224</v>
      </c>
      <c r="M167" s="32">
        <v>52.731222222222215</v>
      </c>
      <c r="N167" s="32">
        <v>12.18455555555556</v>
      </c>
      <c r="O167" s="32">
        <v>5.567444444444444</v>
      </c>
      <c r="P167" s="32">
        <v>35.603999999999985</v>
      </c>
      <c r="Q167" s="32">
        <v>35.603999999999985</v>
      </c>
      <c r="R167" s="32">
        <v>0</v>
      </c>
      <c r="S167" s="32">
        <v>129.22066666666663</v>
      </c>
      <c r="T167" s="32">
        <v>118.04855555555552</v>
      </c>
      <c r="U167" s="32">
        <v>0</v>
      </c>
      <c r="V167" s="32">
        <v>11.172111111111112</v>
      </c>
      <c r="W167" s="32">
        <v>1.4222222222222223</v>
      </c>
      <c r="X167" s="32">
        <v>1.4222222222222223</v>
      </c>
      <c r="Y167" s="32">
        <v>0</v>
      </c>
      <c r="Z167" s="32">
        <v>0</v>
      </c>
      <c r="AA167" s="32">
        <v>0</v>
      </c>
      <c r="AB167" s="32">
        <v>0</v>
      </c>
      <c r="AC167" s="32">
        <v>0</v>
      </c>
      <c r="AD167" s="32">
        <v>0</v>
      </c>
      <c r="AE167" s="32">
        <v>0</v>
      </c>
      <c r="AF167" t="s">
        <v>24</v>
      </c>
      <c r="AG167">
        <v>4</v>
      </c>
      <c r="AH167"/>
    </row>
    <row r="168" spans="1:34" x14ac:dyDescent="0.25">
      <c r="A168" t="s">
        <v>822</v>
      </c>
      <c r="B168" t="s">
        <v>357</v>
      </c>
      <c r="C168" t="s">
        <v>594</v>
      </c>
      <c r="D168" t="s">
        <v>699</v>
      </c>
      <c r="E168" s="32">
        <v>106.07777777777778</v>
      </c>
      <c r="F168" s="32">
        <v>3.3910149785272865</v>
      </c>
      <c r="G168" s="32">
        <v>3.0524887399182994</v>
      </c>
      <c r="H168" s="32">
        <v>0.51116266890122541</v>
      </c>
      <c r="I168" s="32">
        <v>0.28287943856708908</v>
      </c>
      <c r="J168" s="32">
        <v>359.71133333333341</v>
      </c>
      <c r="K168" s="32">
        <v>323.80122222222229</v>
      </c>
      <c r="L168" s="32">
        <v>54.222999999999992</v>
      </c>
      <c r="M168" s="32">
        <v>30.007222222222218</v>
      </c>
      <c r="N168" s="32">
        <v>18.526888888888884</v>
      </c>
      <c r="O168" s="32">
        <v>5.6888888888888891</v>
      </c>
      <c r="P168" s="32">
        <v>86.040555555555557</v>
      </c>
      <c r="Q168" s="32">
        <v>74.346222222222224</v>
      </c>
      <c r="R168" s="32">
        <v>11.694333333333333</v>
      </c>
      <c r="S168" s="32">
        <v>219.44777777777784</v>
      </c>
      <c r="T168" s="32">
        <v>205.17633333333339</v>
      </c>
      <c r="U168" s="32">
        <v>0</v>
      </c>
      <c r="V168" s="32">
        <v>14.271444444444443</v>
      </c>
      <c r="W168" s="32">
        <v>0</v>
      </c>
      <c r="X168" s="32">
        <v>0</v>
      </c>
      <c r="Y168" s="32">
        <v>0</v>
      </c>
      <c r="Z168" s="32">
        <v>0</v>
      </c>
      <c r="AA168" s="32">
        <v>0</v>
      </c>
      <c r="AB168" s="32">
        <v>0</v>
      </c>
      <c r="AC168" s="32">
        <v>0</v>
      </c>
      <c r="AD168" s="32">
        <v>0</v>
      </c>
      <c r="AE168" s="32">
        <v>0</v>
      </c>
      <c r="AF168" t="s">
        <v>85</v>
      </c>
      <c r="AG168">
        <v>4</v>
      </c>
      <c r="AH168"/>
    </row>
    <row r="169" spans="1:34" x14ac:dyDescent="0.25">
      <c r="A169" t="s">
        <v>822</v>
      </c>
      <c r="B169" t="s">
        <v>428</v>
      </c>
      <c r="C169" t="s">
        <v>655</v>
      </c>
      <c r="D169" t="s">
        <v>785</v>
      </c>
      <c r="E169" s="32">
        <v>62.922222222222224</v>
      </c>
      <c r="F169" s="32">
        <v>3.4860780505032669</v>
      </c>
      <c r="G169" s="32">
        <v>3.2595550061804697</v>
      </c>
      <c r="H169" s="32">
        <v>0.60341868267702636</v>
      </c>
      <c r="I169" s="32">
        <v>0.37689563835422923</v>
      </c>
      <c r="J169" s="32">
        <v>219.35177777777778</v>
      </c>
      <c r="K169" s="32">
        <v>205.09844444444445</v>
      </c>
      <c r="L169" s="32">
        <v>37.968444444444451</v>
      </c>
      <c r="M169" s="32">
        <v>23.715111111111113</v>
      </c>
      <c r="N169" s="32">
        <v>8.5644444444444456</v>
      </c>
      <c r="O169" s="32">
        <v>5.6888888888888891</v>
      </c>
      <c r="P169" s="32">
        <v>54.627000000000017</v>
      </c>
      <c r="Q169" s="32">
        <v>54.627000000000017</v>
      </c>
      <c r="R169" s="32">
        <v>0</v>
      </c>
      <c r="S169" s="32">
        <v>126.75633333333332</v>
      </c>
      <c r="T169" s="32">
        <v>126.75633333333332</v>
      </c>
      <c r="U169" s="32">
        <v>0</v>
      </c>
      <c r="V169" s="32">
        <v>0</v>
      </c>
      <c r="W169" s="32">
        <v>7.2833333333333332</v>
      </c>
      <c r="X169" s="32">
        <v>0</v>
      </c>
      <c r="Y169" s="32">
        <v>0</v>
      </c>
      <c r="Z169" s="32">
        <v>0</v>
      </c>
      <c r="AA169" s="32">
        <v>0</v>
      </c>
      <c r="AB169" s="32">
        <v>0</v>
      </c>
      <c r="AC169" s="32">
        <v>7.2833333333333332</v>
      </c>
      <c r="AD169" s="32">
        <v>0</v>
      </c>
      <c r="AE169" s="32">
        <v>0</v>
      </c>
      <c r="AF169" t="s">
        <v>160</v>
      </c>
      <c r="AG169">
        <v>4</v>
      </c>
      <c r="AH169"/>
    </row>
    <row r="170" spans="1:34" x14ac:dyDescent="0.25">
      <c r="A170" t="s">
        <v>822</v>
      </c>
      <c r="B170" t="s">
        <v>420</v>
      </c>
      <c r="C170" t="s">
        <v>608</v>
      </c>
      <c r="D170" t="s">
        <v>720</v>
      </c>
      <c r="E170" s="32">
        <v>44.511111111111113</v>
      </c>
      <c r="F170" s="32">
        <v>4.2386245631552653</v>
      </c>
      <c r="G170" s="32">
        <v>3.8692411382925593</v>
      </c>
      <c r="H170" s="32">
        <v>0.7280404393409885</v>
      </c>
      <c r="I170" s="32">
        <v>0.36258861707438844</v>
      </c>
      <c r="J170" s="32">
        <v>188.66588888888882</v>
      </c>
      <c r="K170" s="32">
        <v>172.22422222222215</v>
      </c>
      <c r="L170" s="32">
        <v>32.405888888888889</v>
      </c>
      <c r="M170" s="32">
        <v>16.139222222222223</v>
      </c>
      <c r="N170" s="32">
        <v>13.244444444444444</v>
      </c>
      <c r="O170" s="32">
        <v>3.0222222222222221</v>
      </c>
      <c r="P170" s="32">
        <v>40.303999999999988</v>
      </c>
      <c r="Q170" s="32">
        <v>40.128999999999991</v>
      </c>
      <c r="R170" s="32">
        <v>0.17499999999999999</v>
      </c>
      <c r="S170" s="32">
        <v>115.95599999999995</v>
      </c>
      <c r="T170" s="32">
        <v>106.89177777777773</v>
      </c>
      <c r="U170" s="32">
        <v>7.7897777777777772</v>
      </c>
      <c r="V170" s="32">
        <v>1.2744444444444445</v>
      </c>
      <c r="W170" s="32">
        <v>0.18611111111111109</v>
      </c>
      <c r="X170" s="32">
        <v>1.1111111111111112E-2</v>
      </c>
      <c r="Y170" s="32">
        <v>0</v>
      </c>
      <c r="Z170" s="32">
        <v>0</v>
      </c>
      <c r="AA170" s="32">
        <v>0</v>
      </c>
      <c r="AB170" s="32">
        <v>0.17499999999999999</v>
      </c>
      <c r="AC170" s="32">
        <v>0</v>
      </c>
      <c r="AD170" s="32">
        <v>0</v>
      </c>
      <c r="AE170" s="32">
        <v>0</v>
      </c>
      <c r="AF170" t="s">
        <v>152</v>
      </c>
      <c r="AG170">
        <v>4</v>
      </c>
      <c r="AH170"/>
    </row>
    <row r="171" spans="1:34" x14ac:dyDescent="0.25">
      <c r="A171" t="s">
        <v>822</v>
      </c>
      <c r="B171" t="s">
        <v>430</v>
      </c>
      <c r="C171" t="s">
        <v>567</v>
      </c>
      <c r="D171" t="s">
        <v>786</v>
      </c>
      <c r="E171" s="32">
        <v>89.86666666666666</v>
      </c>
      <c r="F171" s="32">
        <v>2.923465628090999</v>
      </c>
      <c r="G171" s="32">
        <v>2.7262401088031649</v>
      </c>
      <c r="H171" s="32">
        <v>0.47025222551928786</v>
      </c>
      <c r="I171" s="32">
        <v>0.27302670623145397</v>
      </c>
      <c r="J171" s="32">
        <v>262.72211111111108</v>
      </c>
      <c r="K171" s="32">
        <v>244.99811111111106</v>
      </c>
      <c r="L171" s="32">
        <v>42.26</v>
      </c>
      <c r="M171" s="32">
        <v>24.535999999999998</v>
      </c>
      <c r="N171" s="32">
        <v>12.035111111111112</v>
      </c>
      <c r="O171" s="32">
        <v>5.6888888888888891</v>
      </c>
      <c r="P171" s="32">
        <v>34.811888888888888</v>
      </c>
      <c r="Q171" s="32">
        <v>34.811888888888888</v>
      </c>
      <c r="R171" s="32">
        <v>0</v>
      </c>
      <c r="S171" s="32">
        <v>185.65022222222217</v>
      </c>
      <c r="T171" s="32">
        <v>142.87644444444439</v>
      </c>
      <c r="U171" s="32">
        <v>0</v>
      </c>
      <c r="V171" s="32">
        <v>42.773777777777788</v>
      </c>
      <c r="W171" s="32">
        <v>0</v>
      </c>
      <c r="X171" s="32">
        <v>0</v>
      </c>
      <c r="Y171" s="32">
        <v>0</v>
      </c>
      <c r="Z171" s="32">
        <v>0</v>
      </c>
      <c r="AA171" s="32">
        <v>0</v>
      </c>
      <c r="AB171" s="32">
        <v>0</v>
      </c>
      <c r="AC171" s="32">
        <v>0</v>
      </c>
      <c r="AD171" s="32">
        <v>0</v>
      </c>
      <c r="AE171" s="32">
        <v>0</v>
      </c>
      <c r="AF171" t="s">
        <v>162</v>
      </c>
      <c r="AG171">
        <v>4</v>
      </c>
      <c r="AH171"/>
    </row>
    <row r="172" spans="1:34" x14ac:dyDescent="0.25">
      <c r="A172" t="s">
        <v>822</v>
      </c>
      <c r="B172" t="s">
        <v>365</v>
      </c>
      <c r="C172" t="s">
        <v>614</v>
      </c>
      <c r="D172" t="s">
        <v>763</v>
      </c>
      <c r="E172" s="32">
        <v>87.822222222222223</v>
      </c>
      <c r="F172" s="32">
        <v>4.5101961032388669</v>
      </c>
      <c r="G172" s="32">
        <v>3.9586032388663979</v>
      </c>
      <c r="H172" s="32">
        <v>0.77338309716599185</v>
      </c>
      <c r="I172" s="32">
        <v>0.32302378542510124</v>
      </c>
      <c r="J172" s="32">
        <v>396.09544444444452</v>
      </c>
      <c r="K172" s="32">
        <v>347.65333333333342</v>
      </c>
      <c r="L172" s="32">
        <v>67.920222222222222</v>
      </c>
      <c r="M172" s="32">
        <v>28.36866666666667</v>
      </c>
      <c r="N172" s="32">
        <v>33.951555555555551</v>
      </c>
      <c r="O172" s="32">
        <v>5.6</v>
      </c>
      <c r="P172" s="32">
        <v>111.16533333333335</v>
      </c>
      <c r="Q172" s="32">
        <v>102.2747777777778</v>
      </c>
      <c r="R172" s="32">
        <v>8.8905555555555544</v>
      </c>
      <c r="S172" s="32">
        <v>217.00988888888892</v>
      </c>
      <c r="T172" s="32">
        <v>217.00988888888892</v>
      </c>
      <c r="U172" s="32">
        <v>0</v>
      </c>
      <c r="V172" s="32">
        <v>0</v>
      </c>
      <c r="W172" s="32">
        <v>7.0166666666666675</v>
      </c>
      <c r="X172" s="32">
        <v>0.13333333333333333</v>
      </c>
      <c r="Y172" s="32">
        <v>1.4166666666666667</v>
      </c>
      <c r="Z172" s="32">
        <v>0</v>
      </c>
      <c r="AA172" s="32">
        <v>3.0666666666666669</v>
      </c>
      <c r="AB172" s="32">
        <v>0</v>
      </c>
      <c r="AC172" s="32">
        <v>2.4</v>
      </c>
      <c r="AD172" s="32">
        <v>0</v>
      </c>
      <c r="AE172" s="32">
        <v>0</v>
      </c>
      <c r="AF172" t="s">
        <v>93</v>
      </c>
      <c r="AG172">
        <v>4</v>
      </c>
      <c r="AH172"/>
    </row>
    <row r="173" spans="1:34" x14ac:dyDescent="0.25">
      <c r="A173" t="s">
        <v>822</v>
      </c>
      <c r="B173" t="s">
        <v>532</v>
      </c>
      <c r="C173" t="s">
        <v>617</v>
      </c>
      <c r="D173" t="s">
        <v>732</v>
      </c>
      <c r="E173" s="32">
        <v>31.444444444444443</v>
      </c>
      <c r="F173" s="32">
        <v>5.8928445229681978</v>
      </c>
      <c r="G173" s="32">
        <v>4.7140459363957596</v>
      </c>
      <c r="H173" s="32">
        <v>2.3388692579505306</v>
      </c>
      <c r="I173" s="32">
        <v>1.1600706713780917</v>
      </c>
      <c r="J173" s="32">
        <v>185.29722222222222</v>
      </c>
      <c r="K173" s="32">
        <v>148.23055555555555</v>
      </c>
      <c r="L173" s="32">
        <v>73.544444444444451</v>
      </c>
      <c r="M173" s="32">
        <v>36.477777777777774</v>
      </c>
      <c r="N173" s="32">
        <v>31.736111111111111</v>
      </c>
      <c r="O173" s="32">
        <v>5.3305555555555557</v>
      </c>
      <c r="P173" s="32">
        <v>23.602777777777778</v>
      </c>
      <c r="Q173" s="32">
        <v>23.602777777777778</v>
      </c>
      <c r="R173" s="32">
        <v>0</v>
      </c>
      <c r="S173" s="32">
        <v>88.15</v>
      </c>
      <c r="T173" s="32">
        <v>88.15</v>
      </c>
      <c r="U173" s="32">
        <v>0</v>
      </c>
      <c r="V173" s="32">
        <v>0</v>
      </c>
      <c r="W173" s="32">
        <v>78.025000000000006</v>
      </c>
      <c r="X173" s="32">
        <v>31.925000000000001</v>
      </c>
      <c r="Y173" s="32">
        <v>0</v>
      </c>
      <c r="Z173" s="32">
        <v>0</v>
      </c>
      <c r="AA173" s="32">
        <v>23.602777777777778</v>
      </c>
      <c r="AB173" s="32">
        <v>0</v>
      </c>
      <c r="AC173" s="32">
        <v>22.497222222222224</v>
      </c>
      <c r="AD173" s="32">
        <v>0</v>
      </c>
      <c r="AE173" s="32">
        <v>0</v>
      </c>
      <c r="AF173" t="s">
        <v>265</v>
      </c>
      <c r="AG173">
        <v>4</v>
      </c>
      <c r="AH173"/>
    </row>
    <row r="174" spans="1:34" x14ac:dyDescent="0.25">
      <c r="A174" t="s">
        <v>822</v>
      </c>
      <c r="B174" t="s">
        <v>305</v>
      </c>
      <c r="C174" t="s">
        <v>601</v>
      </c>
      <c r="D174" t="s">
        <v>736</v>
      </c>
      <c r="E174" s="32">
        <v>142.14444444444445</v>
      </c>
      <c r="F174" s="32">
        <v>3.9137035878996325</v>
      </c>
      <c r="G174" s="32">
        <v>3.677070272805441</v>
      </c>
      <c r="H174" s="32">
        <v>0.60689439537246925</v>
      </c>
      <c r="I174" s="32">
        <v>0.4495622606112718</v>
      </c>
      <c r="J174" s="32">
        <v>556.31122222222223</v>
      </c>
      <c r="K174" s="32">
        <v>522.67511111111116</v>
      </c>
      <c r="L174" s="32">
        <v>86.266666666666666</v>
      </c>
      <c r="M174" s="32">
        <v>63.902777777777779</v>
      </c>
      <c r="N174" s="32">
        <v>17.208333333333332</v>
      </c>
      <c r="O174" s="32">
        <v>5.1555555555555559</v>
      </c>
      <c r="P174" s="32">
        <v>103.68944444444443</v>
      </c>
      <c r="Q174" s="32">
        <v>92.417222222222208</v>
      </c>
      <c r="R174" s="32">
        <v>11.272222222222222</v>
      </c>
      <c r="S174" s="32">
        <v>366.35511111111111</v>
      </c>
      <c r="T174" s="32">
        <v>312.97177777777779</v>
      </c>
      <c r="U174" s="32">
        <v>10.041666666666666</v>
      </c>
      <c r="V174" s="32">
        <v>43.341666666666669</v>
      </c>
      <c r="W174" s="32">
        <v>107.52233333333334</v>
      </c>
      <c r="X174" s="32">
        <v>8.0611111111111118</v>
      </c>
      <c r="Y174" s="32">
        <v>0</v>
      </c>
      <c r="Z174" s="32">
        <v>0</v>
      </c>
      <c r="AA174" s="32">
        <v>14.71166666666667</v>
      </c>
      <c r="AB174" s="32">
        <v>0</v>
      </c>
      <c r="AC174" s="32">
        <v>84.74955555555556</v>
      </c>
      <c r="AD174" s="32">
        <v>0</v>
      </c>
      <c r="AE174" s="32">
        <v>0</v>
      </c>
      <c r="AF174" t="s">
        <v>32</v>
      </c>
      <c r="AG174">
        <v>4</v>
      </c>
      <c r="AH174"/>
    </row>
    <row r="175" spans="1:34" x14ac:dyDescent="0.25">
      <c r="A175" t="s">
        <v>822</v>
      </c>
      <c r="B175" t="s">
        <v>412</v>
      </c>
      <c r="C175" t="s">
        <v>653</v>
      </c>
      <c r="D175" t="s">
        <v>744</v>
      </c>
      <c r="E175" s="32">
        <v>40.533333333333331</v>
      </c>
      <c r="F175" s="32">
        <v>2.8898821271929829</v>
      </c>
      <c r="G175" s="32">
        <v>1.9563569078947372</v>
      </c>
      <c r="H175" s="32">
        <v>0.62650767543859653</v>
      </c>
      <c r="I175" s="32">
        <v>0</v>
      </c>
      <c r="J175" s="32">
        <v>117.13655555555556</v>
      </c>
      <c r="K175" s="32">
        <v>79.297666666666672</v>
      </c>
      <c r="L175" s="32">
        <v>25.394444444444446</v>
      </c>
      <c r="M175" s="32">
        <v>0</v>
      </c>
      <c r="N175" s="32">
        <v>22.661111111111111</v>
      </c>
      <c r="O175" s="32">
        <v>2.7333333333333334</v>
      </c>
      <c r="P175" s="32">
        <v>14.747222222222222</v>
      </c>
      <c r="Q175" s="32">
        <v>2.3027777777777776</v>
      </c>
      <c r="R175" s="32">
        <v>12.444444444444445</v>
      </c>
      <c r="S175" s="32">
        <v>76.994888888888894</v>
      </c>
      <c r="T175" s="32">
        <v>59.488444444444447</v>
      </c>
      <c r="U175" s="32">
        <v>0</v>
      </c>
      <c r="V175" s="32">
        <v>17.506444444444444</v>
      </c>
      <c r="W175" s="32">
        <v>0.33888888888888891</v>
      </c>
      <c r="X175" s="32">
        <v>0</v>
      </c>
      <c r="Y175" s="32">
        <v>0.33888888888888891</v>
      </c>
      <c r="Z175" s="32">
        <v>0</v>
      </c>
      <c r="AA175" s="32">
        <v>0</v>
      </c>
      <c r="AB175" s="32">
        <v>0</v>
      </c>
      <c r="AC175" s="32">
        <v>0</v>
      </c>
      <c r="AD175" s="32">
        <v>0</v>
      </c>
      <c r="AE175" s="32">
        <v>0</v>
      </c>
      <c r="AF175" t="s">
        <v>144</v>
      </c>
      <c r="AG175">
        <v>4</v>
      </c>
      <c r="AH175"/>
    </row>
    <row r="176" spans="1:34" x14ac:dyDescent="0.25">
      <c r="A176" t="s">
        <v>822</v>
      </c>
      <c r="B176" t="s">
        <v>411</v>
      </c>
      <c r="C176" t="s">
        <v>555</v>
      </c>
      <c r="D176" t="s">
        <v>688</v>
      </c>
      <c r="E176" s="32">
        <v>87.655555555555551</v>
      </c>
      <c r="F176" s="32">
        <v>3.4628977056661183</v>
      </c>
      <c r="G176" s="32">
        <v>3.1969349727468632</v>
      </c>
      <c r="H176" s="32">
        <v>0.58538217771580692</v>
      </c>
      <c r="I176" s="32">
        <v>0.36454937254404873</v>
      </c>
      <c r="J176" s="32">
        <v>303.54222222222228</v>
      </c>
      <c r="K176" s="32">
        <v>280.22911111111114</v>
      </c>
      <c r="L176" s="32">
        <v>51.312000000000005</v>
      </c>
      <c r="M176" s="32">
        <v>31.954777777777782</v>
      </c>
      <c r="N176" s="32">
        <v>13.066111111111109</v>
      </c>
      <c r="O176" s="32">
        <v>6.2911111111111113</v>
      </c>
      <c r="P176" s="32">
        <v>93.104666666666674</v>
      </c>
      <c r="Q176" s="32">
        <v>89.148777777777781</v>
      </c>
      <c r="R176" s="32">
        <v>3.9558888888888886</v>
      </c>
      <c r="S176" s="32">
        <v>159.12555555555559</v>
      </c>
      <c r="T176" s="32">
        <v>159.12555555555559</v>
      </c>
      <c r="U176" s="32">
        <v>0</v>
      </c>
      <c r="V176" s="32">
        <v>0</v>
      </c>
      <c r="W176" s="32">
        <v>61.288222222222217</v>
      </c>
      <c r="X176" s="32">
        <v>7.1314444444444423</v>
      </c>
      <c r="Y176" s="32">
        <v>0</v>
      </c>
      <c r="Z176" s="32">
        <v>0</v>
      </c>
      <c r="AA176" s="32">
        <v>36.180777777777777</v>
      </c>
      <c r="AB176" s="32">
        <v>0</v>
      </c>
      <c r="AC176" s="32">
        <v>17.975999999999999</v>
      </c>
      <c r="AD176" s="32">
        <v>0</v>
      </c>
      <c r="AE176" s="32">
        <v>0</v>
      </c>
      <c r="AF176" t="s">
        <v>143</v>
      </c>
      <c r="AG176">
        <v>4</v>
      </c>
      <c r="AH176"/>
    </row>
    <row r="177" spans="1:34" x14ac:dyDescent="0.25">
      <c r="A177" t="s">
        <v>822</v>
      </c>
      <c r="B177" t="s">
        <v>500</v>
      </c>
      <c r="C177" t="s">
        <v>572</v>
      </c>
      <c r="D177" t="s">
        <v>803</v>
      </c>
      <c r="E177" s="32">
        <v>109.46666666666667</v>
      </c>
      <c r="F177" s="32">
        <v>3.08363784003248</v>
      </c>
      <c r="G177" s="32">
        <v>2.6368463256191625</v>
      </c>
      <c r="H177" s="32">
        <v>0.37238124238733261</v>
      </c>
      <c r="I177" s="32">
        <v>0.16478887535525788</v>
      </c>
      <c r="J177" s="32">
        <v>337.55555555555549</v>
      </c>
      <c r="K177" s="32">
        <v>288.64677777777769</v>
      </c>
      <c r="L177" s="32">
        <v>40.763333333333343</v>
      </c>
      <c r="M177" s="32">
        <v>18.038888888888895</v>
      </c>
      <c r="N177" s="32">
        <v>11.346666666666666</v>
      </c>
      <c r="O177" s="32">
        <v>11.377777777777778</v>
      </c>
      <c r="P177" s="32">
        <v>128.02044444444439</v>
      </c>
      <c r="Q177" s="32">
        <v>101.83611111111107</v>
      </c>
      <c r="R177" s="32">
        <v>26.184333333333335</v>
      </c>
      <c r="S177" s="32">
        <v>168.77177777777774</v>
      </c>
      <c r="T177" s="32">
        <v>168.49477777777776</v>
      </c>
      <c r="U177" s="32">
        <v>0.27700000000000002</v>
      </c>
      <c r="V177" s="32">
        <v>0</v>
      </c>
      <c r="W177" s="32">
        <v>0</v>
      </c>
      <c r="X177" s="32">
        <v>0</v>
      </c>
      <c r="Y177" s="32">
        <v>0</v>
      </c>
      <c r="Z177" s="32">
        <v>0</v>
      </c>
      <c r="AA177" s="32">
        <v>0</v>
      </c>
      <c r="AB177" s="32">
        <v>0</v>
      </c>
      <c r="AC177" s="32">
        <v>0</v>
      </c>
      <c r="AD177" s="32">
        <v>0</v>
      </c>
      <c r="AE177" s="32">
        <v>0</v>
      </c>
      <c r="AF177" t="s">
        <v>233</v>
      </c>
      <c r="AG177">
        <v>4</v>
      </c>
      <c r="AH177"/>
    </row>
    <row r="178" spans="1:34" x14ac:dyDescent="0.25">
      <c r="A178" t="s">
        <v>822</v>
      </c>
      <c r="B178" t="s">
        <v>384</v>
      </c>
      <c r="C178" t="s">
        <v>641</v>
      </c>
      <c r="D178" t="s">
        <v>779</v>
      </c>
      <c r="E178" s="32">
        <v>87.811111111111117</v>
      </c>
      <c r="F178" s="32">
        <v>3.423994685562445</v>
      </c>
      <c r="G178" s="32">
        <v>3.2310236619005437</v>
      </c>
      <c r="H178" s="32">
        <v>0.28709603947867895</v>
      </c>
      <c r="I178" s="32">
        <v>9.4125015816778429E-2</v>
      </c>
      <c r="J178" s="32">
        <v>300.66477777777783</v>
      </c>
      <c r="K178" s="32">
        <v>283.71977777777778</v>
      </c>
      <c r="L178" s="32">
        <v>25.210222222222221</v>
      </c>
      <c r="M178" s="32">
        <v>8.2652222222222225</v>
      </c>
      <c r="N178" s="32">
        <v>11.639444444444443</v>
      </c>
      <c r="O178" s="32">
        <v>5.3055555555555554</v>
      </c>
      <c r="P178" s="32">
        <v>88.449999999999989</v>
      </c>
      <c r="Q178" s="32">
        <v>88.449999999999989</v>
      </c>
      <c r="R178" s="32">
        <v>0</v>
      </c>
      <c r="S178" s="32">
        <v>187.00455555555553</v>
      </c>
      <c r="T178" s="32">
        <v>177.71466666666666</v>
      </c>
      <c r="U178" s="32">
        <v>0.57811111111111102</v>
      </c>
      <c r="V178" s="32">
        <v>8.7117777777777778</v>
      </c>
      <c r="W178" s="32">
        <v>45.582444444444448</v>
      </c>
      <c r="X178" s="32">
        <v>0.70322222222222219</v>
      </c>
      <c r="Y178" s="32">
        <v>0</v>
      </c>
      <c r="Z178" s="32">
        <v>0</v>
      </c>
      <c r="AA178" s="32">
        <v>15.150000000000002</v>
      </c>
      <c r="AB178" s="32">
        <v>0</v>
      </c>
      <c r="AC178" s="32">
        <v>29.706999999999997</v>
      </c>
      <c r="AD178" s="32">
        <v>0</v>
      </c>
      <c r="AE178" s="32">
        <v>2.2222222222222223E-2</v>
      </c>
      <c r="AF178" t="s">
        <v>113</v>
      </c>
      <c r="AG178">
        <v>4</v>
      </c>
      <c r="AH178"/>
    </row>
    <row r="179" spans="1:34" x14ac:dyDescent="0.25">
      <c r="A179" t="s">
        <v>822</v>
      </c>
      <c r="B179" t="s">
        <v>422</v>
      </c>
      <c r="C179" t="s">
        <v>589</v>
      </c>
      <c r="D179" t="s">
        <v>752</v>
      </c>
      <c r="E179" s="32">
        <v>90.811111111111117</v>
      </c>
      <c r="F179" s="32">
        <v>3.5127982381010643</v>
      </c>
      <c r="G179" s="32">
        <v>3.2105505934173491</v>
      </c>
      <c r="H179" s="32">
        <v>0.42735837513764841</v>
      </c>
      <c r="I179" s="32">
        <v>0.21025939067661814</v>
      </c>
      <c r="J179" s="32">
        <v>319.00111111111113</v>
      </c>
      <c r="K179" s="32">
        <v>291.55366666666663</v>
      </c>
      <c r="L179" s="32">
        <v>38.808888888888895</v>
      </c>
      <c r="M179" s="32">
        <v>19.093888888888891</v>
      </c>
      <c r="N179" s="32">
        <v>14.292777777777777</v>
      </c>
      <c r="O179" s="32">
        <v>5.4222222222222225</v>
      </c>
      <c r="P179" s="32">
        <v>49.432111111111105</v>
      </c>
      <c r="Q179" s="32">
        <v>41.699666666666658</v>
      </c>
      <c r="R179" s="32">
        <v>7.7324444444444449</v>
      </c>
      <c r="S179" s="32">
        <v>230.76011111111109</v>
      </c>
      <c r="T179" s="32">
        <v>184.69866666666664</v>
      </c>
      <c r="U179" s="32">
        <v>15.050444444444446</v>
      </c>
      <c r="V179" s="32">
        <v>31.011000000000003</v>
      </c>
      <c r="W179" s="32">
        <v>0</v>
      </c>
      <c r="X179" s="32">
        <v>0</v>
      </c>
      <c r="Y179" s="32">
        <v>0</v>
      </c>
      <c r="Z179" s="32">
        <v>0</v>
      </c>
      <c r="AA179" s="32">
        <v>0</v>
      </c>
      <c r="AB179" s="32">
        <v>0</v>
      </c>
      <c r="AC179" s="32">
        <v>0</v>
      </c>
      <c r="AD179" s="32">
        <v>0</v>
      </c>
      <c r="AE179" s="32">
        <v>0</v>
      </c>
      <c r="AF179" t="s">
        <v>154</v>
      </c>
      <c r="AG179">
        <v>4</v>
      </c>
      <c r="AH179"/>
    </row>
    <row r="180" spans="1:34" x14ac:dyDescent="0.25">
      <c r="A180" t="s">
        <v>822</v>
      </c>
      <c r="B180" t="s">
        <v>399</v>
      </c>
      <c r="C180" t="s">
        <v>614</v>
      </c>
      <c r="D180" t="s">
        <v>763</v>
      </c>
      <c r="E180" s="32">
        <v>69.088888888888889</v>
      </c>
      <c r="F180" s="32">
        <v>2.8052782245094883</v>
      </c>
      <c r="G180" s="32">
        <v>2.4763541331617884</v>
      </c>
      <c r="H180" s="32">
        <v>0.30785622386619493</v>
      </c>
      <c r="I180" s="32">
        <v>0.14015760694757157</v>
      </c>
      <c r="J180" s="32">
        <v>193.81355555555552</v>
      </c>
      <c r="K180" s="32">
        <v>171.08855555555556</v>
      </c>
      <c r="L180" s="32">
        <v>21.269444444444446</v>
      </c>
      <c r="M180" s="32">
        <v>9.6833333333333336</v>
      </c>
      <c r="N180" s="32">
        <v>6.5861111111111112</v>
      </c>
      <c r="O180" s="32">
        <v>5</v>
      </c>
      <c r="P180" s="32">
        <v>58.315555555555548</v>
      </c>
      <c r="Q180" s="32">
        <v>47.176666666666662</v>
      </c>
      <c r="R180" s="32">
        <v>11.138888888888889</v>
      </c>
      <c r="S180" s="32">
        <v>114.22855555555556</v>
      </c>
      <c r="T180" s="32">
        <v>107.19244444444445</v>
      </c>
      <c r="U180" s="32">
        <v>0</v>
      </c>
      <c r="V180" s="32">
        <v>7.0361111111111114</v>
      </c>
      <c r="W180" s="32">
        <v>0</v>
      </c>
      <c r="X180" s="32">
        <v>0</v>
      </c>
      <c r="Y180" s="32">
        <v>0</v>
      </c>
      <c r="Z180" s="32">
        <v>0</v>
      </c>
      <c r="AA180" s="32">
        <v>0</v>
      </c>
      <c r="AB180" s="32">
        <v>0</v>
      </c>
      <c r="AC180" s="32">
        <v>0</v>
      </c>
      <c r="AD180" s="32">
        <v>0</v>
      </c>
      <c r="AE180" s="32">
        <v>0</v>
      </c>
      <c r="AF180" t="s">
        <v>130</v>
      </c>
      <c r="AG180">
        <v>4</v>
      </c>
      <c r="AH180"/>
    </row>
    <row r="181" spans="1:34" x14ac:dyDescent="0.25">
      <c r="A181" t="s">
        <v>822</v>
      </c>
      <c r="B181" t="s">
        <v>461</v>
      </c>
      <c r="C181" t="s">
        <v>542</v>
      </c>
      <c r="D181" t="s">
        <v>793</v>
      </c>
      <c r="E181" s="32">
        <v>49.155555555555559</v>
      </c>
      <c r="F181" s="32">
        <v>3.4567179023508134</v>
      </c>
      <c r="G181" s="32">
        <v>3.184636075949367</v>
      </c>
      <c r="H181" s="32">
        <v>0.38485533453887893</v>
      </c>
      <c r="I181" s="32">
        <v>0.22811934900542497</v>
      </c>
      <c r="J181" s="32">
        <v>169.91688888888888</v>
      </c>
      <c r="K181" s="32">
        <v>156.54255555555557</v>
      </c>
      <c r="L181" s="32">
        <v>18.917777777777783</v>
      </c>
      <c r="M181" s="32">
        <v>11.213333333333335</v>
      </c>
      <c r="N181" s="32">
        <v>6.015555555555558</v>
      </c>
      <c r="O181" s="32">
        <v>1.6888888888888889</v>
      </c>
      <c r="P181" s="32">
        <v>35.923888888888882</v>
      </c>
      <c r="Q181" s="32">
        <v>30.253999999999991</v>
      </c>
      <c r="R181" s="32">
        <v>5.6698888888888881</v>
      </c>
      <c r="S181" s="32">
        <v>115.07522222222224</v>
      </c>
      <c r="T181" s="32">
        <v>84.649666666666675</v>
      </c>
      <c r="U181" s="32">
        <v>11.184666666666665</v>
      </c>
      <c r="V181" s="32">
        <v>19.240888888888886</v>
      </c>
      <c r="W181" s="32">
        <v>2.7221111111111109</v>
      </c>
      <c r="X181" s="32">
        <v>1.4295555555555555</v>
      </c>
      <c r="Y181" s="32">
        <v>0</v>
      </c>
      <c r="Z181" s="32">
        <v>0</v>
      </c>
      <c r="AA181" s="32">
        <v>0.64166666666666672</v>
      </c>
      <c r="AB181" s="32">
        <v>0</v>
      </c>
      <c r="AC181" s="32">
        <v>0.65088888888888885</v>
      </c>
      <c r="AD181" s="32">
        <v>0</v>
      </c>
      <c r="AE181" s="32">
        <v>0</v>
      </c>
      <c r="AF181" t="s">
        <v>193</v>
      </c>
      <c r="AG181">
        <v>4</v>
      </c>
      <c r="AH181"/>
    </row>
    <row r="182" spans="1:34" x14ac:dyDescent="0.25">
      <c r="A182" t="s">
        <v>822</v>
      </c>
      <c r="B182" t="s">
        <v>488</v>
      </c>
      <c r="C182" t="s">
        <v>656</v>
      </c>
      <c r="D182" t="s">
        <v>745</v>
      </c>
      <c r="E182" s="32">
        <v>31.177777777777777</v>
      </c>
      <c r="F182" s="32">
        <v>4.5461368496079828</v>
      </c>
      <c r="G182" s="32">
        <v>3.9818745545260157</v>
      </c>
      <c r="H182" s="32">
        <v>0.5497255880256593</v>
      </c>
      <c r="I182" s="32">
        <v>0.14683535281539556</v>
      </c>
      <c r="J182" s="32">
        <v>141.73844444444444</v>
      </c>
      <c r="K182" s="32">
        <v>124.146</v>
      </c>
      <c r="L182" s="32">
        <v>17.139222222222223</v>
      </c>
      <c r="M182" s="32">
        <v>4.5779999999999994</v>
      </c>
      <c r="N182" s="32">
        <v>7.0501111111111125</v>
      </c>
      <c r="O182" s="32">
        <v>5.5111111111111111</v>
      </c>
      <c r="P182" s="32">
        <v>31.797666666666668</v>
      </c>
      <c r="Q182" s="32">
        <v>26.766444444444446</v>
      </c>
      <c r="R182" s="32">
        <v>5.0312222222222225</v>
      </c>
      <c r="S182" s="32">
        <v>92.801555555555552</v>
      </c>
      <c r="T182" s="32">
        <v>88.289444444444442</v>
      </c>
      <c r="U182" s="32">
        <v>0</v>
      </c>
      <c r="V182" s="32">
        <v>4.5121111111111105</v>
      </c>
      <c r="W182" s="32">
        <v>0.35555555555555557</v>
      </c>
      <c r="X182" s="32">
        <v>0.35555555555555557</v>
      </c>
      <c r="Y182" s="32">
        <v>0</v>
      </c>
      <c r="Z182" s="32">
        <v>0</v>
      </c>
      <c r="AA182" s="32">
        <v>0</v>
      </c>
      <c r="AB182" s="32">
        <v>0</v>
      </c>
      <c r="AC182" s="32">
        <v>0</v>
      </c>
      <c r="AD182" s="32">
        <v>0</v>
      </c>
      <c r="AE182" s="32">
        <v>0</v>
      </c>
      <c r="AF182" t="s">
        <v>220</v>
      </c>
      <c r="AG182">
        <v>4</v>
      </c>
      <c r="AH182"/>
    </row>
    <row r="183" spans="1:34" x14ac:dyDescent="0.25">
      <c r="A183" t="s">
        <v>822</v>
      </c>
      <c r="B183" t="s">
        <v>388</v>
      </c>
      <c r="C183" t="s">
        <v>642</v>
      </c>
      <c r="D183" t="s">
        <v>688</v>
      </c>
      <c r="E183" s="32">
        <v>76.599999999999994</v>
      </c>
      <c r="F183" s="32">
        <v>2.7816608645198726</v>
      </c>
      <c r="G183" s="32">
        <v>2.4418842471714539</v>
      </c>
      <c r="H183" s="32">
        <v>0.59547867711053082</v>
      </c>
      <c r="I183" s="32">
        <v>0.40224252973600233</v>
      </c>
      <c r="J183" s="32">
        <v>213.07522222222221</v>
      </c>
      <c r="K183" s="32">
        <v>187.04833333333335</v>
      </c>
      <c r="L183" s="32">
        <v>45.61366666666666</v>
      </c>
      <c r="M183" s="32">
        <v>30.811777777777777</v>
      </c>
      <c r="N183" s="32">
        <v>11.573333333333332</v>
      </c>
      <c r="O183" s="32">
        <v>3.2285555555555554</v>
      </c>
      <c r="P183" s="32">
        <v>63.851222222222233</v>
      </c>
      <c r="Q183" s="32">
        <v>52.626222222222232</v>
      </c>
      <c r="R183" s="32">
        <v>11.225</v>
      </c>
      <c r="S183" s="32">
        <v>103.61033333333333</v>
      </c>
      <c r="T183" s="32">
        <v>98.48533333333333</v>
      </c>
      <c r="U183" s="32">
        <v>4.9805555555555552</v>
      </c>
      <c r="V183" s="32">
        <v>0.14444444444444443</v>
      </c>
      <c r="W183" s="32">
        <v>84.586111111111109</v>
      </c>
      <c r="X183" s="32">
        <v>8.1666666666666661</v>
      </c>
      <c r="Y183" s="32">
        <v>0</v>
      </c>
      <c r="Z183" s="32">
        <v>0</v>
      </c>
      <c r="AA183" s="32">
        <v>24.852777777777778</v>
      </c>
      <c r="AB183" s="32">
        <v>0</v>
      </c>
      <c r="AC183" s="32">
        <v>51.56666666666667</v>
      </c>
      <c r="AD183" s="32">
        <v>0</v>
      </c>
      <c r="AE183" s="32">
        <v>0</v>
      </c>
      <c r="AF183" t="s">
        <v>117</v>
      </c>
      <c r="AG183">
        <v>4</v>
      </c>
      <c r="AH183"/>
    </row>
    <row r="184" spans="1:34" x14ac:dyDescent="0.25">
      <c r="A184" t="s">
        <v>822</v>
      </c>
      <c r="B184" t="s">
        <v>353</v>
      </c>
      <c r="C184" t="s">
        <v>561</v>
      </c>
      <c r="D184" t="s">
        <v>726</v>
      </c>
      <c r="E184" s="32">
        <v>66.62222222222222</v>
      </c>
      <c r="F184" s="32">
        <v>3.8894829886591067</v>
      </c>
      <c r="G184" s="32">
        <v>3.4834089392928624</v>
      </c>
      <c r="H184" s="32">
        <v>0.69014843228819223</v>
      </c>
      <c r="I184" s="32">
        <v>0.35525850567044698</v>
      </c>
      <c r="J184" s="32">
        <v>259.12600000000003</v>
      </c>
      <c r="K184" s="32">
        <v>232.07244444444447</v>
      </c>
      <c r="L184" s="32">
        <v>45.979222222222226</v>
      </c>
      <c r="M184" s="32">
        <v>23.668111111111113</v>
      </c>
      <c r="N184" s="32">
        <v>16.622222222222224</v>
      </c>
      <c r="O184" s="32">
        <v>5.6888888888888891</v>
      </c>
      <c r="P184" s="32">
        <v>54.197777777777773</v>
      </c>
      <c r="Q184" s="32">
        <v>49.455333333333328</v>
      </c>
      <c r="R184" s="32">
        <v>4.7424444444444429</v>
      </c>
      <c r="S184" s="32">
        <v>158.94900000000004</v>
      </c>
      <c r="T184" s="32">
        <v>123.72388888888891</v>
      </c>
      <c r="U184" s="32">
        <v>16.265555555555551</v>
      </c>
      <c r="V184" s="32">
        <v>18.959555555555557</v>
      </c>
      <c r="W184" s="32">
        <v>8.3333333333333329E-2</v>
      </c>
      <c r="X184" s="32">
        <v>0</v>
      </c>
      <c r="Y184" s="32">
        <v>0</v>
      </c>
      <c r="Z184" s="32">
        <v>0</v>
      </c>
      <c r="AA184" s="32">
        <v>0</v>
      </c>
      <c r="AB184" s="32">
        <v>8.3333333333333329E-2</v>
      </c>
      <c r="AC184" s="32">
        <v>0</v>
      </c>
      <c r="AD184" s="32">
        <v>0</v>
      </c>
      <c r="AE184" s="32">
        <v>0</v>
      </c>
      <c r="AF184" t="s">
        <v>81</v>
      </c>
      <c r="AG184">
        <v>4</v>
      </c>
      <c r="AH184"/>
    </row>
    <row r="185" spans="1:34" x14ac:dyDescent="0.25">
      <c r="A185" t="s">
        <v>822</v>
      </c>
      <c r="B185" t="s">
        <v>320</v>
      </c>
      <c r="C185" t="s">
        <v>608</v>
      </c>
      <c r="D185" t="s">
        <v>720</v>
      </c>
      <c r="E185" s="32">
        <v>91.855555555555554</v>
      </c>
      <c r="F185" s="32">
        <v>3.4914684891738244</v>
      </c>
      <c r="G185" s="32">
        <v>3.1057070279424224</v>
      </c>
      <c r="H185" s="32">
        <v>0.67486028789161723</v>
      </c>
      <c r="I185" s="32">
        <v>0.32303979678238781</v>
      </c>
      <c r="J185" s="32">
        <v>320.71077777777782</v>
      </c>
      <c r="K185" s="32">
        <v>285.27644444444451</v>
      </c>
      <c r="L185" s="32">
        <v>61.989666666666665</v>
      </c>
      <c r="M185" s="32">
        <v>29.672999999999998</v>
      </c>
      <c r="N185" s="32">
        <v>26.627777777777776</v>
      </c>
      <c r="O185" s="32">
        <v>5.6888888888888891</v>
      </c>
      <c r="P185" s="32">
        <v>65.261333333333354</v>
      </c>
      <c r="Q185" s="32">
        <v>62.143666666666689</v>
      </c>
      <c r="R185" s="32">
        <v>3.1176666666666666</v>
      </c>
      <c r="S185" s="32">
        <v>193.45977777777779</v>
      </c>
      <c r="T185" s="32">
        <v>159.84944444444446</v>
      </c>
      <c r="U185" s="32">
        <v>21.109555555555556</v>
      </c>
      <c r="V185" s="32">
        <v>12.500777777777779</v>
      </c>
      <c r="W185" s="32">
        <v>0.1</v>
      </c>
      <c r="X185" s="32">
        <v>1.1111111111111112E-2</v>
      </c>
      <c r="Y185" s="32">
        <v>0</v>
      </c>
      <c r="Z185" s="32">
        <v>0</v>
      </c>
      <c r="AA185" s="32">
        <v>0</v>
      </c>
      <c r="AB185" s="32">
        <v>8.8888888888888892E-2</v>
      </c>
      <c r="AC185" s="32">
        <v>0</v>
      </c>
      <c r="AD185" s="32">
        <v>0</v>
      </c>
      <c r="AE185" s="32">
        <v>0</v>
      </c>
      <c r="AF185" t="s">
        <v>48</v>
      </c>
      <c r="AG185">
        <v>4</v>
      </c>
      <c r="AH185"/>
    </row>
    <row r="186" spans="1:34" x14ac:dyDescent="0.25">
      <c r="A186" t="s">
        <v>822</v>
      </c>
      <c r="B186" t="s">
        <v>463</v>
      </c>
      <c r="C186" t="s">
        <v>667</v>
      </c>
      <c r="D186" t="s">
        <v>795</v>
      </c>
      <c r="E186" s="32">
        <v>57.033333333333331</v>
      </c>
      <c r="F186" s="32">
        <v>3.141126047145919</v>
      </c>
      <c r="G186" s="32">
        <v>2.8652639781804012</v>
      </c>
      <c r="H186" s="32">
        <v>0.53343269043444386</v>
      </c>
      <c r="I186" s="32">
        <v>0.25757062146892662</v>
      </c>
      <c r="J186" s="32">
        <v>179.14888888888891</v>
      </c>
      <c r="K186" s="32">
        <v>163.41555555555556</v>
      </c>
      <c r="L186" s="32">
        <v>30.423444444444449</v>
      </c>
      <c r="M186" s="32">
        <v>14.690111111111113</v>
      </c>
      <c r="N186" s="32">
        <v>10.311111111111112</v>
      </c>
      <c r="O186" s="32">
        <v>5.4222222222222225</v>
      </c>
      <c r="P186" s="32">
        <v>35.828444444444436</v>
      </c>
      <c r="Q186" s="32">
        <v>35.828444444444436</v>
      </c>
      <c r="R186" s="32">
        <v>0</v>
      </c>
      <c r="S186" s="32">
        <v>112.89700000000001</v>
      </c>
      <c r="T186" s="32">
        <v>91.652888888888896</v>
      </c>
      <c r="U186" s="32">
        <v>1.4490000000000001</v>
      </c>
      <c r="V186" s="32">
        <v>19.795111111111108</v>
      </c>
      <c r="W186" s="32">
        <v>21.542888888888893</v>
      </c>
      <c r="X186" s="32">
        <v>0.20133333333333331</v>
      </c>
      <c r="Y186" s="32">
        <v>0</v>
      </c>
      <c r="Z186" s="32">
        <v>0</v>
      </c>
      <c r="AA186" s="32">
        <v>3.7686666666666673</v>
      </c>
      <c r="AB186" s="32">
        <v>0</v>
      </c>
      <c r="AC186" s="32">
        <v>16.582888888888892</v>
      </c>
      <c r="AD186" s="32">
        <v>0</v>
      </c>
      <c r="AE186" s="32">
        <v>0.9900000000000001</v>
      </c>
      <c r="AF186" t="s">
        <v>195</v>
      </c>
      <c r="AG186">
        <v>4</v>
      </c>
      <c r="AH186"/>
    </row>
    <row r="187" spans="1:34" x14ac:dyDescent="0.25">
      <c r="A187" t="s">
        <v>822</v>
      </c>
      <c r="B187" t="s">
        <v>378</v>
      </c>
      <c r="C187" t="s">
        <v>636</v>
      </c>
      <c r="D187" t="s">
        <v>775</v>
      </c>
      <c r="E187" s="32">
        <v>78.988888888888894</v>
      </c>
      <c r="F187" s="32">
        <v>3.7646237164158114</v>
      </c>
      <c r="G187" s="32">
        <v>3.3346377830918552</v>
      </c>
      <c r="H187" s="32">
        <v>0.47874243916162601</v>
      </c>
      <c r="I187" s="32">
        <v>0.13102827401884931</v>
      </c>
      <c r="J187" s="32">
        <v>297.3634444444445</v>
      </c>
      <c r="K187" s="32">
        <v>263.39933333333335</v>
      </c>
      <c r="L187" s="32">
        <v>37.815333333333328</v>
      </c>
      <c r="M187" s="32">
        <v>10.349777777777776</v>
      </c>
      <c r="N187" s="32">
        <v>21.77666666666666</v>
      </c>
      <c r="O187" s="32">
        <v>5.6888888888888891</v>
      </c>
      <c r="P187" s="32">
        <v>89.422333333333327</v>
      </c>
      <c r="Q187" s="32">
        <v>82.923777777777772</v>
      </c>
      <c r="R187" s="32">
        <v>6.4985555555555568</v>
      </c>
      <c r="S187" s="32">
        <v>170.12577777777778</v>
      </c>
      <c r="T187" s="32">
        <v>128.57133333333334</v>
      </c>
      <c r="U187" s="32">
        <v>26.125333333333344</v>
      </c>
      <c r="V187" s="32">
        <v>15.429111111111107</v>
      </c>
      <c r="W187" s="32">
        <v>0.22222222222222221</v>
      </c>
      <c r="X187" s="32">
        <v>0.1111111111111111</v>
      </c>
      <c r="Y187" s="32">
        <v>0</v>
      </c>
      <c r="Z187" s="32">
        <v>0</v>
      </c>
      <c r="AA187" s="32">
        <v>0</v>
      </c>
      <c r="AB187" s="32">
        <v>0.1111111111111111</v>
      </c>
      <c r="AC187" s="32">
        <v>0</v>
      </c>
      <c r="AD187" s="32">
        <v>0</v>
      </c>
      <c r="AE187" s="32">
        <v>0</v>
      </c>
      <c r="AF187" t="s">
        <v>107</v>
      </c>
      <c r="AG187">
        <v>4</v>
      </c>
      <c r="AH187"/>
    </row>
    <row r="188" spans="1:34" x14ac:dyDescent="0.25">
      <c r="A188" t="s">
        <v>822</v>
      </c>
      <c r="B188" t="s">
        <v>364</v>
      </c>
      <c r="C188" t="s">
        <v>563</v>
      </c>
      <c r="D188" t="s">
        <v>753</v>
      </c>
      <c r="E188" s="32">
        <v>145.33333333333334</v>
      </c>
      <c r="F188" s="32">
        <v>3.7912974006116209</v>
      </c>
      <c r="G188" s="32">
        <v>3.4265412844036698</v>
      </c>
      <c r="H188" s="32">
        <v>0.22449541284403668</v>
      </c>
      <c r="I188" s="32">
        <v>9.8749999999999977E-2</v>
      </c>
      <c r="J188" s="32">
        <v>551.00188888888897</v>
      </c>
      <c r="K188" s="32">
        <v>497.9906666666667</v>
      </c>
      <c r="L188" s="32">
        <v>32.626666666666665</v>
      </c>
      <c r="M188" s="32">
        <v>14.351666666666665</v>
      </c>
      <c r="N188" s="32">
        <v>12.58611111111111</v>
      </c>
      <c r="O188" s="32">
        <v>5.6888888888888891</v>
      </c>
      <c r="P188" s="32">
        <v>171.48866666666672</v>
      </c>
      <c r="Q188" s="32">
        <v>136.75244444444448</v>
      </c>
      <c r="R188" s="32">
        <v>34.736222222222231</v>
      </c>
      <c r="S188" s="32">
        <v>346.88655555555556</v>
      </c>
      <c r="T188" s="32">
        <v>307.46066666666667</v>
      </c>
      <c r="U188" s="32">
        <v>27.173777777777776</v>
      </c>
      <c r="V188" s="32">
        <v>12.252111111111114</v>
      </c>
      <c r="W188" s="32">
        <v>183.53055555555554</v>
      </c>
      <c r="X188" s="32">
        <v>1.211111111111111</v>
      </c>
      <c r="Y188" s="32">
        <v>0.26666666666666666</v>
      </c>
      <c r="Z188" s="32">
        <v>0</v>
      </c>
      <c r="AA188" s="32">
        <v>35.916666666666664</v>
      </c>
      <c r="AB188" s="32">
        <v>0</v>
      </c>
      <c r="AC188" s="32">
        <v>143.84444444444443</v>
      </c>
      <c r="AD188" s="32">
        <v>0</v>
      </c>
      <c r="AE188" s="32">
        <v>2.2916666666666665</v>
      </c>
      <c r="AF188" t="s">
        <v>92</v>
      </c>
      <c r="AG188">
        <v>4</v>
      </c>
      <c r="AH188"/>
    </row>
    <row r="189" spans="1:34" x14ac:dyDescent="0.25">
      <c r="A189" t="s">
        <v>822</v>
      </c>
      <c r="B189" t="s">
        <v>283</v>
      </c>
      <c r="C189" t="s">
        <v>549</v>
      </c>
      <c r="D189" t="s">
        <v>730</v>
      </c>
      <c r="E189" s="32">
        <v>50.422222222222224</v>
      </c>
      <c r="F189" s="32">
        <v>2.9268862935213749</v>
      </c>
      <c r="G189" s="32">
        <v>2.6219061260467162</v>
      </c>
      <c r="H189" s="32">
        <v>0.57946231820185101</v>
      </c>
      <c r="I189" s="32">
        <v>0.27448215072719256</v>
      </c>
      <c r="J189" s="32">
        <v>147.58011111111111</v>
      </c>
      <c r="K189" s="32">
        <v>132.20233333333331</v>
      </c>
      <c r="L189" s="32">
        <v>29.217777777777776</v>
      </c>
      <c r="M189" s="32">
        <v>13.84</v>
      </c>
      <c r="N189" s="32">
        <v>10.133333333333333</v>
      </c>
      <c r="O189" s="32">
        <v>5.2444444444444445</v>
      </c>
      <c r="P189" s="32">
        <v>29.661999999999995</v>
      </c>
      <c r="Q189" s="32">
        <v>29.661999999999995</v>
      </c>
      <c r="R189" s="32">
        <v>0</v>
      </c>
      <c r="S189" s="32">
        <v>88.700333333333333</v>
      </c>
      <c r="T189" s="32">
        <v>67.385111111111101</v>
      </c>
      <c r="U189" s="32">
        <v>21.315222222222225</v>
      </c>
      <c r="V189" s="32">
        <v>0</v>
      </c>
      <c r="W189" s="32">
        <v>8.2279999999999998</v>
      </c>
      <c r="X189" s="32">
        <v>0</v>
      </c>
      <c r="Y189" s="32">
        <v>0</v>
      </c>
      <c r="Z189" s="32">
        <v>0</v>
      </c>
      <c r="AA189" s="32">
        <v>7.9111111111111114</v>
      </c>
      <c r="AB189" s="32">
        <v>0</v>
      </c>
      <c r="AC189" s="32">
        <v>0.16666666666666666</v>
      </c>
      <c r="AD189" s="32">
        <v>0.15022222222222223</v>
      </c>
      <c r="AE189" s="32">
        <v>0</v>
      </c>
      <c r="AF189" t="s">
        <v>10</v>
      </c>
      <c r="AG189">
        <v>4</v>
      </c>
      <c r="AH189"/>
    </row>
    <row r="190" spans="1:34" x14ac:dyDescent="0.25">
      <c r="A190" t="s">
        <v>822</v>
      </c>
      <c r="B190" t="s">
        <v>361</v>
      </c>
      <c r="C190" t="s">
        <v>628</v>
      </c>
      <c r="D190" t="s">
        <v>772</v>
      </c>
      <c r="E190" s="32">
        <v>104.01111111111111</v>
      </c>
      <c r="F190" s="32">
        <v>3.5072481572481573</v>
      </c>
      <c r="G190" s="32">
        <v>3.114127764127764</v>
      </c>
      <c r="H190" s="32">
        <v>0.61491827796175624</v>
      </c>
      <c r="I190" s="32">
        <v>0.30624399102659972</v>
      </c>
      <c r="J190" s="32">
        <v>364.79277777777776</v>
      </c>
      <c r="K190" s="32">
        <v>323.90388888888884</v>
      </c>
      <c r="L190" s="32">
        <v>63.958333333333336</v>
      </c>
      <c r="M190" s="32">
        <v>31.852777777777778</v>
      </c>
      <c r="N190" s="32">
        <v>26.416666666666668</v>
      </c>
      <c r="O190" s="32">
        <v>5.6888888888888891</v>
      </c>
      <c r="P190" s="32">
        <v>76.092555555555549</v>
      </c>
      <c r="Q190" s="32">
        <v>67.309222222222218</v>
      </c>
      <c r="R190" s="32">
        <v>8.7833333333333332</v>
      </c>
      <c r="S190" s="32">
        <v>224.74188888888887</v>
      </c>
      <c r="T190" s="32">
        <v>198.40855555555555</v>
      </c>
      <c r="U190" s="32">
        <v>11.344444444444445</v>
      </c>
      <c r="V190" s="32">
        <v>14.988888888888889</v>
      </c>
      <c r="W190" s="32">
        <v>0</v>
      </c>
      <c r="X190" s="32">
        <v>0</v>
      </c>
      <c r="Y190" s="32">
        <v>0</v>
      </c>
      <c r="Z190" s="32">
        <v>0</v>
      </c>
      <c r="AA190" s="32">
        <v>0</v>
      </c>
      <c r="AB190" s="32">
        <v>0</v>
      </c>
      <c r="AC190" s="32">
        <v>0</v>
      </c>
      <c r="AD190" s="32">
        <v>0</v>
      </c>
      <c r="AE190" s="32">
        <v>0</v>
      </c>
      <c r="AF190" t="s">
        <v>89</v>
      </c>
      <c r="AG190">
        <v>4</v>
      </c>
      <c r="AH190"/>
    </row>
    <row r="191" spans="1:34" x14ac:dyDescent="0.25">
      <c r="A191" t="s">
        <v>822</v>
      </c>
      <c r="B191" t="s">
        <v>536</v>
      </c>
      <c r="C191" t="s">
        <v>681</v>
      </c>
      <c r="D191" t="s">
        <v>804</v>
      </c>
      <c r="E191" s="32">
        <v>54.977777777777774</v>
      </c>
      <c r="F191" s="32">
        <v>3.4249757477768799</v>
      </c>
      <c r="G191" s="32">
        <v>2.9990824575586097</v>
      </c>
      <c r="H191" s="32">
        <v>0.98294260307194836</v>
      </c>
      <c r="I191" s="32">
        <v>0.66029708973322554</v>
      </c>
      <c r="J191" s="32">
        <v>188.29755555555556</v>
      </c>
      <c r="K191" s="32">
        <v>164.88288888888889</v>
      </c>
      <c r="L191" s="32">
        <v>54.04</v>
      </c>
      <c r="M191" s="32">
        <v>36.301666666666662</v>
      </c>
      <c r="N191" s="32">
        <v>12.493888888888891</v>
      </c>
      <c r="O191" s="32">
        <v>5.2444444444444445</v>
      </c>
      <c r="P191" s="32">
        <v>66.260333333333335</v>
      </c>
      <c r="Q191" s="32">
        <v>60.584000000000003</v>
      </c>
      <c r="R191" s="32">
        <v>5.6763333333333348</v>
      </c>
      <c r="S191" s="32">
        <v>67.997222222222234</v>
      </c>
      <c r="T191" s="32">
        <v>53.677888888888894</v>
      </c>
      <c r="U191" s="32">
        <v>0.88911111111111107</v>
      </c>
      <c r="V191" s="32">
        <v>13.43022222222222</v>
      </c>
      <c r="W191" s="32">
        <v>0</v>
      </c>
      <c r="X191" s="32">
        <v>0</v>
      </c>
      <c r="Y191" s="32">
        <v>0</v>
      </c>
      <c r="Z191" s="32">
        <v>0</v>
      </c>
      <c r="AA191" s="32">
        <v>0</v>
      </c>
      <c r="AB191" s="32">
        <v>0</v>
      </c>
      <c r="AC191" s="32">
        <v>0</v>
      </c>
      <c r="AD191" s="32">
        <v>0</v>
      </c>
      <c r="AE191" s="32">
        <v>0</v>
      </c>
      <c r="AF191" t="s">
        <v>269</v>
      </c>
      <c r="AG191">
        <v>4</v>
      </c>
      <c r="AH191"/>
    </row>
    <row r="192" spans="1:34" x14ac:dyDescent="0.25">
      <c r="A192" t="s">
        <v>822</v>
      </c>
      <c r="B192" t="s">
        <v>416</v>
      </c>
      <c r="C192" t="s">
        <v>654</v>
      </c>
      <c r="D192" t="s">
        <v>694</v>
      </c>
      <c r="E192" s="32">
        <v>41.56666666666667</v>
      </c>
      <c r="F192" s="32">
        <v>4.0949077786688051</v>
      </c>
      <c r="G192" s="32">
        <v>3.5531275060144343</v>
      </c>
      <c r="H192" s="32">
        <v>0.82979149959903764</v>
      </c>
      <c r="I192" s="32">
        <v>0.53480352846832391</v>
      </c>
      <c r="J192" s="32">
        <v>170.21166666666667</v>
      </c>
      <c r="K192" s="32">
        <v>147.69166666666666</v>
      </c>
      <c r="L192" s="32">
        <v>34.491666666666667</v>
      </c>
      <c r="M192" s="32">
        <v>22.23</v>
      </c>
      <c r="N192" s="32">
        <v>8.6838888888888928</v>
      </c>
      <c r="O192" s="32">
        <v>3.5777777777777779</v>
      </c>
      <c r="P192" s="32">
        <v>40.177777777777777</v>
      </c>
      <c r="Q192" s="32">
        <v>29.919444444444444</v>
      </c>
      <c r="R192" s="32">
        <v>10.258333333333333</v>
      </c>
      <c r="S192" s="32">
        <v>95.542222222222222</v>
      </c>
      <c r="T192" s="32">
        <v>78.948888888888888</v>
      </c>
      <c r="U192" s="32">
        <v>0.57111111111111112</v>
      </c>
      <c r="V192" s="32">
        <v>16.022222222222222</v>
      </c>
      <c r="W192" s="32">
        <v>0</v>
      </c>
      <c r="X192" s="32">
        <v>0</v>
      </c>
      <c r="Y192" s="32">
        <v>0</v>
      </c>
      <c r="Z192" s="32">
        <v>0</v>
      </c>
      <c r="AA192" s="32">
        <v>0</v>
      </c>
      <c r="AB192" s="32">
        <v>0</v>
      </c>
      <c r="AC192" s="32">
        <v>0</v>
      </c>
      <c r="AD192" s="32">
        <v>0</v>
      </c>
      <c r="AE192" s="32">
        <v>0</v>
      </c>
      <c r="AF192" t="s">
        <v>148</v>
      </c>
      <c r="AG192">
        <v>4</v>
      </c>
      <c r="AH192"/>
    </row>
    <row r="193" spans="1:34" x14ac:dyDescent="0.25">
      <c r="A193" t="s">
        <v>822</v>
      </c>
      <c r="B193" t="s">
        <v>379</v>
      </c>
      <c r="C193" t="s">
        <v>594</v>
      </c>
      <c r="D193" t="s">
        <v>699</v>
      </c>
      <c r="E193" s="32">
        <v>123.83333333333333</v>
      </c>
      <c r="F193" s="32">
        <v>3.540366083445492</v>
      </c>
      <c r="G193" s="32">
        <v>3.3948299685957837</v>
      </c>
      <c r="H193" s="32">
        <v>0.64616419919246304</v>
      </c>
      <c r="I193" s="32">
        <v>0.50062808434275463</v>
      </c>
      <c r="J193" s="32">
        <v>438.41533333333342</v>
      </c>
      <c r="K193" s="32">
        <v>420.39311111111118</v>
      </c>
      <c r="L193" s="32">
        <v>80.016666666666666</v>
      </c>
      <c r="M193" s="32">
        <v>61.994444444444447</v>
      </c>
      <c r="N193" s="32">
        <v>8.6</v>
      </c>
      <c r="O193" s="32">
        <v>9.4222222222222225</v>
      </c>
      <c r="P193" s="32">
        <v>81.041666666666671</v>
      </c>
      <c r="Q193" s="32">
        <v>81.041666666666671</v>
      </c>
      <c r="R193" s="32">
        <v>0</v>
      </c>
      <c r="S193" s="32">
        <v>277.35700000000008</v>
      </c>
      <c r="T193" s="32">
        <v>262.39311111111118</v>
      </c>
      <c r="U193" s="32">
        <v>0</v>
      </c>
      <c r="V193" s="32">
        <v>14.963888888888889</v>
      </c>
      <c r="W193" s="32">
        <v>48.159777777777776</v>
      </c>
      <c r="X193" s="32">
        <v>3.6749999999999998</v>
      </c>
      <c r="Y193" s="32">
        <v>0</v>
      </c>
      <c r="Z193" s="32">
        <v>0</v>
      </c>
      <c r="AA193" s="32">
        <v>11.894444444444444</v>
      </c>
      <c r="AB193" s="32">
        <v>0</v>
      </c>
      <c r="AC193" s="32">
        <v>32.590333333333334</v>
      </c>
      <c r="AD193" s="32">
        <v>0</v>
      </c>
      <c r="AE193" s="32">
        <v>0</v>
      </c>
      <c r="AF193" t="s">
        <v>108</v>
      </c>
      <c r="AG193">
        <v>4</v>
      </c>
      <c r="AH193"/>
    </row>
    <row r="194" spans="1:34" x14ac:dyDescent="0.25">
      <c r="A194" t="s">
        <v>822</v>
      </c>
      <c r="B194" t="s">
        <v>511</v>
      </c>
      <c r="C194" t="s">
        <v>555</v>
      </c>
      <c r="D194" t="s">
        <v>688</v>
      </c>
      <c r="E194" s="32">
        <v>92.655555555555551</v>
      </c>
      <c r="F194" s="32">
        <v>3.1657524883079509</v>
      </c>
      <c r="G194" s="32">
        <v>2.7890442499100607</v>
      </c>
      <c r="H194" s="32">
        <v>0.56486988847583641</v>
      </c>
      <c r="I194" s="32">
        <v>0.30459767358196427</v>
      </c>
      <c r="J194" s="32">
        <v>293.32455555555555</v>
      </c>
      <c r="K194" s="32">
        <v>258.4204444444444</v>
      </c>
      <c r="L194" s="32">
        <v>52.338333333333331</v>
      </c>
      <c r="M194" s="32">
        <v>28.222666666666665</v>
      </c>
      <c r="N194" s="32">
        <v>18.960111111111111</v>
      </c>
      <c r="O194" s="32">
        <v>5.1555555555555559</v>
      </c>
      <c r="P194" s="32">
        <v>101.79577777777777</v>
      </c>
      <c r="Q194" s="32">
        <v>91.007333333333335</v>
      </c>
      <c r="R194" s="32">
        <v>10.788444444444444</v>
      </c>
      <c r="S194" s="32">
        <v>139.19044444444444</v>
      </c>
      <c r="T194" s="32">
        <v>128.46099999999998</v>
      </c>
      <c r="U194" s="32">
        <v>0</v>
      </c>
      <c r="V194" s="32">
        <v>10.729444444444448</v>
      </c>
      <c r="W194" s="32">
        <v>50.04633333333333</v>
      </c>
      <c r="X194" s="32">
        <v>0</v>
      </c>
      <c r="Y194" s="32">
        <v>0</v>
      </c>
      <c r="Z194" s="32">
        <v>0</v>
      </c>
      <c r="AA194" s="32">
        <v>21.318111111111111</v>
      </c>
      <c r="AB194" s="32">
        <v>0</v>
      </c>
      <c r="AC194" s="32">
        <v>28.728222222222218</v>
      </c>
      <c r="AD194" s="32">
        <v>0</v>
      </c>
      <c r="AE194" s="32">
        <v>0</v>
      </c>
      <c r="AF194" t="s">
        <v>244</v>
      </c>
      <c r="AG194">
        <v>4</v>
      </c>
      <c r="AH194"/>
    </row>
    <row r="195" spans="1:34" x14ac:dyDescent="0.25">
      <c r="A195" t="s">
        <v>822</v>
      </c>
      <c r="B195" t="s">
        <v>382</v>
      </c>
      <c r="C195" t="s">
        <v>639</v>
      </c>
      <c r="D195" t="s">
        <v>777</v>
      </c>
      <c r="E195" s="32">
        <v>35.955555555555556</v>
      </c>
      <c r="F195" s="32">
        <v>3.4130593325092704</v>
      </c>
      <c r="G195" s="32">
        <v>3.1399381953028422</v>
      </c>
      <c r="H195" s="32">
        <v>1.1918479604449936</v>
      </c>
      <c r="I195" s="32">
        <v>0.91872682323856603</v>
      </c>
      <c r="J195" s="32">
        <v>122.71844444444443</v>
      </c>
      <c r="K195" s="32">
        <v>112.8982222222222</v>
      </c>
      <c r="L195" s="32">
        <v>42.853555555555552</v>
      </c>
      <c r="M195" s="32">
        <v>33.033333333333331</v>
      </c>
      <c r="N195" s="32">
        <v>4.2424444444444447</v>
      </c>
      <c r="O195" s="32">
        <v>5.5777777777777775</v>
      </c>
      <c r="P195" s="32">
        <v>13.882999999999997</v>
      </c>
      <c r="Q195" s="32">
        <v>13.882999999999997</v>
      </c>
      <c r="R195" s="32">
        <v>0</v>
      </c>
      <c r="S195" s="32">
        <v>65.981888888888889</v>
      </c>
      <c r="T195" s="32">
        <v>47.004111111111108</v>
      </c>
      <c r="U195" s="32">
        <v>12.033333333333333</v>
      </c>
      <c r="V195" s="32">
        <v>6.9444444444444446</v>
      </c>
      <c r="W195" s="32">
        <v>5.6916666666666664</v>
      </c>
      <c r="X195" s="32">
        <v>0.83888888888888891</v>
      </c>
      <c r="Y195" s="32">
        <v>0</v>
      </c>
      <c r="Z195" s="32">
        <v>0</v>
      </c>
      <c r="AA195" s="32">
        <v>0</v>
      </c>
      <c r="AB195" s="32">
        <v>0</v>
      </c>
      <c r="AC195" s="32">
        <v>4.8527777777777779</v>
      </c>
      <c r="AD195" s="32">
        <v>0</v>
      </c>
      <c r="AE195" s="32">
        <v>0</v>
      </c>
      <c r="AF195" t="s">
        <v>111</v>
      </c>
      <c r="AG195">
        <v>4</v>
      </c>
      <c r="AH195"/>
    </row>
    <row r="196" spans="1:34" x14ac:dyDescent="0.25">
      <c r="A196" t="s">
        <v>822</v>
      </c>
      <c r="B196" t="s">
        <v>451</v>
      </c>
      <c r="C196" t="s">
        <v>606</v>
      </c>
      <c r="D196" t="s">
        <v>759</v>
      </c>
      <c r="E196" s="32">
        <v>52.87777777777778</v>
      </c>
      <c r="F196" s="32">
        <v>3.4714982139104853</v>
      </c>
      <c r="G196" s="32">
        <v>3.0489703719268757</v>
      </c>
      <c r="H196" s="32">
        <v>0.61885690271065363</v>
      </c>
      <c r="I196" s="32">
        <v>0.39107795755410801</v>
      </c>
      <c r="J196" s="32">
        <v>183.56511111111112</v>
      </c>
      <c r="K196" s="32">
        <v>161.22277777777779</v>
      </c>
      <c r="L196" s="32">
        <v>32.723777777777784</v>
      </c>
      <c r="M196" s="32">
        <v>20.679333333333336</v>
      </c>
      <c r="N196" s="32">
        <v>6.8888888888888893</v>
      </c>
      <c r="O196" s="32">
        <v>5.1555555555555559</v>
      </c>
      <c r="P196" s="32">
        <v>38.748555555555548</v>
      </c>
      <c r="Q196" s="32">
        <v>28.45066666666666</v>
      </c>
      <c r="R196" s="32">
        <v>10.297888888888886</v>
      </c>
      <c r="S196" s="32">
        <v>112.09277777777778</v>
      </c>
      <c r="T196" s="32">
        <v>90.328555555555553</v>
      </c>
      <c r="U196" s="32">
        <v>8.2357777777777788</v>
      </c>
      <c r="V196" s="32">
        <v>13.52844444444445</v>
      </c>
      <c r="W196" s="32">
        <v>0.1111111111111111</v>
      </c>
      <c r="X196" s="32">
        <v>3.3333333333333333E-2</v>
      </c>
      <c r="Y196" s="32">
        <v>0</v>
      </c>
      <c r="Z196" s="32">
        <v>0</v>
      </c>
      <c r="AA196" s="32">
        <v>0</v>
      </c>
      <c r="AB196" s="32">
        <v>7.7777777777777779E-2</v>
      </c>
      <c r="AC196" s="32">
        <v>0</v>
      </c>
      <c r="AD196" s="32">
        <v>0</v>
      </c>
      <c r="AE196" s="32">
        <v>0</v>
      </c>
      <c r="AF196" t="s">
        <v>183</v>
      </c>
      <c r="AG196">
        <v>4</v>
      </c>
      <c r="AH196"/>
    </row>
    <row r="197" spans="1:34" x14ac:dyDescent="0.25">
      <c r="A197" t="s">
        <v>822</v>
      </c>
      <c r="B197" t="s">
        <v>404</v>
      </c>
      <c r="C197" t="s">
        <v>577</v>
      </c>
      <c r="D197" t="s">
        <v>748</v>
      </c>
      <c r="E197" s="32">
        <v>75.511111111111106</v>
      </c>
      <c r="F197" s="32">
        <v>3.8881165391406705</v>
      </c>
      <c r="G197" s="32">
        <v>3.4191038846380213</v>
      </c>
      <c r="H197" s="32">
        <v>0.59124926427310198</v>
      </c>
      <c r="I197" s="32">
        <v>0.39481018246027089</v>
      </c>
      <c r="J197" s="32">
        <v>293.59599999999995</v>
      </c>
      <c r="K197" s="32">
        <v>258.18033333333324</v>
      </c>
      <c r="L197" s="32">
        <v>44.645888888888898</v>
      </c>
      <c r="M197" s="32">
        <v>29.812555555555562</v>
      </c>
      <c r="N197" s="32">
        <v>9.5111111111111111</v>
      </c>
      <c r="O197" s="32">
        <v>5.322222222222222</v>
      </c>
      <c r="P197" s="32">
        <v>80.682777777777758</v>
      </c>
      <c r="Q197" s="32">
        <v>60.10044444444442</v>
      </c>
      <c r="R197" s="32">
        <v>20.582333333333338</v>
      </c>
      <c r="S197" s="32">
        <v>168.26733333333328</v>
      </c>
      <c r="T197" s="32">
        <v>135.36599999999996</v>
      </c>
      <c r="U197" s="32">
        <v>19.482222222222223</v>
      </c>
      <c r="V197" s="32">
        <v>13.419111111111103</v>
      </c>
      <c r="W197" s="32">
        <v>23.733333333333334</v>
      </c>
      <c r="X197" s="32">
        <v>0.90555555555555556</v>
      </c>
      <c r="Y197" s="32">
        <v>0</v>
      </c>
      <c r="Z197" s="32">
        <v>0</v>
      </c>
      <c r="AA197" s="32">
        <v>9.6138888888888889</v>
      </c>
      <c r="AB197" s="32">
        <v>0.10833333333333334</v>
      </c>
      <c r="AC197" s="32">
        <v>13.105555555555556</v>
      </c>
      <c r="AD197" s="32">
        <v>0</v>
      </c>
      <c r="AE197" s="32">
        <v>0</v>
      </c>
      <c r="AF197" t="s">
        <v>135</v>
      </c>
      <c r="AG197">
        <v>4</v>
      </c>
      <c r="AH197"/>
    </row>
    <row r="198" spans="1:34" x14ac:dyDescent="0.25">
      <c r="A198" t="s">
        <v>822</v>
      </c>
      <c r="B198" t="s">
        <v>303</v>
      </c>
      <c r="C198" t="s">
        <v>596</v>
      </c>
      <c r="D198" t="s">
        <v>739</v>
      </c>
      <c r="E198" s="32">
        <v>111.83333333333333</v>
      </c>
      <c r="F198" s="32">
        <v>3.7602175856929954</v>
      </c>
      <c r="G198" s="32">
        <v>3.4366318926974664</v>
      </c>
      <c r="H198" s="32">
        <v>0.83165623447590642</v>
      </c>
      <c r="I198" s="32">
        <v>0.55987282662692495</v>
      </c>
      <c r="J198" s="32">
        <v>420.51766666666663</v>
      </c>
      <c r="K198" s="32">
        <v>384.33</v>
      </c>
      <c r="L198" s="32">
        <v>93.006888888888867</v>
      </c>
      <c r="M198" s="32">
        <v>62.612444444444435</v>
      </c>
      <c r="N198" s="32">
        <v>24.705555555555556</v>
      </c>
      <c r="O198" s="32">
        <v>5.6888888888888891</v>
      </c>
      <c r="P198" s="32">
        <v>63.207222222222221</v>
      </c>
      <c r="Q198" s="32">
        <v>57.414000000000001</v>
      </c>
      <c r="R198" s="32">
        <v>5.7932222222222212</v>
      </c>
      <c r="S198" s="32">
        <v>264.30355555555553</v>
      </c>
      <c r="T198" s="32">
        <v>221.88177777777776</v>
      </c>
      <c r="U198" s="32">
        <v>9.6300000000000008</v>
      </c>
      <c r="V198" s="32">
        <v>32.791777777777796</v>
      </c>
      <c r="W198" s="32">
        <v>24.157222222222217</v>
      </c>
      <c r="X198" s="32">
        <v>6.6504444444444442</v>
      </c>
      <c r="Y198" s="32">
        <v>0</v>
      </c>
      <c r="Z198" s="32">
        <v>0</v>
      </c>
      <c r="AA198" s="32">
        <v>4.0010000000000003</v>
      </c>
      <c r="AB198" s="32">
        <v>0.1388888888888889</v>
      </c>
      <c r="AC198" s="32">
        <v>13.189111111111108</v>
      </c>
      <c r="AD198" s="32">
        <v>0</v>
      </c>
      <c r="AE198" s="32">
        <v>0.17777777777777778</v>
      </c>
      <c r="AF198" t="s">
        <v>30</v>
      </c>
      <c r="AG198">
        <v>4</v>
      </c>
      <c r="AH198"/>
    </row>
    <row r="199" spans="1:34" x14ac:dyDescent="0.25">
      <c r="A199" t="s">
        <v>822</v>
      </c>
      <c r="B199" t="s">
        <v>380</v>
      </c>
      <c r="C199" t="s">
        <v>637</v>
      </c>
      <c r="D199" t="s">
        <v>687</v>
      </c>
      <c r="E199" s="32">
        <v>44.333333333333336</v>
      </c>
      <c r="F199" s="32">
        <v>3.7938746867167921</v>
      </c>
      <c r="G199" s="32">
        <v>3.4136842105263159</v>
      </c>
      <c r="H199" s="32">
        <v>1.0290601503759402</v>
      </c>
      <c r="I199" s="32">
        <v>0.76840852130325843</v>
      </c>
      <c r="J199" s="32">
        <v>168.19511111111112</v>
      </c>
      <c r="K199" s="32">
        <v>151.34</v>
      </c>
      <c r="L199" s="32">
        <v>45.621666666666684</v>
      </c>
      <c r="M199" s="32">
        <v>34.066111111111127</v>
      </c>
      <c r="N199" s="32">
        <v>6.3111111111111109</v>
      </c>
      <c r="O199" s="32">
        <v>5.2444444444444445</v>
      </c>
      <c r="P199" s="32">
        <v>24.196555555555552</v>
      </c>
      <c r="Q199" s="32">
        <v>18.896999999999995</v>
      </c>
      <c r="R199" s="32">
        <v>5.299555555555556</v>
      </c>
      <c r="S199" s="32">
        <v>98.376888888888871</v>
      </c>
      <c r="T199" s="32">
        <v>92.21888888888887</v>
      </c>
      <c r="U199" s="32">
        <v>3.9422222222222225</v>
      </c>
      <c r="V199" s="32">
        <v>2.2157777777777778</v>
      </c>
      <c r="W199" s="32">
        <v>0.18333333333333335</v>
      </c>
      <c r="X199" s="32">
        <v>6.6666666666666666E-2</v>
      </c>
      <c r="Y199" s="32">
        <v>0</v>
      </c>
      <c r="Z199" s="32">
        <v>0</v>
      </c>
      <c r="AA199" s="32">
        <v>0</v>
      </c>
      <c r="AB199" s="32">
        <v>0.11666666666666667</v>
      </c>
      <c r="AC199" s="32">
        <v>0</v>
      </c>
      <c r="AD199" s="32">
        <v>0</v>
      </c>
      <c r="AE199" s="32">
        <v>0</v>
      </c>
      <c r="AF199" t="s">
        <v>109</v>
      </c>
      <c r="AG199">
        <v>4</v>
      </c>
      <c r="AH199"/>
    </row>
    <row r="200" spans="1:34" x14ac:dyDescent="0.25">
      <c r="A200" t="s">
        <v>822</v>
      </c>
      <c r="B200" t="s">
        <v>331</v>
      </c>
      <c r="C200" t="s">
        <v>555</v>
      </c>
      <c r="D200" t="s">
        <v>688</v>
      </c>
      <c r="E200" s="32">
        <v>74.055555555555557</v>
      </c>
      <c r="F200" s="32">
        <v>3.1872288072018011</v>
      </c>
      <c r="G200" s="32">
        <v>2.891671417854464</v>
      </c>
      <c r="H200" s="32">
        <v>0.57864966241560423</v>
      </c>
      <c r="I200" s="32">
        <v>0.31299774943735958</v>
      </c>
      <c r="J200" s="32">
        <v>236.03200000000004</v>
      </c>
      <c r="K200" s="32">
        <v>214.14433333333338</v>
      </c>
      <c r="L200" s="32">
        <v>42.852222222222245</v>
      </c>
      <c r="M200" s="32">
        <v>23.17922222222224</v>
      </c>
      <c r="N200" s="32">
        <v>13.984111111111114</v>
      </c>
      <c r="O200" s="32">
        <v>5.6888888888888891</v>
      </c>
      <c r="P200" s="32">
        <v>70.585777777777793</v>
      </c>
      <c r="Q200" s="32">
        <v>68.371111111111119</v>
      </c>
      <c r="R200" s="32">
        <v>2.214666666666667</v>
      </c>
      <c r="S200" s="32">
        <v>122.59400000000001</v>
      </c>
      <c r="T200" s="32">
        <v>107.49533333333333</v>
      </c>
      <c r="U200" s="32">
        <v>6.7238888888888884</v>
      </c>
      <c r="V200" s="32">
        <v>8.3747777777777763</v>
      </c>
      <c r="W200" s="32">
        <v>0.15833333333333333</v>
      </c>
      <c r="X200" s="32">
        <v>7.7777777777777779E-2</v>
      </c>
      <c r="Y200" s="32">
        <v>0</v>
      </c>
      <c r="Z200" s="32">
        <v>0</v>
      </c>
      <c r="AA200" s="32">
        <v>0</v>
      </c>
      <c r="AB200" s="32">
        <v>8.0555555555555561E-2</v>
      </c>
      <c r="AC200" s="32">
        <v>0</v>
      </c>
      <c r="AD200" s="32">
        <v>0</v>
      </c>
      <c r="AE200" s="32">
        <v>0</v>
      </c>
      <c r="AF200" t="s">
        <v>59</v>
      </c>
      <c r="AG200">
        <v>4</v>
      </c>
      <c r="AH200"/>
    </row>
    <row r="201" spans="1:34" x14ac:dyDescent="0.25">
      <c r="A201" t="s">
        <v>822</v>
      </c>
      <c r="B201" t="s">
        <v>456</v>
      </c>
      <c r="C201" t="s">
        <v>555</v>
      </c>
      <c r="D201" t="s">
        <v>688</v>
      </c>
      <c r="E201" s="32">
        <v>66.788888888888891</v>
      </c>
      <c r="F201" s="32">
        <v>3.668387955415072</v>
      </c>
      <c r="G201" s="32">
        <v>3.2135568125103977</v>
      </c>
      <c r="H201" s="32">
        <v>0.93919980036599549</v>
      </c>
      <c r="I201" s="32">
        <v>0.5714540009981699</v>
      </c>
      <c r="J201" s="32">
        <v>245.00755555555554</v>
      </c>
      <c r="K201" s="32">
        <v>214.6298888888889</v>
      </c>
      <c r="L201" s="32">
        <v>62.728111111111097</v>
      </c>
      <c r="M201" s="32">
        <v>38.166777777777767</v>
      </c>
      <c r="N201" s="32">
        <v>19.214111111111112</v>
      </c>
      <c r="O201" s="32">
        <v>5.3472222222222223</v>
      </c>
      <c r="P201" s="32">
        <v>62.710222222222228</v>
      </c>
      <c r="Q201" s="32">
        <v>56.893888888888895</v>
      </c>
      <c r="R201" s="32">
        <v>5.8163333333333345</v>
      </c>
      <c r="S201" s="32">
        <v>119.56922222222222</v>
      </c>
      <c r="T201" s="32">
        <v>109.11922222222222</v>
      </c>
      <c r="U201" s="32">
        <v>6.8643333333333345</v>
      </c>
      <c r="V201" s="32">
        <v>3.5856666666666657</v>
      </c>
      <c r="W201" s="32">
        <v>0.17777777777777776</v>
      </c>
      <c r="X201" s="32">
        <v>6.6666666666666666E-2</v>
      </c>
      <c r="Y201" s="32">
        <v>0</v>
      </c>
      <c r="Z201" s="32">
        <v>0</v>
      </c>
      <c r="AA201" s="32">
        <v>0</v>
      </c>
      <c r="AB201" s="32">
        <v>0.1111111111111111</v>
      </c>
      <c r="AC201" s="32">
        <v>0</v>
      </c>
      <c r="AD201" s="32">
        <v>0</v>
      </c>
      <c r="AE201" s="32">
        <v>0</v>
      </c>
      <c r="AF201" t="s">
        <v>188</v>
      </c>
      <c r="AG201">
        <v>4</v>
      </c>
      <c r="AH201"/>
    </row>
    <row r="202" spans="1:34" x14ac:dyDescent="0.25">
      <c r="A202" t="s">
        <v>822</v>
      </c>
      <c r="B202" t="s">
        <v>341</v>
      </c>
      <c r="C202" t="s">
        <v>617</v>
      </c>
      <c r="D202" t="s">
        <v>732</v>
      </c>
      <c r="E202" s="32">
        <v>108.08888888888889</v>
      </c>
      <c r="F202" s="32">
        <v>3.5203227796052632</v>
      </c>
      <c r="G202" s="32">
        <v>3.2424033717105263</v>
      </c>
      <c r="H202" s="32">
        <v>0.65921463815789472</v>
      </c>
      <c r="I202" s="32">
        <v>0.49011513157894737</v>
      </c>
      <c r="J202" s="32">
        <v>380.50777777777779</v>
      </c>
      <c r="K202" s="32">
        <v>350.46777777777777</v>
      </c>
      <c r="L202" s="32">
        <v>71.253777777777771</v>
      </c>
      <c r="M202" s="32">
        <v>52.975999999999999</v>
      </c>
      <c r="N202" s="32">
        <v>12.855555555555556</v>
      </c>
      <c r="O202" s="32">
        <v>5.4222222222222225</v>
      </c>
      <c r="P202" s="32">
        <v>59.721222222222238</v>
      </c>
      <c r="Q202" s="32">
        <v>47.959000000000017</v>
      </c>
      <c r="R202" s="32">
        <v>11.762222222222221</v>
      </c>
      <c r="S202" s="32">
        <v>249.53277777777782</v>
      </c>
      <c r="T202" s="32">
        <v>206.34822222222226</v>
      </c>
      <c r="U202" s="32">
        <v>18.909111111111105</v>
      </c>
      <c r="V202" s="32">
        <v>24.275444444444442</v>
      </c>
      <c r="W202" s="32">
        <v>0.24444444444444444</v>
      </c>
      <c r="X202" s="32">
        <v>3.3333333333333333E-2</v>
      </c>
      <c r="Y202" s="32">
        <v>0</v>
      </c>
      <c r="Z202" s="32">
        <v>0</v>
      </c>
      <c r="AA202" s="32">
        <v>8.3333333333333329E-2</v>
      </c>
      <c r="AB202" s="32">
        <v>0.12777777777777777</v>
      </c>
      <c r="AC202" s="32">
        <v>0</v>
      </c>
      <c r="AD202" s="32">
        <v>0</v>
      </c>
      <c r="AE202" s="32">
        <v>0</v>
      </c>
      <c r="AF202" t="s">
        <v>69</v>
      </c>
      <c r="AG202">
        <v>4</v>
      </c>
      <c r="AH202"/>
    </row>
    <row r="203" spans="1:34" x14ac:dyDescent="0.25">
      <c r="A203" t="s">
        <v>822</v>
      </c>
      <c r="B203" t="s">
        <v>425</v>
      </c>
      <c r="C203" t="s">
        <v>555</v>
      </c>
      <c r="D203" t="s">
        <v>688</v>
      </c>
      <c r="E203" s="32">
        <v>88.13333333333334</v>
      </c>
      <c r="F203" s="32">
        <v>2.9630358043368634</v>
      </c>
      <c r="G203" s="32">
        <v>2.8288855269793243</v>
      </c>
      <c r="H203" s="32">
        <v>0.40916540595057999</v>
      </c>
      <c r="I203" s="32">
        <v>0.34461674230963196</v>
      </c>
      <c r="J203" s="32">
        <v>261.14222222222224</v>
      </c>
      <c r="K203" s="32">
        <v>249.31911111111111</v>
      </c>
      <c r="L203" s="32">
        <v>36.061111111111117</v>
      </c>
      <c r="M203" s="32">
        <v>30.372222222222231</v>
      </c>
      <c r="N203" s="32">
        <v>0</v>
      </c>
      <c r="O203" s="32">
        <v>5.6888888888888891</v>
      </c>
      <c r="P203" s="32">
        <v>60.674111111111088</v>
      </c>
      <c r="Q203" s="32">
        <v>54.539888888888868</v>
      </c>
      <c r="R203" s="32">
        <v>6.1342222222222214</v>
      </c>
      <c r="S203" s="32">
        <v>164.40700000000004</v>
      </c>
      <c r="T203" s="32">
        <v>137.71155555555558</v>
      </c>
      <c r="U203" s="32">
        <v>7.6722222222222225</v>
      </c>
      <c r="V203" s="32">
        <v>19.02322222222223</v>
      </c>
      <c r="W203" s="32">
        <v>0.18611111111111112</v>
      </c>
      <c r="X203" s="32">
        <v>6.6666666666666666E-2</v>
      </c>
      <c r="Y203" s="32">
        <v>0</v>
      </c>
      <c r="Z203" s="32">
        <v>0</v>
      </c>
      <c r="AA203" s="32">
        <v>0</v>
      </c>
      <c r="AB203" s="32">
        <v>0.11944444444444445</v>
      </c>
      <c r="AC203" s="32">
        <v>0</v>
      </c>
      <c r="AD203" s="32">
        <v>0</v>
      </c>
      <c r="AE203" s="32">
        <v>0</v>
      </c>
      <c r="AF203" t="s">
        <v>157</v>
      </c>
      <c r="AG203">
        <v>4</v>
      </c>
      <c r="AH203"/>
    </row>
    <row r="204" spans="1:34" x14ac:dyDescent="0.25">
      <c r="A204" t="s">
        <v>822</v>
      </c>
      <c r="B204" t="s">
        <v>418</v>
      </c>
      <c r="C204" t="s">
        <v>555</v>
      </c>
      <c r="D204" t="s">
        <v>688</v>
      </c>
      <c r="E204" s="32">
        <v>78.400000000000006</v>
      </c>
      <c r="F204" s="32">
        <v>3.2150014172335593</v>
      </c>
      <c r="G204" s="32">
        <v>3.0091255668934234</v>
      </c>
      <c r="H204" s="32">
        <v>0.44229875283446707</v>
      </c>
      <c r="I204" s="32">
        <v>0.26338577097505667</v>
      </c>
      <c r="J204" s="32">
        <v>252.05611111111108</v>
      </c>
      <c r="K204" s="32">
        <v>235.9154444444444</v>
      </c>
      <c r="L204" s="32">
        <v>34.676222222222222</v>
      </c>
      <c r="M204" s="32">
        <v>20.649444444444445</v>
      </c>
      <c r="N204" s="32">
        <v>10.326777777777778</v>
      </c>
      <c r="O204" s="32">
        <v>3.7</v>
      </c>
      <c r="P204" s="32">
        <v>67.915888888888887</v>
      </c>
      <c r="Q204" s="32">
        <v>65.801999999999992</v>
      </c>
      <c r="R204" s="32">
        <v>2.1138888888888889</v>
      </c>
      <c r="S204" s="32">
        <v>149.46399999999997</v>
      </c>
      <c r="T204" s="32">
        <v>141.80322222222219</v>
      </c>
      <c r="U204" s="32">
        <v>3.5474444444444453</v>
      </c>
      <c r="V204" s="32">
        <v>4.1133333333333342</v>
      </c>
      <c r="W204" s="32">
        <v>1.5193333333333332</v>
      </c>
      <c r="X204" s="32">
        <v>4.4444444444444446E-2</v>
      </c>
      <c r="Y204" s="32">
        <v>0</v>
      </c>
      <c r="Z204" s="32">
        <v>0</v>
      </c>
      <c r="AA204" s="32">
        <v>1.397111111111111</v>
      </c>
      <c r="AB204" s="32">
        <v>7.7777777777777779E-2</v>
      </c>
      <c r="AC204" s="32">
        <v>0</v>
      </c>
      <c r="AD204" s="32">
        <v>0</v>
      </c>
      <c r="AE204" s="32">
        <v>0</v>
      </c>
      <c r="AF204" t="s">
        <v>150</v>
      </c>
      <c r="AG204">
        <v>4</v>
      </c>
      <c r="AH204"/>
    </row>
    <row r="205" spans="1:34" x14ac:dyDescent="0.25">
      <c r="A205" t="s">
        <v>822</v>
      </c>
      <c r="B205" t="s">
        <v>287</v>
      </c>
      <c r="C205" t="s">
        <v>571</v>
      </c>
      <c r="D205" t="s">
        <v>746</v>
      </c>
      <c r="E205" s="32">
        <v>70.688888888888883</v>
      </c>
      <c r="F205" s="32">
        <v>3.7719915121031131</v>
      </c>
      <c r="G205" s="32">
        <v>3.4236152153410879</v>
      </c>
      <c r="H205" s="32">
        <v>0.61870638164099323</v>
      </c>
      <c r="I205" s="32">
        <v>0.37460232631248025</v>
      </c>
      <c r="J205" s="32">
        <v>266.63788888888894</v>
      </c>
      <c r="K205" s="32">
        <v>242.01155555555556</v>
      </c>
      <c r="L205" s="32">
        <v>43.735666666666653</v>
      </c>
      <c r="M205" s="32">
        <v>26.480222222222213</v>
      </c>
      <c r="N205" s="32">
        <v>14.411</v>
      </c>
      <c r="O205" s="32">
        <v>2.8444444444444446</v>
      </c>
      <c r="P205" s="32">
        <v>57.3338888888889</v>
      </c>
      <c r="Q205" s="32">
        <v>49.963000000000008</v>
      </c>
      <c r="R205" s="32">
        <v>7.3708888888888904</v>
      </c>
      <c r="S205" s="32">
        <v>165.56833333333336</v>
      </c>
      <c r="T205" s="32">
        <v>155.85177777777781</v>
      </c>
      <c r="U205" s="32">
        <v>4.4001111111111113</v>
      </c>
      <c r="V205" s="32">
        <v>5.3164444444444445</v>
      </c>
      <c r="W205" s="32">
        <v>1.5777777777777777</v>
      </c>
      <c r="X205" s="32">
        <v>0.71944444444444444</v>
      </c>
      <c r="Y205" s="32">
        <v>0</v>
      </c>
      <c r="Z205" s="32">
        <v>0</v>
      </c>
      <c r="AA205" s="32">
        <v>0.71388888888888891</v>
      </c>
      <c r="AB205" s="32">
        <v>0.14444444444444443</v>
      </c>
      <c r="AC205" s="32">
        <v>0</v>
      </c>
      <c r="AD205" s="32">
        <v>0</v>
      </c>
      <c r="AE205" s="32">
        <v>0</v>
      </c>
      <c r="AF205" t="s">
        <v>14</v>
      </c>
      <c r="AG205">
        <v>4</v>
      </c>
      <c r="AH205"/>
    </row>
    <row r="206" spans="1:34" x14ac:dyDescent="0.25">
      <c r="A206" t="s">
        <v>822</v>
      </c>
      <c r="B206" t="s">
        <v>349</v>
      </c>
      <c r="C206" t="s">
        <v>594</v>
      </c>
      <c r="D206" t="s">
        <v>699</v>
      </c>
      <c r="E206" s="32">
        <v>27.322222222222223</v>
      </c>
      <c r="F206" s="32">
        <v>7.9451077673851165</v>
      </c>
      <c r="G206" s="32">
        <v>6.9152663684424578</v>
      </c>
      <c r="H206" s="32">
        <v>1.6412159414396095</v>
      </c>
      <c r="I206" s="32">
        <v>0.92873119154127681</v>
      </c>
      <c r="J206" s="32">
        <v>217.07800000000003</v>
      </c>
      <c r="K206" s="32">
        <v>188.94044444444449</v>
      </c>
      <c r="L206" s="32">
        <v>44.841666666666661</v>
      </c>
      <c r="M206" s="32">
        <v>25.374999999999996</v>
      </c>
      <c r="N206" s="32">
        <v>13.777777777777779</v>
      </c>
      <c r="O206" s="32">
        <v>5.6888888888888891</v>
      </c>
      <c r="P206" s="32">
        <v>57.247222222222241</v>
      </c>
      <c r="Q206" s="32">
        <v>48.576333333333352</v>
      </c>
      <c r="R206" s="32">
        <v>8.6708888888888893</v>
      </c>
      <c r="S206" s="32">
        <v>114.98911111111113</v>
      </c>
      <c r="T206" s="32">
        <v>84.683333333333351</v>
      </c>
      <c r="U206" s="32">
        <v>11.382555555555557</v>
      </c>
      <c r="V206" s="32">
        <v>18.923222222222225</v>
      </c>
      <c r="W206" s="32">
        <v>0.10833333333333334</v>
      </c>
      <c r="X206" s="32">
        <v>0</v>
      </c>
      <c r="Y206" s="32">
        <v>0</v>
      </c>
      <c r="Z206" s="32">
        <v>0</v>
      </c>
      <c r="AA206" s="32">
        <v>0</v>
      </c>
      <c r="AB206" s="32">
        <v>0.10833333333333334</v>
      </c>
      <c r="AC206" s="32">
        <v>0</v>
      </c>
      <c r="AD206" s="32">
        <v>0</v>
      </c>
      <c r="AE206" s="32">
        <v>0</v>
      </c>
      <c r="AF206" t="s">
        <v>77</v>
      </c>
      <c r="AG206">
        <v>4</v>
      </c>
      <c r="AH206"/>
    </row>
    <row r="207" spans="1:34" x14ac:dyDescent="0.25">
      <c r="A207" t="s">
        <v>822</v>
      </c>
      <c r="B207" t="s">
        <v>527</v>
      </c>
      <c r="C207" t="s">
        <v>555</v>
      </c>
      <c r="D207" t="s">
        <v>688</v>
      </c>
      <c r="E207" s="32">
        <v>20.855555555555554</v>
      </c>
      <c r="F207" s="32">
        <v>4.9300745871070877</v>
      </c>
      <c r="G207" s="32">
        <v>4.5323335109216858</v>
      </c>
      <c r="H207" s="32">
        <v>1.3016196057538627</v>
      </c>
      <c r="I207" s="32">
        <v>0.92319126265317009</v>
      </c>
      <c r="J207" s="32">
        <v>102.81944444444449</v>
      </c>
      <c r="K207" s="32">
        <v>94.524333333333374</v>
      </c>
      <c r="L207" s="32">
        <v>27.146000000000001</v>
      </c>
      <c r="M207" s="32">
        <v>19.253666666666668</v>
      </c>
      <c r="N207" s="32">
        <v>7.5812222222222214</v>
      </c>
      <c r="O207" s="32">
        <v>0.31111111111111112</v>
      </c>
      <c r="P207" s="32">
        <v>20.978000000000005</v>
      </c>
      <c r="Q207" s="32">
        <v>20.575222222222227</v>
      </c>
      <c r="R207" s="32">
        <v>0.40277777777777779</v>
      </c>
      <c r="S207" s="32">
        <v>54.695444444444476</v>
      </c>
      <c r="T207" s="32">
        <v>51.011666666666699</v>
      </c>
      <c r="U207" s="32">
        <v>0</v>
      </c>
      <c r="V207" s="32">
        <v>3.6837777777777774</v>
      </c>
      <c r="W207" s="32">
        <v>0.18055555555555555</v>
      </c>
      <c r="X207" s="32">
        <v>4.4444444444444446E-2</v>
      </c>
      <c r="Y207" s="32">
        <v>0</v>
      </c>
      <c r="Z207" s="32">
        <v>0</v>
      </c>
      <c r="AA207" s="32">
        <v>0</v>
      </c>
      <c r="AB207" s="32">
        <v>0.1361111111111111</v>
      </c>
      <c r="AC207" s="32">
        <v>0</v>
      </c>
      <c r="AD207" s="32">
        <v>0</v>
      </c>
      <c r="AE207" s="32">
        <v>0</v>
      </c>
      <c r="AF207" t="s">
        <v>260</v>
      </c>
      <c r="AG207">
        <v>4</v>
      </c>
      <c r="AH207"/>
    </row>
    <row r="208" spans="1:34" x14ac:dyDescent="0.25">
      <c r="A208" t="s">
        <v>822</v>
      </c>
      <c r="B208" t="s">
        <v>294</v>
      </c>
      <c r="C208" t="s">
        <v>592</v>
      </c>
      <c r="D208" t="s">
        <v>721</v>
      </c>
      <c r="E208" s="32">
        <v>126.38888888888889</v>
      </c>
      <c r="F208" s="32">
        <v>3.5630470329670327</v>
      </c>
      <c r="G208" s="32">
        <v>3.1892967032967032</v>
      </c>
      <c r="H208" s="32">
        <v>0.52408527472527489</v>
      </c>
      <c r="I208" s="32">
        <v>0.2800457142857144</v>
      </c>
      <c r="J208" s="32">
        <v>450.32955555555549</v>
      </c>
      <c r="K208" s="32">
        <v>403.09166666666664</v>
      </c>
      <c r="L208" s="32">
        <v>66.238555555555578</v>
      </c>
      <c r="M208" s="32">
        <v>35.39466666666668</v>
      </c>
      <c r="N208" s="32">
        <v>25.155000000000008</v>
      </c>
      <c r="O208" s="32">
        <v>5.6888888888888891</v>
      </c>
      <c r="P208" s="32">
        <v>104.63699999999997</v>
      </c>
      <c r="Q208" s="32">
        <v>88.242999999999981</v>
      </c>
      <c r="R208" s="32">
        <v>16.393999999999995</v>
      </c>
      <c r="S208" s="32">
        <v>279.45399999999995</v>
      </c>
      <c r="T208" s="32">
        <v>246.9925555555555</v>
      </c>
      <c r="U208" s="32">
        <v>13.052777777777781</v>
      </c>
      <c r="V208" s="32">
        <v>19.408666666666665</v>
      </c>
      <c r="W208" s="32">
        <v>0.16388888888888889</v>
      </c>
      <c r="X208" s="32">
        <v>3.3333333333333333E-2</v>
      </c>
      <c r="Y208" s="32">
        <v>0</v>
      </c>
      <c r="Z208" s="32">
        <v>0</v>
      </c>
      <c r="AA208" s="32">
        <v>0</v>
      </c>
      <c r="AB208" s="32">
        <v>0.13055555555555556</v>
      </c>
      <c r="AC208" s="32">
        <v>0</v>
      </c>
      <c r="AD208" s="32">
        <v>0</v>
      </c>
      <c r="AE208" s="32">
        <v>0</v>
      </c>
      <c r="AF208" t="s">
        <v>21</v>
      </c>
      <c r="AG208">
        <v>4</v>
      </c>
      <c r="AH208"/>
    </row>
    <row r="209" spans="1:34" x14ac:dyDescent="0.25">
      <c r="A209" t="s">
        <v>822</v>
      </c>
      <c r="B209" t="s">
        <v>350</v>
      </c>
      <c r="C209" t="s">
        <v>562</v>
      </c>
      <c r="D209" t="s">
        <v>712</v>
      </c>
      <c r="E209" s="32">
        <v>64.011111111111106</v>
      </c>
      <c r="F209" s="32">
        <v>3.8748845686512756</v>
      </c>
      <c r="G209" s="32">
        <v>3.4822218364867208</v>
      </c>
      <c r="H209" s="32">
        <v>0.61171150841867727</v>
      </c>
      <c r="I209" s="32">
        <v>0.4672921367818087</v>
      </c>
      <c r="J209" s="32">
        <v>248.03566666666663</v>
      </c>
      <c r="K209" s="32">
        <v>222.90088888888886</v>
      </c>
      <c r="L209" s="32">
        <v>39.156333333333329</v>
      </c>
      <c r="M209" s="32">
        <v>29.911888888888885</v>
      </c>
      <c r="N209" s="32">
        <v>3.5555555555555554</v>
      </c>
      <c r="O209" s="32">
        <v>5.6888888888888891</v>
      </c>
      <c r="P209" s="32">
        <v>67.351555555555549</v>
      </c>
      <c r="Q209" s="32">
        <v>51.461222222222212</v>
      </c>
      <c r="R209" s="32">
        <v>15.890333333333333</v>
      </c>
      <c r="S209" s="32">
        <v>141.52777777777777</v>
      </c>
      <c r="T209" s="32">
        <v>124.69977777777775</v>
      </c>
      <c r="U209" s="32">
        <v>16.828000000000003</v>
      </c>
      <c r="V209" s="32">
        <v>0</v>
      </c>
      <c r="W209" s="32">
        <v>17.387777777777774</v>
      </c>
      <c r="X209" s="32">
        <v>0.2</v>
      </c>
      <c r="Y209" s="32">
        <v>0</v>
      </c>
      <c r="Z209" s="32">
        <v>0</v>
      </c>
      <c r="AA209" s="32">
        <v>9.6167777777777772</v>
      </c>
      <c r="AB209" s="32">
        <v>0.11944444444444445</v>
      </c>
      <c r="AC209" s="32">
        <v>7.4515555555555553</v>
      </c>
      <c r="AD209" s="32">
        <v>0</v>
      </c>
      <c r="AE209" s="32">
        <v>0</v>
      </c>
      <c r="AF209" t="s">
        <v>78</v>
      </c>
      <c r="AG209">
        <v>4</v>
      </c>
      <c r="AH209"/>
    </row>
    <row r="210" spans="1:34" x14ac:dyDescent="0.25">
      <c r="A210" t="s">
        <v>822</v>
      </c>
      <c r="B210" t="s">
        <v>457</v>
      </c>
      <c r="C210" t="s">
        <v>555</v>
      </c>
      <c r="D210" t="s">
        <v>688</v>
      </c>
      <c r="E210" s="32">
        <v>81.5</v>
      </c>
      <c r="F210" s="32">
        <v>3.2082972051806409</v>
      </c>
      <c r="G210" s="32">
        <v>2.9919250170415821</v>
      </c>
      <c r="H210" s="32">
        <v>0.83962644853442392</v>
      </c>
      <c r="I210" s="32">
        <v>0.64909747784594407</v>
      </c>
      <c r="J210" s="32">
        <v>261.47622222222225</v>
      </c>
      <c r="K210" s="32">
        <v>243.84188888888895</v>
      </c>
      <c r="L210" s="32">
        <v>68.429555555555552</v>
      </c>
      <c r="M210" s="32">
        <v>52.901444444444444</v>
      </c>
      <c r="N210" s="32">
        <v>11.524444444444448</v>
      </c>
      <c r="O210" s="32">
        <v>4.0036666666666667</v>
      </c>
      <c r="P210" s="32">
        <v>59.124666666666677</v>
      </c>
      <c r="Q210" s="32">
        <v>57.018444444444455</v>
      </c>
      <c r="R210" s="32">
        <v>2.1062222222222218</v>
      </c>
      <c r="S210" s="32">
        <v>133.92200000000005</v>
      </c>
      <c r="T210" s="32">
        <v>113.57166666666672</v>
      </c>
      <c r="U210" s="32">
        <v>13.499777777777776</v>
      </c>
      <c r="V210" s="32">
        <v>6.8505555555555562</v>
      </c>
      <c r="W210" s="32">
        <v>6.1111111111111109E-2</v>
      </c>
      <c r="X210" s="32">
        <v>0</v>
      </c>
      <c r="Y210" s="32">
        <v>0</v>
      </c>
      <c r="Z210" s="32">
        <v>0</v>
      </c>
      <c r="AA210" s="32">
        <v>0</v>
      </c>
      <c r="AB210" s="32">
        <v>6.1111111111111109E-2</v>
      </c>
      <c r="AC210" s="32">
        <v>0</v>
      </c>
      <c r="AD210" s="32">
        <v>0</v>
      </c>
      <c r="AE210" s="32">
        <v>0</v>
      </c>
      <c r="AF210" t="s">
        <v>189</v>
      </c>
      <c r="AG210">
        <v>4</v>
      </c>
      <c r="AH210"/>
    </row>
    <row r="211" spans="1:34" x14ac:dyDescent="0.25">
      <c r="A211" t="s">
        <v>822</v>
      </c>
      <c r="B211" t="s">
        <v>302</v>
      </c>
      <c r="C211" t="s">
        <v>600</v>
      </c>
      <c r="D211" t="s">
        <v>732</v>
      </c>
      <c r="E211" s="32">
        <v>85.777777777777771</v>
      </c>
      <c r="F211" s="32">
        <v>3.1565440414507777</v>
      </c>
      <c r="G211" s="32">
        <v>2.8966502590673584</v>
      </c>
      <c r="H211" s="32">
        <v>0.66937823834196886</v>
      </c>
      <c r="I211" s="32">
        <v>0.51937823834196883</v>
      </c>
      <c r="J211" s="32">
        <v>270.76133333333337</v>
      </c>
      <c r="K211" s="32">
        <v>248.46822222222227</v>
      </c>
      <c r="L211" s="32">
        <v>57.417777777777765</v>
      </c>
      <c r="M211" s="32">
        <v>44.551111111111098</v>
      </c>
      <c r="N211" s="32">
        <v>7.2666666666666666</v>
      </c>
      <c r="O211" s="32">
        <v>5.6</v>
      </c>
      <c r="P211" s="32">
        <v>52.410000000000004</v>
      </c>
      <c r="Q211" s="32">
        <v>42.983555555555562</v>
      </c>
      <c r="R211" s="32">
        <v>9.426444444444444</v>
      </c>
      <c r="S211" s="32">
        <v>160.93355555555561</v>
      </c>
      <c r="T211" s="32">
        <v>136.93211111111117</v>
      </c>
      <c r="U211" s="32">
        <v>11.336222222222222</v>
      </c>
      <c r="V211" s="32">
        <v>12.665222222222223</v>
      </c>
      <c r="W211" s="32">
        <v>0.13333333333333333</v>
      </c>
      <c r="X211" s="32">
        <v>0.13333333333333333</v>
      </c>
      <c r="Y211" s="32">
        <v>0</v>
      </c>
      <c r="Z211" s="32">
        <v>0</v>
      </c>
      <c r="AA211" s="32">
        <v>0</v>
      </c>
      <c r="AB211" s="32">
        <v>0</v>
      </c>
      <c r="AC211" s="32">
        <v>0</v>
      </c>
      <c r="AD211" s="32">
        <v>0</v>
      </c>
      <c r="AE211" s="32">
        <v>0</v>
      </c>
      <c r="AF211" t="s">
        <v>29</v>
      </c>
      <c r="AG211">
        <v>4</v>
      </c>
      <c r="AH211"/>
    </row>
    <row r="212" spans="1:34" x14ac:dyDescent="0.25">
      <c r="A212" t="s">
        <v>822</v>
      </c>
      <c r="B212" t="s">
        <v>313</v>
      </c>
      <c r="C212" t="s">
        <v>558</v>
      </c>
      <c r="D212" t="s">
        <v>717</v>
      </c>
      <c r="E212" s="32">
        <v>52.744444444444447</v>
      </c>
      <c r="F212" s="32">
        <v>3.8274720876342947</v>
      </c>
      <c r="G212" s="32">
        <v>3.3099157362544762</v>
      </c>
      <c r="H212" s="32">
        <v>0.68555087423635974</v>
      </c>
      <c r="I212" s="32">
        <v>0.28266484095218036</v>
      </c>
      <c r="J212" s="32">
        <v>201.87788888888886</v>
      </c>
      <c r="K212" s="32">
        <v>174.57966666666667</v>
      </c>
      <c r="L212" s="32">
        <v>36.158999999999999</v>
      </c>
      <c r="M212" s="32">
        <v>14.909000000000002</v>
      </c>
      <c r="N212" s="32">
        <v>15.655555555555555</v>
      </c>
      <c r="O212" s="32">
        <v>5.5944444444444441</v>
      </c>
      <c r="P212" s="32">
        <v>53.319777777777794</v>
      </c>
      <c r="Q212" s="32">
        <v>47.271555555555572</v>
      </c>
      <c r="R212" s="32">
        <v>6.0482222222222228</v>
      </c>
      <c r="S212" s="32">
        <v>112.39911111111108</v>
      </c>
      <c r="T212" s="32">
        <v>103.7863333333333</v>
      </c>
      <c r="U212" s="32">
        <v>1.4082222222222223</v>
      </c>
      <c r="V212" s="32">
        <v>7.2045555555555554</v>
      </c>
      <c r="W212" s="32">
        <v>6.1754444444444445</v>
      </c>
      <c r="X212" s="32">
        <v>0.25644444444444442</v>
      </c>
      <c r="Y212" s="32">
        <v>0</v>
      </c>
      <c r="Z212" s="32">
        <v>0</v>
      </c>
      <c r="AA212" s="32">
        <v>5.8106666666666671</v>
      </c>
      <c r="AB212" s="32">
        <v>0.10833333333333334</v>
      </c>
      <c r="AC212" s="32">
        <v>0</v>
      </c>
      <c r="AD212" s="32">
        <v>0</v>
      </c>
      <c r="AE212" s="32">
        <v>0</v>
      </c>
      <c r="AF212" t="s">
        <v>40</v>
      </c>
      <c r="AG212">
        <v>4</v>
      </c>
      <c r="AH212"/>
    </row>
    <row r="213" spans="1:34" x14ac:dyDescent="0.25">
      <c r="A213" t="s">
        <v>822</v>
      </c>
      <c r="B213" t="s">
        <v>449</v>
      </c>
      <c r="C213" t="s">
        <v>597</v>
      </c>
      <c r="D213" t="s">
        <v>756</v>
      </c>
      <c r="E213" s="32">
        <v>62.4</v>
      </c>
      <c r="F213" s="32">
        <v>3.7338461538461538</v>
      </c>
      <c r="G213" s="32">
        <v>3.2996011396011395</v>
      </c>
      <c r="H213" s="32">
        <v>0.82900106837606835</v>
      </c>
      <c r="I213" s="32">
        <v>0.39773860398860389</v>
      </c>
      <c r="J213" s="32">
        <v>232.99199999999999</v>
      </c>
      <c r="K213" s="32">
        <v>205.89511111111111</v>
      </c>
      <c r="L213" s="32">
        <v>51.729666666666667</v>
      </c>
      <c r="M213" s="32">
        <v>24.818888888888882</v>
      </c>
      <c r="N213" s="32">
        <v>21.221888888888895</v>
      </c>
      <c r="O213" s="32">
        <v>5.6888888888888891</v>
      </c>
      <c r="P213" s="32">
        <v>35.882666666666665</v>
      </c>
      <c r="Q213" s="32">
        <v>35.696555555555555</v>
      </c>
      <c r="R213" s="32">
        <v>0.18611111111111112</v>
      </c>
      <c r="S213" s="32">
        <v>145.37966666666665</v>
      </c>
      <c r="T213" s="32">
        <v>113.51511111111111</v>
      </c>
      <c r="U213" s="32">
        <v>7.4584444444444422</v>
      </c>
      <c r="V213" s="32">
        <v>24.406111111111112</v>
      </c>
      <c r="W213" s="32">
        <v>0.23055555555555557</v>
      </c>
      <c r="X213" s="32">
        <v>4.4444444444444446E-2</v>
      </c>
      <c r="Y213" s="32">
        <v>0</v>
      </c>
      <c r="Z213" s="32">
        <v>0</v>
      </c>
      <c r="AA213" s="32">
        <v>0</v>
      </c>
      <c r="AB213" s="32">
        <v>0.18611111111111112</v>
      </c>
      <c r="AC213" s="32">
        <v>0</v>
      </c>
      <c r="AD213" s="32">
        <v>0</v>
      </c>
      <c r="AE213" s="32">
        <v>0</v>
      </c>
      <c r="AF213" t="s">
        <v>181</v>
      </c>
      <c r="AG213">
        <v>4</v>
      </c>
      <c r="AH213"/>
    </row>
    <row r="214" spans="1:34" x14ac:dyDescent="0.25">
      <c r="A214" t="s">
        <v>822</v>
      </c>
      <c r="B214" t="s">
        <v>472</v>
      </c>
      <c r="C214" t="s">
        <v>670</v>
      </c>
      <c r="D214" t="s">
        <v>724</v>
      </c>
      <c r="E214" s="32">
        <v>87.788888888888891</v>
      </c>
      <c r="F214" s="32">
        <v>3.5428515377800278</v>
      </c>
      <c r="G214" s="32">
        <v>3.1852689532970517</v>
      </c>
      <c r="H214" s="32">
        <v>0.77517402860397411</v>
      </c>
      <c r="I214" s="32">
        <v>0.47421718769775967</v>
      </c>
      <c r="J214" s="32">
        <v>311.02300000000002</v>
      </c>
      <c r="K214" s="32">
        <v>279.63122222222228</v>
      </c>
      <c r="L214" s="32">
        <v>68.051666666666662</v>
      </c>
      <c r="M214" s="32">
        <v>41.630999999999993</v>
      </c>
      <c r="N214" s="32">
        <v>21.442888888888891</v>
      </c>
      <c r="O214" s="32">
        <v>4.9777777777777779</v>
      </c>
      <c r="P214" s="32">
        <v>60.12422222222223</v>
      </c>
      <c r="Q214" s="32">
        <v>55.153111111111116</v>
      </c>
      <c r="R214" s="32">
        <v>4.971111111111111</v>
      </c>
      <c r="S214" s="32">
        <v>182.84711111111119</v>
      </c>
      <c r="T214" s="32">
        <v>130.17144444444452</v>
      </c>
      <c r="U214" s="32">
        <v>38.840666666666671</v>
      </c>
      <c r="V214" s="32">
        <v>13.835000000000001</v>
      </c>
      <c r="W214" s="32">
        <v>0.11388888888888889</v>
      </c>
      <c r="X214" s="32">
        <v>0</v>
      </c>
      <c r="Y214" s="32">
        <v>0</v>
      </c>
      <c r="Z214" s="32">
        <v>0</v>
      </c>
      <c r="AA214" s="32">
        <v>0</v>
      </c>
      <c r="AB214" s="32">
        <v>0.11388888888888889</v>
      </c>
      <c r="AC214" s="32">
        <v>0</v>
      </c>
      <c r="AD214" s="32">
        <v>0</v>
      </c>
      <c r="AE214" s="32">
        <v>0</v>
      </c>
      <c r="AF214" t="s">
        <v>204</v>
      </c>
      <c r="AG214">
        <v>4</v>
      </c>
      <c r="AH214"/>
    </row>
    <row r="215" spans="1:34" x14ac:dyDescent="0.25">
      <c r="A215" t="s">
        <v>822</v>
      </c>
      <c r="B215" t="s">
        <v>402</v>
      </c>
      <c r="C215" t="s">
        <v>545</v>
      </c>
      <c r="D215" t="s">
        <v>742</v>
      </c>
      <c r="E215" s="32">
        <v>83.766666666666666</v>
      </c>
      <c r="F215" s="32">
        <v>3.7041583764424986</v>
      </c>
      <c r="G215" s="32">
        <v>3.1574545695715615</v>
      </c>
      <c r="H215" s="32">
        <v>0.58930892691338388</v>
      </c>
      <c r="I215" s="32">
        <v>0.25345536543308139</v>
      </c>
      <c r="J215" s="32">
        <v>310.28499999999997</v>
      </c>
      <c r="K215" s="32">
        <v>264.48944444444447</v>
      </c>
      <c r="L215" s="32">
        <v>49.364444444444452</v>
      </c>
      <c r="M215" s="32">
        <v>21.231111111111119</v>
      </c>
      <c r="N215" s="32">
        <v>22.444444444444443</v>
      </c>
      <c r="O215" s="32">
        <v>5.6888888888888891</v>
      </c>
      <c r="P215" s="32">
        <v>71.741888888888894</v>
      </c>
      <c r="Q215" s="32">
        <v>54.079666666666668</v>
      </c>
      <c r="R215" s="32">
        <v>17.662222222222223</v>
      </c>
      <c r="S215" s="32">
        <v>189.17866666666669</v>
      </c>
      <c r="T215" s="32">
        <v>169.0998888888889</v>
      </c>
      <c r="U215" s="32">
        <v>9.8783333333333321</v>
      </c>
      <c r="V215" s="32">
        <v>10.200444444444445</v>
      </c>
      <c r="W215" s="32">
        <v>0.28888888888888886</v>
      </c>
      <c r="X215" s="32">
        <v>0.13333333333333333</v>
      </c>
      <c r="Y215" s="32">
        <v>0</v>
      </c>
      <c r="Z215" s="32">
        <v>0</v>
      </c>
      <c r="AA215" s="32">
        <v>0</v>
      </c>
      <c r="AB215" s="32">
        <v>0.15555555555555556</v>
      </c>
      <c r="AC215" s="32">
        <v>0</v>
      </c>
      <c r="AD215" s="32">
        <v>0</v>
      </c>
      <c r="AE215" s="32">
        <v>0</v>
      </c>
      <c r="AF215" t="s">
        <v>133</v>
      </c>
      <c r="AG215">
        <v>4</v>
      </c>
      <c r="AH215"/>
    </row>
    <row r="216" spans="1:34" x14ac:dyDescent="0.25">
      <c r="A216" t="s">
        <v>822</v>
      </c>
      <c r="B216" t="s">
        <v>355</v>
      </c>
      <c r="C216" t="s">
        <v>624</v>
      </c>
      <c r="D216" t="s">
        <v>768</v>
      </c>
      <c r="E216" s="32">
        <v>50.822222222222223</v>
      </c>
      <c r="F216" s="32">
        <v>3.7215631832094442</v>
      </c>
      <c r="G216" s="32">
        <v>3.2370922606034105</v>
      </c>
      <c r="H216" s="32">
        <v>0.77364451246174015</v>
      </c>
      <c r="I216" s="32">
        <v>0.39585701792741573</v>
      </c>
      <c r="J216" s="32">
        <v>189.1381111111111</v>
      </c>
      <c r="K216" s="32">
        <v>164.51622222222221</v>
      </c>
      <c r="L216" s="32">
        <v>39.318333333333328</v>
      </c>
      <c r="M216" s="32">
        <v>20.118333333333329</v>
      </c>
      <c r="N216" s="32">
        <v>13.511111111111111</v>
      </c>
      <c r="O216" s="32">
        <v>5.6888888888888891</v>
      </c>
      <c r="P216" s="32">
        <v>40.258666666666656</v>
      </c>
      <c r="Q216" s="32">
        <v>34.836777777777769</v>
      </c>
      <c r="R216" s="32">
        <v>5.4218888888888896</v>
      </c>
      <c r="S216" s="32">
        <v>109.56111111111112</v>
      </c>
      <c r="T216" s="32">
        <v>105.75277777777778</v>
      </c>
      <c r="U216" s="32">
        <v>3.8083333333333331</v>
      </c>
      <c r="V216" s="32">
        <v>0</v>
      </c>
      <c r="W216" s="32">
        <v>0.18055555555555555</v>
      </c>
      <c r="X216" s="32">
        <v>5.5555555555555552E-2</v>
      </c>
      <c r="Y216" s="32">
        <v>0</v>
      </c>
      <c r="Z216" s="32">
        <v>0</v>
      </c>
      <c r="AA216" s="32">
        <v>0</v>
      </c>
      <c r="AB216" s="32">
        <v>0.125</v>
      </c>
      <c r="AC216" s="32">
        <v>0</v>
      </c>
      <c r="AD216" s="32">
        <v>0</v>
      </c>
      <c r="AE216" s="32">
        <v>0</v>
      </c>
      <c r="AF216" t="s">
        <v>83</v>
      </c>
      <c r="AG216">
        <v>4</v>
      </c>
      <c r="AH216"/>
    </row>
    <row r="217" spans="1:34" x14ac:dyDescent="0.25">
      <c r="A217" t="s">
        <v>822</v>
      </c>
      <c r="B217" t="s">
        <v>330</v>
      </c>
      <c r="C217" t="s">
        <v>613</v>
      </c>
      <c r="D217" t="s">
        <v>704</v>
      </c>
      <c r="E217" s="32">
        <v>78.677777777777777</v>
      </c>
      <c r="F217" s="32">
        <v>3.6792614037565321</v>
      </c>
      <c r="G217" s="32">
        <v>3.3140319163959897</v>
      </c>
      <c r="H217" s="32">
        <v>0.57372122581556273</v>
      </c>
      <c r="I217" s="32">
        <v>0.34578731817539882</v>
      </c>
      <c r="J217" s="32">
        <v>289.47611111111115</v>
      </c>
      <c r="K217" s="32">
        <v>260.7406666666667</v>
      </c>
      <c r="L217" s="32">
        <v>45.139111111111106</v>
      </c>
      <c r="M217" s="32">
        <v>27.205777777777769</v>
      </c>
      <c r="N217" s="32">
        <v>12.348444444444446</v>
      </c>
      <c r="O217" s="32">
        <v>5.5848888888888899</v>
      </c>
      <c r="P217" s="32">
        <v>68.61422222222221</v>
      </c>
      <c r="Q217" s="32">
        <v>57.812111111111101</v>
      </c>
      <c r="R217" s="32">
        <v>10.802111111111113</v>
      </c>
      <c r="S217" s="32">
        <v>175.72277777777785</v>
      </c>
      <c r="T217" s="32">
        <v>157.98755555555562</v>
      </c>
      <c r="U217" s="32">
        <v>4.6746666666666661</v>
      </c>
      <c r="V217" s="32">
        <v>13.060555555555554</v>
      </c>
      <c r="W217" s="32">
        <v>5.4828888888888887</v>
      </c>
      <c r="X217" s="32">
        <v>0.14444444444444443</v>
      </c>
      <c r="Y217" s="32">
        <v>0</v>
      </c>
      <c r="Z217" s="32">
        <v>0</v>
      </c>
      <c r="AA217" s="32">
        <v>0.48288888888888892</v>
      </c>
      <c r="AB217" s="32">
        <v>0.11944444444444445</v>
      </c>
      <c r="AC217" s="32">
        <v>4.7361111111111107</v>
      </c>
      <c r="AD217" s="32">
        <v>0</v>
      </c>
      <c r="AE217" s="32">
        <v>0</v>
      </c>
      <c r="AF217" t="s">
        <v>58</v>
      </c>
      <c r="AG217">
        <v>4</v>
      </c>
      <c r="AH217"/>
    </row>
    <row r="218" spans="1:34" x14ac:dyDescent="0.25">
      <c r="A218" t="s">
        <v>822</v>
      </c>
      <c r="B218" t="s">
        <v>444</v>
      </c>
      <c r="C218" t="s">
        <v>555</v>
      </c>
      <c r="D218" t="s">
        <v>688</v>
      </c>
      <c r="E218" s="32">
        <v>80.822222222222223</v>
      </c>
      <c r="F218" s="32">
        <v>3.3872491064063794</v>
      </c>
      <c r="G218" s="32">
        <v>3.0607561176794058</v>
      </c>
      <c r="H218" s="32">
        <v>0.81946796810558165</v>
      </c>
      <c r="I218" s="32">
        <v>0.53583310420676389</v>
      </c>
      <c r="J218" s="32">
        <v>273.76500000000004</v>
      </c>
      <c r="K218" s="32">
        <v>247.37711111111108</v>
      </c>
      <c r="L218" s="32">
        <v>66.231222222222229</v>
      </c>
      <c r="M218" s="32">
        <v>43.307222222222229</v>
      </c>
      <c r="N218" s="32">
        <v>18.401777777777777</v>
      </c>
      <c r="O218" s="32">
        <v>4.5222222222222221</v>
      </c>
      <c r="P218" s="32">
        <v>69.177999999999997</v>
      </c>
      <c r="Q218" s="32">
        <v>65.714111111111109</v>
      </c>
      <c r="R218" s="32">
        <v>3.4638888888888895</v>
      </c>
      <c r="S218" s="32">
        <v>138.35577777777777</v>
      </c>
      <c r="T218" s="32">
        <v>120.37611111111111</v>
      </c>
      <c r="U218" s="32">
        <v>12.999666666666666</v>
      </c>
      <c r="V218" s="32">
        <v>4.9799999999999995</v>
      </c>
      <c r="W218" s="32">
        <v>0.14722222222222223</v>
      </c>
      <c r="X218" s="32">
        <v>7.7777777777777779E-2</v>
      </c>
      <c r="Y218" s="32">
        <v>0</v>
      </c>
      <c r="Z218" s="32">
        <v>0</v>
      </c>
      <c r="AA218" s="32">
        <v>0</v>
      </c>
      <c r="AB218" s="32">
        <v>6.9444444444444448E-2</v>
      </c>
      <c r="AC218" s="32">
        <v>0</v>
      </c>
      <c r="AD218" s="32">
        <v>0</v>
      </c>
      <c r="AE218" s="32">
        <v>0</v>
      </c>
      <c r="AF218" t="s">
        <v>176</v>
      </c>
      <c r="AG218">
        <v>4</v>
      </c>
      <c r="AH218"/>
    </row>
    <row r="219" spans="1:34" x14ac:dyDescent="0.25">
      <c r="A219" t="s">
        <v>822</v>
      </c>
      <c r="B219" t="s">
        <v>436</v>
      </c>
      <c r="C219" t="s">
        <v>659</v>
      </c>
      <c r="D219" t="s">
        <v>740</v>
      </c>
      <c r="E219" s="32">
        <v>78.911111111111111</v>
      </c>
      <c r="F219" s="32">
        <v>2.9243001971275691</v>
      </c>
      <c r="G219" s="32">
        <v>2.6879019994367779</v>
      </c>
      <c r="H219" s="32">
        <v>0.7285370318220219</v>
      </c>
      <c r="I219" s="32">
        <v>0.57473810194311448</v>
      </c>
      <c r="J219" s="32">
        <v>230.75977777777774</v>
      </c>
      <c r="K219" s="32">
        <v>212.10533333333331</v>
      </c>
      <c r="L219" s="32">
        <v>57.489666666666658</v>
      </c>
      <c r="M219" s="32">
        <v>45.353222222222215</v>
      </c>
      <c r="N219" s="32">
        <v>8.9753333333333334</v>
      </c>
      <c r="O219" s="32">
        <v>3.161111111111111</v>
      </c>
      <c r="P219" s="32">
        <v>61.848555555555556</v>
      </c>
      <c r="Q219" s="32">
        <v>55.330555555555556</v>
      </c>
      <c r="R219" s="32">
        <v>6.5179999999999989</v>
      </c>
      <c r="S219" s="32">
        <v>111.42155555555553</v>
      </c>
      <c r="T219" s="32">
        <v>100.88911111111108</v>
      </c>
      <c r="U219" s="32">
        <v>10.532444444444444</v>
      </c>
      <c r="V219" s="32">
        <v>0</v>
      </c>
      <c r="W219" s="32">
        <v>0.14722222222222223</v>
      </c>
      <c r="X219" s="32">
        <v>7.7777777777777779E-2</v>
      </c>
      <c r="Y219" s="32">
        <v>0</v>
      </c>
      <c r="Z219" s="32">
        <v>0</v>
      </c>
      <c r="AA219" s="32">
        <v>0</v>
      </c>
      <c r="AB219" s="32">
        <v>6.9444444444444448E-2</v>
      </c>
      <c r="AC219" s="32">
        <v>0</v>
      </c>
      <c r="AD219" s="32">
        <v>0</v>
      </c>
      <c r="AE219" s="32">
        <v>0</v>
      </c>
      <c r="AF219" t="s">
        <v>168</v>
      </c>
      <c r="AG219">
        <v>4</v>
      </c>
      <c r="AH219"/>
    </row>
    <row r="220" spans="1:34" x14ac:dyDescent="0.25">
      <c r="A220" t="s">
        <v>822</v>
      </c>
      <c r="B220" t="s">
        <v>359</v>
      </c>
      <c r="C220" t="s">
        <v>609</v>
      </c>
      <c r="D220" t="s">
        <v>710</v>
      </c>
      <c r="E220" s="32">
        <v>110.38888888888889</v>
      </c>
      <c r="F220" s="32">
        <v>3.6765234021137378</v>
      </c>
      <c r="G220" s="32">
        <v>3.3081962757926511</v>
      </c>
      <c r="H220" s="32">
        <v>0.68353296426774035</v>
      </c>
      <c r="I220" s="32">
        <v>0.38704680422747867</v>
      </c>
      <c r="J220" s="32">
        <v>405.84733333333315</v>
      </c>
      <c r="K220" s="32">
        <v>365.18811111111097</v>
      </c>
      <c r="L220" s="32">
        <v>75.454444444444448</v>
      </c>
      <c r="M220" s="32">
        <v>42.725666666666669</v>
      </c>
      <c r="N220" s="32">
        <v>27.273222222222234</v>
      </c>
      <c r="O220" s="32">
        <v>5.4555555555555557</v>
      </c>
      <c r="P220" s="32">
        <v>70.501888888888899</v>
      </c>
      <c r="Q220" s="32">
        <v>62.57144444444446</v>
      </c>
      <c r="R220" s="32">
        <v>7.9304444444444435</v>
      </c>
      <c r="S220" s="32">
        <v>259.89099999999985</v>
      </c>
      <c r="T220" s="32">
        <v>212.07099999999988</v>
      </c>
      <c r="U220" s="32">
        <v>15.134777777777769</v>
      </c>
      <c r="V220" s="32">
        <v>32.685222222222222</v>
      </c>
      <c r="W220" s="32">
        <v>3.8121111111111112</v>
      </c>
      <c r="X220" s="32">
        <v>0.51855555555555555</v>
      </c>
      <c r="Y220" s="32">
        <v>0</v>
      </c>
      <c r="Z220" s="32">
        <v>0</v>
      </c>
      <c r="AA220" s="32">
        <v>0.26944444444444443</v>
      </c>
      <c r="AB220" s="32">
        <v>0</v>
      </c>
      <c r="AC220" s="32">
        <v>3.0241111111111114</v>
      </c>
      <c r="AD220" s="32">
        <v>0</v>
      </c>
      <c r="AE220" s="32">
        <v>0</v>
      </c>
      <c r="AF220" t="s">
        <v>87</v>
      </c>
      <c r="AG220">
        <v>4</v>
      </c>
      <c r="AH220"/>
    </row>
    <row r="221" spans="1:34" x14ac:dyDescent="0.25">
      <c r="A221" t="s">
        <v>822</v>
      </c>
      <c r="B221" t="s">
        <v>321</v>
      </c>
      <c r="C221" t="s">
        <v>609</v>
      </c>
      <c r="D221" t="s">
        <v>710</v>
      </c>
      <c r="E221" s="32">
        <v>90.266666666666666</v>
      </c>
      <c r="F221" s="32">
        <v>3.5658173313638604</v>
      </c>
      <c r="G221" s="32">
        <v>3.2185450516986704</v>
      </c>
      <c r="H221" s="32">
        <v>0.64909281142294428</v>
      </c>
      <c r="I221" s="32">
        <v>0.38361152141802068</v>
      </c>
      <c r="J221" s="32">
        <v>321.87444444444446</v>
      </c>
      <c r="K221" s="32">
        <v>290.52733333333333</v>
      </c>
      <c r="L221" s="32">
        <v>58.591444444444441</v>
      </c>
      <c r="M221" s="32">
        <v>34.627333333333333</v>
      </c>
      <c r="N221" s="32">
        <v>18.097444444444445</v>
      </c>
      <c r="O221" s="32">
        <v>5.8666666666666663</v>
      </c>
      <c r="P221" s="32">
        <v>103.85633333333334</v>
      </c>
      <c r="Q221" s="32">
        <v>96.473333333333343</v>
      </c>
      <c r="R221" s="32">
        <v>7.383</v>
      </c>
      <c r="S221" s="32">
        <v>159.42666666666668</v>
      </c>
      <c r="T221" s="32">
        <v>121.65188888888889</v>
      </c>
      <c r="U221" s="32">
        <v>27.484444444444449</v>
      </c>
      <c r="V221" s="32">
        <v>10.290333333333333</v>
      </c>
      <c r="W221" s="32">
        <v>65.924999999999997</v>
      </c>
      <c r="X221" s="32">
        <v>0</v>
      </c>
      <c r="Y221" s="32">
        <v>0</v>
      </c>
      <c r="Z221" s="32">
        <v>0</v>
      </c>
      <c r="AA221" s="32">
        <v>41.05833333333333</v>
      </c>
      <c r="AB221" s="32">
        <v>0</v>
      </c>
      <c r="AC221" s="32">
        <v>24.866666666666667</v>
      </c>
      <c r="AD221" s="32">
        <v>0</v>
      </c>
      <c r="AE221" s="32">
        <v>0</v>
      </c>
      <c r="AF221" t="s">
        <v>49</v>
      </c>
      <c r="AG221">
        <v>4</v>
      </c>
      <c r="AH221"/>
    </row>
    <row r="222" spans="1:34" x14ac:dyDescent="0.25">
      <c r="A222" t="s">
        <v>822</v>
      </c>
      <c r="B222" t="s">
        <v>406</v>
      </c>
      <c r="C222" t="s">
        <v>650</v>
      </c>
      <c r="D222" t="s">
        <v>776</v>
      </c>
      <c r="E222" s="32">
        <v>52.444444444444443</v>
      </c>
      <c r="F222" s="32">
        <v>2.9778262711864403</v>
      </c>
      <c r="G222" s="32">
        <v>2.6456313559322031</v>
      </c>
      <c r="H222" s="32">
        <v>0.38223516949152542</v>
      </c>
      <c r="I222" s="32">
        <v>0.23138771186440674</v>
      </c>
      <c r="J222" s="32">
        <v>156.17044444444443</v>
      </c>
      <c r="K222" s="32">
        <v>138.74866666666665</v>
      </c>
      <c r="L222" s="32">
        <v>20.046111111111109</v>
      </c>
      <c r="M222" s="32">
        <v>12.134999999999998</v>
      </c>
      <c r="N222" s="32">
        <v>3.1111111111111112</v>
      </c>
      <c r="O222" s="32">
        <v>4.8</v>
      </c>
      <c r="P222" s="32">
        <v>48.470444444444432</v>
      </c>
      <c r="Q222" s="32">
        <v>38.959777777777774</v>
      </c>
      <c r="R222" s="32">
        <v>9.5106666666666602</v>
      </c>
      <c r="S222" s="32">
        <v>87.653888888888872</v>
      </c>
      <c r="T222" s="32">
        <v>78.567888888888874</v>
      </c>
      <c r="U222" s="32">
        <v>0</v>
      </c>
      <c r="V222" s="32">
        <v>9.0860000000000021</v>
      </c>
      <c r="W222" s="32">
        <v>13.162888888888887</v>
      </c>
      <c r="X222" s="32">
        <v>0</v>
      </c>
      <c r="Y222" s="32">
        <v>0</v>
      </c>
      <c r="Z222" s="32">
        <v>0</v>
      </c>
      <c r="AA222" s="32">
        <v>0</v>
      </c>
      <c r="AB222" s="32">
        <v>0</v>
      </c>
      <c r="AC222" s="32">
        <v>13.162888888888887</v>
      </c>
      <c r="AD222" s="32">
        <v>0</v>
      </c>
      <c r="AE222" s="32">
        <v>0</v>
      </c>
      <c r="AF222" t="s">
        <v>137</v>
      </c>
      <c r="AG222">
        <v>4</v>
      </c>
      <c r="AH222"/>
    </row>
    <row r="223" spans="1:34" x14ac:dyDescent="0.25">
      <c r="A223" t="s">
        <v>822</v>
      </c>
      <c r="B223" t="s">
        <v>274</v>
      </c>
      <c r="C223" t="s">
        <v>588</v>
      </c>
      <c r="D223" t="s">
        <v>751</v>
      </c>
      <c r="E223" s="32">
        <v>101.52222222222223</v>
      </c>
      <c r="F223" s="32">
        <v>3.5642453759439641</v>
      </c>
      <c r="G223" s="32">
        <v>3.1391791616504325</v>
      </c>
      <c r="H223" s="32">
        <v>0.61829703403743019</v>
      </c>
      <c r="I223" s="32">
        <v>0.32286417861442485</v>
      </c>
      <c r="J223" s="32">
        <v>361.85011111111112</v>
      </c>
      <c r="K223" s="32">
        <v>318.69644444444447</v>
      </c>
      <c r="L223" s="32">
        <v>62.770888888888884</v>
      </c>
      <c r="M223" s="32">
        <v>32.777888888888889</v>
      </c>
      <c r="N223" s="32">
        <v>24.304111111111109</v>
      </c>
      <c r="O223" s="32">
        <v>5.6888888888888891</v>
      </c>
      <c r="P223" s="32">
        <v>108.70377777777776</v>
      </c>
      <c r="Q223" s="32">
        <v>95.543111111111088</v>
      </c>
      <c r="R223" s="32">
        <v>13.160666666666664</v>
      </c>
      <c r="S223" s="32">
        <v>190.3754444444445</v>
      </c>
      <c r="T223" s="32">
        <v>176.42511111111116</v>
      </c>
      <c r="U223" s="32">
        <v>13.912333333333335</v>
      </c>
      <c r="V223" s="32">
        <v>3.7999999999999999E-2</v>
      </c>
      <c r="W223" s="32">
        <v>84.143888888888881</v>
      </c>
      <c r="X223" s="32">
        <v>8.4792222222222211</v>
      </c>
      <c r="Y223" s="32">
        <v>0</v>
      </c>
      <c r="Z223" s="32">
        <v>0</v>
      </c>
      <c r="AA223" s="32">
        <v>38.14233333333334</v>
      </c>
      <c r="AB223" s="32">
        <v>0</v>
      </c>
      <c r="AC223" s="32">
        <v>37.522333333333329</v>
      </c>
      <c r="AD223" s="32">
        <v>0</v>
      </c>
      <c r="AE223" s="32">
        <v>0</v>
      </c>
      <c r="AF223" t="s">
        <v>1</v>
      </c>
      <c r="AG223">
        <v>4</v>
      </c>
      <c r="AH223"/>
    </row>
    <row r="224" spans="1:34" x14ac:dyDescent="0.25">
      <c r="A224" t="s">
        <v>822</v>
      </c>
      <c r="B224" t="s">
        <v>423</v>
      </c>
      <c r="C224" t="s">
        <v>616</v>
      </c>
      <c r="D224" t="s">
        <v>764</v>
      </c>
      <c r="E224" s="32">
        <v>67.788888888888891</v>
      </c>
      <c r="F224" s="32">
        <v>3.1194820521226032</v>
      </c>
      <c r="G224" s="32">
        <v>2.7974069824618919</v>
      </c>
      <c r="H224" s="32">
        <v>0.58911817734797578</v>
      </c>
      <c r="I224" s="32">
        <v>0.33418619898377311</v>
      </c>
      <c r="J224" s="32">
        <v>211.46622222222226</v>
      </c>
      <c r="K224" s="32">
        <v>189.63311111111113</v>
      </c>
      <c r="L224" s="32">
        <v>39.93566666666667</v>
      </c>
      <c r="M224" s="32">
        <v>22.65411111111111</v>
      </c>
      <c r="N224" s="32">
        <v>11.592666666666668</v>
      </c>
      <c r="O224" s="32">
        <v>5.6888888888888891</v>
      </c>
      <c r="P224" s="32">
        <v>36.346333333333341</v>
      </c>
      <c r="Q224" s="32">
        <v>31.794777777777785</v>
      </c>
      <c r="R224" s="32">
        <v>4.5515555555555567</v>
      </c>
      <c r="S224" s="32">
        <v>135.18422222222225</v>
      </c>
      <c r="T224" s="32">
        <v>107.4306666666667</v>
      </c>
      <c r="U224" s="32">
        <v>0</v>
      </c>
      <c r="V224" s="32">
        <v>27.753555555555558</v>
      </c>
      <c r="W224" s="32">
        <v>0</v>
      </c>
      <c r="X224" s="32">
        <v>0</v>
      </c>
      <c r="Y224" s="32">
        <v>0</v>
      </c>
      <c r="Z224" s="32">
        <v>0</v>
      </c>
      <c r="AA224" s="32">
        <v>0</v>
      </c>
      <c r="AB224" s="32">
        <v>0</v>
      </c>
      <c r="AC224" s="32">
        <v>0</v>
      </c>
      <c r="AD224" s="32">
        <v>0</v>
      </c>
      <c r="AE224" s="32">
        <v>0</v>
      </c>
      <c r="AF224" t="s">
        <v>155</v>
      </c>
      <c r="AG224">
        <v>4</v>
      </c>
      <c r="AH224"/>
    </row>
    <row r="225" spans="1:34" x14ac:dyDescent="0.25">
      <c r="A225" t="s">
        <v>822</v>
      </c>
      <c r="B225" t="s">
        <v>445</v>
      </c>
      <c r="C225" t="s">
        <v>556</v>
      </c>
      <c r="D225" t="s">
        <v>694</v>
      </c>
      <c r="E225" s="32">
        <v>54.222222222222221</v>
      </c>
      <c r="F225" s="32">
        <v>3.4140389344262299</v>
      </c>
      <c r="G225" s="32">
        <v>2.9000532786885245</v>
      </c>
      <c r="H225" s="32">
        <v>0.68076434426229515</v>
      </c>
      <c r="I225" s="32">
        <v>0.38486270491803282</v>
      </c>
      <c r="J225" s="32">
        <v>185.1167777777778</v>
      </c>
      <c r="K225" s="32">
        <v>157.24733333333333</v>
      </c>
      <c r="L225" s="32">
        <v>36.912555555555556</v>
      </c>
      <c r="M225" s="32">
        <v>20.868111111111112</v>
      </c>
      <c r="N225" s="32">
        <v>11.066666666666666</v>
      </c>
      <c r="O225" s="32">
        <v>4.9777777777777779</v>
      </c>
      <c r="P225" s="32">
        <v>39.802888888888887</v>
      </c>
      <c r="Q225" s="32">
        <v>27.977888888888891</v>
      </c>
      <c r="R225" s="32">
        <v>11.824999999999999</v>
      </c>
      <c r="S225" s="32">
        <v>108.40133333333333</v>
      </c>
      <c r="T225" s="32">
        <v>83.63122222222222</v>
      </c>
      <c r="U225" s="32">
        <v>9.5895555555555543</v>
      </c>
      <c r="V225" s="32">
        <v>15.180555555555555</v>
      </c>
      <c r="W225" s="32">
        <v>50.068888888888885</v>
      </c>
      <c r="X225" s="32">
        <v>2.6264444444444446</v>
      </c>
      <c r="Y225" s="32">
        <v>0</v>
      </c>
      <c r="Z225" s="32">
        <v>0</v>
      </c>
      <c r="AA225" s="32">
        <v>4.5917777777777786</v>
      </c>
      <c r="AB225" s="32">
        <v>0</v>
      </c>
      <c r="AC225" s="32">
        <v>42.850666666666662</v>
      </c>
      <c r="AD225" s="32">
        <v>0</v>
      </c>
      <c r="AE225" s="32">
        <v>0</v>
      </c>
      <c r="AF225" t="s">
        <v>177</v>
      </c>
      <c r="AG225">
        <v>4</v>
      </c>
      <c r="AH225"/>
    </row>
    <row r="226" spans="1:34" x14ac:dyDescent="0.25">
      <c r="A226" t="s">
        <v>822</v>
      </c>
      <c r="B226" t="s">
        <v>480</v>
      </c>
      <c r="C226" t="s">
        <v>622</v>
      </c>
      <c r="D226" t="s">
        <v>767</v>
      </c>
      <c r="E226" s="32">
        <v>20.411111111111111</v>
      </c>
      <c r="F226" s="32">
        <v>5.0500054436581374</v>
      </c>
      <c r="G226" s="32">
        <v>4.1706967882416981</v>
      </c>
      <c r="H226" s="32">
        <v>2.6125040827436039</v>
      </c>
      <c r="I226" s="32">
        <v>1.7331954273271639</v>
      </c>
      <c r="J226" s="32">
        <v>103.07622222222221</v>
      </c>
      <c r="K226" s="32">
        <v>85.12855555555555</v>
      </c>
      <c r="L226" s="32">
        <v>53.324111111111115</v>
      </c>
      <c r="M226" s="32">
        <v>35.376444444444445</v>
      </c>
      <c r="N226" s="32">
        <v>17.94766666666667</v>
      </c>
      <c r="O226" s="32">
        <v>0</v>
      </c>
      <c r="P226" s="32">
        <v>18.446777777777779</v>
      </c>
      <c r="Q226" s="32">
        <v>18.446777777777779</v>
      </c>
      <c r="R226" s="32">
        <v>0</v>
      </c>
      <c r="S226" s="32">
        <v>31.30533333333333</v>
      </c>
      <c r="T226" s="32">
        <v>31.30533333333333</v>
      </c>
      <c r="U226" s="32">
        <v>0</v>
      </c>
      <c r="V226" s="32">
        <v>0</v>
      </c>
      <c r="W226" s="32">
        <v>0</v>
      </c>
      <c r="X226" s="32">
        <v>0</v>
      </c>
      <c r="Y226" s="32">
        <v>0</v>
      </c>
      <c r="Z226" s="32">
        <v>0</v>
      </c>
      <c r="AA226" s="32">
        <v>0</v>
      </c>
      <c r="AB226" s="32">
        <v>0</v>
      </c>
      <c r="AC226" s="32">
        <v>0</v>
      </c>
      <c r="AD226" s="32">
        <v>0</v>
      </c>
      <c r="AE226" s="32">
        <v>0</v>
      </c>
      <c r="AF226" t="s">
        <v>212</v>
      </c>
      <c r="AG226">
        <v>4</v>
      </c>
      <c r="AH226"/>
    </row>
    <row r="227" spans="1:34" x14ac:dyDescent="0.25">
      <c r="A227" t="s">
        <v>822</v>
      </c>
      <c r="B227" t="s">
        <v>437</v>
      </c>
      <c r="C227" t="s">
        <v>622</v>
      </c>
      <c r="D227" t="s">
        <v>767</v>
      </c>
      <c r="E227" s="32">
        <v>15.911111111111111</v>
      </c>
      <c r="F227" s="32">
        <v>7.0851675977653628</v>
      </c>
      <c r="G227" s="32">
        <v>6.1256424581005575</v>
      </c>
      <c r="H227" s="32">
        <v>3.6077793296089378</v>
      </c>
      <c r="I227" s="32">
        <v>2.6482541899441334</v>
      </c>
      <c r="J227" s="32">
        <v>112.73288888888888</v>
      </c>
      <c r="K227" s="32">
        <v>97.46577777777776</v>
      </c>
      <c r="L227" s="32">
        <v>57.403777777777769</v>
      </c>
      <c r="M227" s="32">
        <v>42.136666666666656</v>
      </c>
      <c r="N227" s="32">
        <v>15.267111111111111</v>
      </c>
      <c r="O227" s="32">
        <v>0</v>
      </c>
      <c r="P227" s="32">
        <v>16.045333333333343</v>
      </c>
      <c r="Q227" s="32">
        <v>16.045333333333343</v>
      </c>
      <c r="R227" s="32">
        <v>0</v>
      </c>
      <c r="S227" s="32">
        <v>39.283777777777765</v>
      </c>
      <c r="T227" s="32">
        <v>39.283777777777765</v>
      </c>
      <c r="U227" s="32">
        <v>0</v>
      </c>
      <c r="V227" s="32">
        <v>0</v>
      </c>
      <c r="W227" s="32">
        <v>0</v>
      </c>
      <c r="X227" s="32">
        <v>0</v>
      </c>
      <c r="Y227" s="32">
        <v>0</v>
      </c>
      <c r="Z227" s="32">
        <v>0</v>
      </c>
      <c r="AA227" s="32">
        <v>0</v>
      </c>
      <c r="AB227" s="32">
        <v>0</v>
      </c>
      <c r="AC227" s="32">
        <v>0</v>
      </c>
      <c r="AD227" s="32">
        <v>0</v>
      </c>
      <c r="AE227" s="32">
        <v>0</v>
      </c>
      <c r="AF227" t="s">
        <v>169</v>
      </c>
      <c r="AG227">
        <v>4</v>
      </c>
      <c r="AH227"/>
    </row>
    <row r="228" spans="1:34" x14ac:dyDescent="0.25">
      <c r="A228" t="s">
        <v>822</v>
      </c>
      <c r="B228" t="s">
        <v>344</v>
      </c>
      <c r="C228" t="s">
        <v>555</v>
      </c>
      <c r="D228" t="s">
        <v>688</v>
      </c>
      <c r="E228" s="32">
        <v>109.66666666666667</v>
      </c>
      <c r="F228" s="32">
        <v>3.3682948328267477</v>
      </c>
      <c r="G228" s="32">
        <v>3.1274640324214791</v>
      </c>
      <c r="H228" s="32">
        <v>0.69908004052684902</v>
      </c>
      <c r="I228" s="32">
        <v>0.59168389057750748</v>
      </c>
      <c r="J228" s="32">
        <v>369.3896666666667</v>
      </c>
      <c r="K228" s="32">
        <v>342.97855555555554</v>
      </c>
      <c r="L228" s="32">
        <v>76.665777777777777</v>
      </c>
      <c r="M228" s="32">
        <v>64.887999999999991</v>
      </c>
      <c r="N228" s="32">
        <v>6.4888888888888889</v>
      </c>
      <c r="O228" s="32">
        <v>5.2888888888888888</v>
      </c>
      <c r="P228" s="32">
        <v>80.657555555555547</v>
      </c>
      <c r="Q228" s="32">
        <v>66.024222222222221</v>
      </c>
      <c r="R228" s="32">
        <v>14.633333333333333</v>
      </c>
      <c r="S228" s="32">
        <v>212.06633333333332</v>
      </c>
      <c r="T228" s="32">
        <v>165.86266666666666</v>
      </c>
      <c r="U228" s="32">
        <v>9.9675555555555562</v>
      </c>
      <c r="V228" s="32">
        <v>36.236111111111114</v>
      </c>
      <c r="W228" s="32">
        <v>13.985222222222223</v>
      </c>
      <c r="X228" s="32">
        <v>7.9713333333333329</v>
      </c>
      <c r="Y228" s="32">
        <v>0</v>
      </c>
      <c r="Z228" s="32">
        <v>0</v>
      </c>
      <c r="AA228" s="32">
        <v>5.5555555555555552E-2</v>
      </c>
      <c r="AB228" s="32">
        <v>0</v>
      </c>
      <c r="AC228" s="32">
        <v>5.958333333333333</v>
      </c>
      <c r="AD228" s="32">
        <v>0</v>
      </c>
      <c r="AE228" s="32">
        <v>0</v>
      </c>
      <c r="AF228" t="s">
        <v>72</v>
      </c>
      <c r="AG228">
        <v>4</v>
      </c>
      <c r="AH228"/>
    </row>
    <row r="229" spans="1:34" x14ac:dyDescent="0.25">
      <c r="A229" t="s">
        <v>822</v>
      </c>
      <c r="B229" t="s">
        <v>377</v>
      </c>
      <c r="C229" t="s">
        <v>635</v>
      </c>
      <c r="D229" t="s">
        <v>715</v>
      </c>
      <c r="E229" s="32">
        <v>112.83333333333333</v>
      </c>
      <c r="F229" s="32">
        <v>3.1443348104382087</v>
      </c>
      <c r="G229" s="32">
        <v>2.9625278188084696</v>
      </c>
      <c r="H229" s="32">
        <v>0.3461841457410143</v>
      </c>
      <c r="I229" s="32">
        <v>0.23289020187099951</v>
      </c>
      <c r="J229" s="32">
        <v>354.78577777777787</v>
      </c>
      <c r="K229" s="32">
        <v>334.27188888888895</v>
      </c>
      <c r="L229" s="32">
        <v>39.06111111111111</v>
      </c>
      <c r="M229" s="32">
        <v>26.277777777777779</v>
      </c>
      <c r="N229" s="32">
        <v>7.7777777777777777</v>
      </c>
      <c r="O229" s="32">
        <v>5.0055555555555555</v>
      </c>
      <c r="P229" s="32">
        <v>105.37855555555555</v>
      </c>
      <c r="Q229" s="32">
        <v>97.647999999999996</v>
      </c>
      <c r="R229" s="32">
        <v>7.7305555555555552</v>
      </c>
      <c r="S229" s="32">
        <v>210.34611111111116</v>
      </c>
      <c r="T229" s="32">
        <v>180.1766666666667</v>
      </c>
      <c r="U229" s="32">
        <v>18.119444444444444</v>
      </c>
      <c r="V229" s="32">
        <v>12.05</v>
      </c>
      <c r="W229" s="32">
        <v>117.18299999999996</v>
      </c>
      <c r="X229" s="32">
        <v>1.6888888888888889</v>
      </c>
      <c r="Y229" s="32">
        <v>2.1777777777777776</v>
      </c>
      <c r="Z229" s="32">
        <v>0</v>
      </c>
      <c r="AA229" s="32">
        <v>16.225777777777775</v>
      </c>
      <c r="AB229" s="32">
        <v>0</v>
      </c>
      <c r="AC229" s="32">
        <v>97.090555555555525</v>
      </c>
      <c r="AD229" s="32">
        <v>0</v>
      </c>
      <c r="AE229" s="32">
        <v>0</v>
      </c>
      <c r="AF229" t="s">
        <v>106</v>
      </c>
      <c r="AG229">
        <v>4</v>
      </c>
      <c r="AH229"/>
    </row>
    <row r="230" spans="1:34" x14ac:dyDescent="0.25">
      <c r="A230" t="s">
        <v>822</v>
      </c>
      <c r="B230" t="s">
        <v>458</v>
      </c>
      <c r="C230" t="s">
        <v>583</v>
      </c>
      <c r="D230" t="s">
        <v>792</v>
      </c>
      <c r="E230" s="32">
        <v>66.144444444444446</v>
      </c>
      <c r="F230" s="32">
        <v>3.6364538887955646</v>
      </c>
      <c r="G230" s="32">
        <v>3.2975071392575162</v>
      </c>
      <c r="H230" s="32">
        <v>0.38247942214009739</v>
      </c>
      <c r="I230" s="32">
        <v>0.12609608600705527</v>
      </c>
      <c r="J230" s="32">
        <v>240.5312222222222</v>
      </c>
      <c r="K230" s="32">
        <v>218.11177777777772</v>
      </c>
      <c r="L230" s="32">
        <v>25.298888888888886</v>
      </c>
      <c r="M230" s="32">
        <v>8.3405555555555555</v>
      </c>
      <c r="N230" s="32">
        <v>11.625</v>
      </c>
      <c r="O230" s="32">
        <v>5.333333333333333</v>
      </c>
      <c r="P230" s="32">
        <v>60.120111111111093</v>
      </c>
      <c r="Q230" s="32">
        <v>54.658999999999985</v>
      </c>
      <c r="R230" s="32">
        <v>5.4611111111111112</v>
      </c>
      <c r="S230" s="32">
        <v>155.11222222222221</v>
      </c>
      <c r="T230" s="32">
        <v>101.81899999999999</v>
      </c>
      <c r="U230" s="32">
        <v>37.270777777777774</v>
      </c>
      <c r="V230" s="32">
        <v>16.022444444444446</v>
      </c>
      <c r="W230" s="32">
        <v>38.371333333333325</v>
      </c>
      <c r="X230" s="32">
        <v>2.5016666666666669</v>
      </c>
      <c r="Y230" s="32">
        <v>0</v>
      </c>
      <c r="Z230" s="32">
        <v>0</v>
      </c>
      <c r="AA230" s="32">
        <v>7.8038888888888875</v>
      </c>
      <c r="AB230" s="32">
        <v>0</v>
      </c>
      <c r="AC230" s="32">
        <v>25.330777777777776</v>
      </c>
      <c r="AD230" s="32">
        <v>0</v>
      </c>
      <c r="AE230" s="32">
        <v>2.7349999999999999</v>
      </c>
      <c r="AF230" t="s">
        <v>190</v>
      </c>
      <c r="AG230">
        <v>4</v>
      </c>
      <c r="AH230"/>
    </row>
    <row r="231" spans="1:34" x14ac:dyDescent="0.25">
      <c r="A231" t="s">
        <v>822</v>
      </c>
      <c r="B231" t="s">
        <v>426</v>
      </c>
      <c r="C231" t="s">
        <v>614</v>
      </c>
      <c r="D231" t="s">
        <v>763</v>
      </c>
      <c r="E231" s="32">
        <v>80.355555555555554</v>
      </c>
      <c r="F231" s="32">
        <v>2.8172262168141589</v>
      </c>
      <c r="G231" s="32">
        <v>2.5953069690265487</v>
      </c>
      <c r="H231" s="32">
        <v>0.3257273230088496</v>
      </c>
      <c r="I231" s="32">
        <v>0.15824391592920356</v>
      </c>
      <c r="J231" s="32">
        <v>226.37977777777775</v>
      </c>
      <c r="K231" s="32">
        <v>208.54733333333331</v>
      </c>
      <c r="L231" s="32">
        <v>26.174000000000003</v>
      </c>
      <c r="M231" s="32">
        <v>12.715777777777779</v>
      </c>
      <c r="N231" s="32">
        <v>7.6804444444444444</v>
      </c>
      <c r="O231" s="32">
        <v>5.7777777777777777</v>
      </c>
      <c r="P231" s="32">
        <v>61.93122222222221</v>
      </c>
      <c r="Q231" s="32">
        <v>57.556999999999988</v>
      </c>
      <c r="R231" s="32">
        <v>4.3742222222222207</v>
      </c>
      <c r="S231" s="32">
        <v>138.27455555555554</v>
      </c>
      <c r="T231" s="32">
        <v>138.27455555555554</v>
      </c>
      <c r="U231" s="32">
        <v>0</v>
      </c>
      <c r="V231" s="32">
        <v>0</v>
      </c>
      <c r="W231" s="32">
        <v>0</v>
      </c>
      <c r="X231" s="32">
        <v>0</v>
      </c>
      <c r="Y231" s="32">
        <v>0</v>
      </c>
      <c r="Z231" s="32">
        <v>0</v>
      </c>
      <c r="AA231" s="32">
        <v>0</v>
      </c>
      <c r="AB231" s="32">
        <v>0</v>
      </c>
      <c r="AC231" s="32">
        <v>0</v>
      </c>
      <c r="AD231" s="32">
        <v>0</v>
      </c>
      <c r="AE231" s="32">
        <v>0</v>
      </c>
      <c r="AF231" t="s">
        <v>158</v>
      </c>
      <c r="AG231">
        <v>4</v>
      </c>
      <c r="AH231"/>
    </row>
    <row r="232" spans="1:34" x14ac:dyDescent="0.25">
      <c r="A232" t="s">
        <v>822</v>
      </c>
      <c r="B232" t="s">
        <v>288</v>
      </c>
      <c r="C232" t="s">
        <v>593</v>
      </c>
      <c r="D232" t="s">
        <v>754</v>
      </c>
      <c r="E232" s="32">
        <v>102.33333333333333</v>
      </c>
      <c r="F232" s="32">
        <v>3.843351791530945</v>
      </c>
      <c r="G232" s="32">
        <v>3.5001129207383279</v>
      </c>
      <c r="H232" s="32">
        <v>0.71811726384364827</v>
      </c>
      <c r="I232" s="32">
        <v>0.48970032573289907</v>
      </c>
      <c r="J232" s="32">
        <v>393.303</v>
      </c>
      <c r="K232" s="32">
        <v>358.17822222222219</v>
      </c>
      <c r="L232" s="32">
        <v>73.487333333333339</v>
      </c>
      <c r="M232" s="32">
        <v>50.112666666666669</v>
      </c>
      <c r="N232" s="32">
        <v>18.144111111111116</v>
      </c>
      <c r="O232" s="32">
        <v>5.2305555555555552</v>
      </c>
      <c r="P232" s="32">
        <v>72.388111111111101</v>
      </c>
      <c r="Q232" s="32">
        <v>60.637999999999998</v>
      </c>
      <c r="R232" s="32">
        <v>11.750111111111108</v>
      </c>
      <c r="S232" s="32">
        <v>247.42755555555556</v>
      </c>
      <c r="T232" s="32">
        <v>190.59700000000001</v>
      </c>
      <c r="U232" s="32">
        <v>31.764555555555546</v>
      </c>
      <c r="V232" s="32">
        <v>25.065999999999992</v>
      </c>
      <c r="W232" s="32">
        <v>0.24444444444444444</v>
      </c>
      <c r="X232" s="32">
        <v>0.1</v>
      </c>
      <c r="Y232" s="32">
        <v>0</v>
      </c>
      <c r="Z232" s="32">
        <v>0</v>
      </c>
      <c r="AA232" s="32">
        <v>0</v>
      </c>
      <c r="AB232" s="32">
        <v>0.14444444444444443</v>
      </c>
      <c r="AC232" s="32">
        <v>0</v>
      </c>
      <c r="AD232" s="32">
        <v>0</v>
      </c>
      <c r="AE232" s="32">
        <v>0</v>
      </c>
      <c r="AF232" t="s">
        <v>15</v>
      </c>
      <c r="AG232">
        <v>4</v>
      </c>
      <c r="AH232"/>
    </row>
    <row r="233" spans="1:34" x14ac:dyDescent="0.25">
      <c r="A233" t="s">
        <v>822</v>
      </c>
      <c r="B233" t="s">
        <v>455</v>
      </c>
      <c r="C233" t="s">
        <v>555</v>
      </c>
      <c r="D233" t="s">
        <v>688</v>
      </c>
      <c r="E233" s="32">
        <v>80.955555555555549</v>
      </c>
      <c r="F233" s="32">
        <v>3.7432679110623117</v>
      </c>
      <c r="G233" s="32">
        <v>3.4173469667856171</v>
      </c>
      <c r="H233" s="32">
        <v>1.5776667581663462</v>
      </c>
      <c r="I233" s="32">
        <v>1.4450054899807849</v>
      </c>
      <c r="J233" s="32">
        <v>303.03833333333336</v>
      </c>
      <c r="K233" s="32">
        <v>276.65322222222227</v>
      </c>
      <c r="L233" s="32">
        <v>127.72088888888887</v>
      </c>
      <c r="M233" s="32">
        <v>116.9812222222222</v>
      </c>
      <c r="N233" s="32">
        <v>5.0507777777777774</v>
      </c>
      <c r="O233" s="32">
        <v>5.6888888888888891</v>
      </c>
      <c r="P233" s="32">
        <v>47.320777777777785</v>
      </c>
      <c r="Q233" s="32">
        <v>31.675333333333342</v>
      </c>
      <c r="R233" s="32">
        <v>15.645444444444442</v>
      </c>
      <c r="S233" s="32">
        <v>127.9966666666667</v>
      </c>
      <c r="T233" s="32">
        <v>121.57455555555559</v>
      </c>
      <c r="U233" s="32">
        <v>0</v>
      </c>
      <c r="V233" s="32">
        <v>6.4221111111111115</v>
      </c>
      <c r="W233" s="32">
        <v>5.621777777777778</v>
      </c>
      <c r="X233" s="32">
        <v>1.1194444444444445</v>
      </c>
      <c r="Y233" s="32">
        <v>0</v>
      </c>
      <c r="Z233" s="32">
        <v>0</v>
      </c>
      <c r="AA233" s="32">
        <v>0</v>
      </c>
      <c r="AB233" s="32">
        <v>0</v>
      </c>
      <c r="AC233" s="32">
        <v>4.5023333333333335</v>
      </c>
      <c r="AD233" s="32">
        <v>0</v>
      </c>
      <c r="AE233" s="32">
        <v>0</v>
      </c>
      <c r="AF233" t="s">
        <v>187</v>
      </c>
      <c r="AG233">
        <v>4</v>
      </c>
      <c r="AH233"/>
    </row>
    <row r="234" spans="1:34" x14ac:dyDescent="0.25">
      <c r="A234" t="s">
        <v>822</v>
      </c>
      <c r="B234" t="s">
        <v>476</v>
      </c>
      <c r="C234" t="s">
        <v>597</v>
      </c>
      <c r="D234" t="s">
        <v>756</v>
      </c>
      <c r="E234" s="32">
        <v>6.9333333333333336</v>
      </c>
      <c r="F234" s="32">
        <v>5.1646634615384608</v>
      </c>
      <c r="G234" s="32">
        <v>5.1646634615384608</v>
      </c>
      <c r="H234" s="32">
        <v>5.1646634615384608</v>
      </c>
      <c r="I234" s="32">
        <v>5.1646634615384608</v>
      </c>
      <c r="J234" s="32">
        <v>35.80833333333333</v>
      </c>
      <c r="K234" s="32">
        <v>35.80833333333333</v>
      </c>
      <c r="L234" s="32">
        <v>35.80833333333333</v>
      </c>
      <c r="M234" s="32">
        <v>35.80833333333333</v>
      </c>
      <c r="N234" s="32">
        <v>0</v>
      </c>
      <c r="O234" s="32">
        <v>0</v>
      </c>
      <c r="P234" s="32">
        <v>0</v>
      </c>
      <c r="Q234" s="32">
        <v>0</v>
      </c>
      <c r="R234" s="32">
        <v>0</v>
      </c>
      <c r="S234" s="32">
        <v>0</v>
      </c>
      <c r="T234" s="32">
        <v>0</v>
      </c>
      <c r="U234" s="32">
        <v>0</v>
      </c>
      <c r="V234" s="32">
        <v>0</v>
      </c>
      <c r="W234" s="32">
        <v>0</v>
      </c>
      <c r="X234" s="32">
        <v>0</v>
      </c>
      <c r="Y234" s="32">
        <v>0</v>
      </c>
      <c r="Z234" s="32">
        <v>0</v>
      </c>
      <c r="AA234" s="32">
        <v>0</v>
      </c>
      <c r="AB234" s="32">
        <v>0</v>
      </c>
      <c r="AC234" s="32">
        <v>0</v>
      </c>
      <c r="AD234" s="32">
        <v>0</v>
      </c>
      <c r="AE234" s="32">
        <v>0</v>
      </c>
      <c r="AF234" t="s">
        <v>208</v>
      </c>
      <c r="AG234">
        <v>4</v>
      </c>
      <c r="AH234"/>
    </row>
    <row r="235" spans="1:34" x14ac:dyDescent="0.25">
      <c r="A235" t="s">
        <v>822</v>
      </c>
      <c r="B235" t="s">
        <v>509</v>
      </c>
      <c r="C235" t="s">
        <v>553</v>
      </c>
      <c r="D235" t="s">
        <v>693</v>
      </c>
      <c r="E235" s="32">
        <v>17.588888888888889</v>
      </c>
      <c r="F235" s="32">
        <v>8.3650410612760577</v>
      </c>
      <c r="G235" s="32">
        <v>6.9948262792166771</v>
      </c>
      <c r="H235" s="32">
        <v>1.5067024636765636</v>
      </c>
      <c r="I235" s="32">
        <v>0.51801642451042318</v>
      </c>
      <c r="J235" s="32">
        <v>147.13177777777776</v>
      </c>
      <c r="K235" s="32">
        <v>123.03122222222221</v>
      </c>
      <c r="L235" s="32">
        <v>26.501222222222225</v>
      </c>
      <c r="M235" s="32">
        <v>9.1113333333333326</v>
      </c>
      <c r="N235" s="32">
        <v>11.112111111111112</v>
      </c>
      <c r="O235" s="32">
        <v>6.2777777777777777</v>
      </c>
      <c r="P235" s="32">
        <v>37.948333333333316</v>
      </c>
      <c r="Q235" s="32">
        <v>31.237666666666652</v>
      </c>
      <c r="R235" s="32">
        <v>6.7106666666666657</v>
      </c>
      <c r="S235" s="32">
        <v>82.682222222222222</v>
      </c>
      <c r="T235" s="32">
        <v>60.07222222222223</v>
      </c>
      <c r="U235" s="32">
        <v>14.724777777777772</v>
      </c>
      <c r="V235" s="32">
        <v>7.8852222222222235</v>
      </c>
      <c r="W235" s="32">
        <v>27.498888888888885</v>
      </c>
      <c r="X235" s="32">
        <v>0.14722222222222223</v>
      </c>
      <c r="Y235" s="32">
        <v>0</v>
      </c>
      <c r="Z235" s="32">
        <v>0</v>
      </c>
      <c r="AA235" s="32">
        <v>14.347222222222221</v>
      </c>
      <c r="AB235" s="32">
        <v>0</v>
      </c>
      <c r="AC235" s="32">
        <v>13.004444444444443</v>
      </c>
      <c r="AD235" s="32">
        <v>0</v>
      </c>
      <c r="AE235" s="32">
        <v>0</v>
      </c>
      <c r="AF235" t="s">
        <v>242</v>
      </c>
      <c r="AG235">
        <v>4</v>
      </c>
      <c r="AH235"/>
    </row>
    <row r="236" spans="1:34" x14ac:dyDescent="0.25">
      <c r="A236" t="s">
        <v>822</v>
      </c>
      <c r="B236" t="s">
        <v>424</v>
      </c>
      <c r="C236" t="s">
        <v>555</v>
      </c>
      <c r="D236" t="s">
        <v>688</v>
      </c>
      <c r="E236" s="32">
        <v>24.755555555555556</v>
      </c>
      <c r="F236" s="32">
        <v>5.1589093357271087</v>
      </c>
      <c r="G236" s="32">
        <v>4.8667639138240562</v>
      </c>
      <c r="H236" s="32">
        <v>0.65740574506283633</v>
      </c>
      <c r="I236" s="32">
        <v>0.36526032315978429</v>
      </c>
      <c r="J236" s="32">
        <v>127.71166666666664</v>
      </c>
      <c r="K236" s="32">
        <v>120.47944444444443</v>
      </c>
      <c r="L236" s="32">
        <v>16.274444444444438</v>
      </c>
      <c r="M236" s="32">
        <v>9.0422222222222164</v>
      </c>
      <c r="N236" s="32">
        <v>1.9877777777777779</v>
      </c>
      <c r="O236" s="32">
        <v>5.2444444444444445</v>
      </c>
      <c r="P236" s="32">
        <v>18.886111111111113</v>
      </c>
      <c r="Q236" s="32">
        <v>18.886111111111113</v>
      </c>
      <c r="R236" s="32">
        <v>0</v>
      </c>
      <c r="S236" s="32">
        <v>92.551111111111098</v>
      </c>
      <c r="T236" s="32">
        <v>69.625555555555536</v>
      </c>
      <c r="U236" s="32">
        <v>0</v>
      </c>
      <c r="V236" s="32">
        <v>22.925555555555558</v>
      </c>
      <c r="W236" s="32">
        <v>5.8727777777777774</v>
      </c>
      <c r="X236" s="32">
        <v>0</v>
      </c>
      <c r="Y236" s="32">
        <v>1.9877777777777779</v>
      </c>
      <c r="Z236" s="32">
        <v>0</v>
      </c>
      <c r="AA236" s="32">
        <v>3.8849999999999998</v>
      </c>
      <c r="AB236" s="32">
        <v>0</v>
      </c>
      <c r="AC236" s="32">
        <v>0</v>
      </c>
      <c r="AD236" s="32">
        <v>0</v>
      </c>
      <c r="AE236" s="32">
        <v>0</v>
      </c>
      <c r="AF236" t="s">
        <v>156</v>
      </c>
      <c r="AG236">
        <v>4</v>
      </c>
      <c r="AH236"/>
    </row>
    <row r="237" spans="1:34" x14ac:dyDescent="0.25">
      <c r="A237" t="s">
        <v>822</v>
      </c>
      <c r="B237" t="s">
        <v>282</v>
      </c>
      <c r="C237" t="s">
        <v>590</v>
      </c>
      <c r="D237" t="s">
        <v>719</v>
      </c>
      <c r="E237" s="32">
        <v>75.37777777777778</v>
      </c>
      <c r="F237" s="32">
        <v>4.0222390919811319</v>
      </c>
      <c r="G237" s="32">
        <v>3.5881618514150935</v>
      </c>
      <c r="H237" s="32">
        <v>0.66262234669811293</v>
      </c>
      <c r="I237" s="32">
        <v>0.44799970518867899</v>
      </c>
      <c r="J237" s="32">
        <v>303.18744444444445</v>
      </c>
      <c r="K237" s="32">
        <v>270.46766666666662</v>
      </c>
      <c r="L237" s="32">
        <v>49.946999999999981</v>
      </c>
      <c r="M237" s="32">
        <v>33.769222222222204</v>
      </c>
      <c r="N237" s="32">
        <v>10.755555555555556</v>
      </c>
      <c r="O237" s="32">
        <v>5.4222222222222225</v>
      </c>
      <c r="P237" s="32">
        <v>74.335000000000008</v>
      </c>
      <c r="Q237" s="32">
        <v>57.792999999999999</v>
      </c>
      <c r="R237" s="32">
        <v>16.542000000000009</v>
      </c>
      <c r="S237" s="32">
        <v>178.90544444444441</v>
      </c>
      <c r="T237" s="32">
        <v>152.23377777777776</v>
      </c>
      <c r="U237" s="32">
        <v>3.089</v>
      </c>
      <c r="V237" s="32">
        <v>23.582666666666661</v>
      </c>
      <c r="W237" s="32">
        <v>14.420777777777777</v>
      </c>
      <c r="X237" s="32">
        <v>0</v>
      </c>
      <c r="Y237" s="32">
        <v>0</v>
      </c>
      <c r="Z237" s="32">
        <v>0</v>
      </c>
      <c r="AA237" s="32">
        <v>0.97777777777777775</v>
      </c>
      <c r="AB237" s="32">
        <v>0</v>
      </c>
      <c r="AC237" s="32">
        <v>13.443</v>
      </c>
      <c r="AD237" s="32">
        <v>0</v>
      </c>
      <c r="AE237" s="32">
        <v>0</v>
      </c>
      <c r="AF237" t="s">
        <v>9</v>
      </c>
      <c r="AG237">
        <v>4</v>
      </c>
      <c r="AH237"/>
    </row>
    <row r="238" spans="1:34" x14ac:dyDescent="0.25">
      <c r="A238" t="s">
        <v>822</v>
      </c>
      <c r="B238" t="s">
        <v>496</v>
      </c>
      <c r="C238" t="s">
        <v>602</v>
      </c>
      <c r="D238" t="s">
        <v>738</v>
      </c>
      <c r="E238" s="32">
        <v>80.400000000000006</v>
      </c>
      <c r="F238" s="32">
        <v>4.303908236594804</v>
      </c>
      <c r="G238" s="32">
        <v>3.9361760641238259</v>
      </c>
      <c r="H238" s="32">
        <v>0.86032476506357114</v>
      </c>
      <c r="I238" s="32">
        <v>0.57418601437258177</v>
      </c>
      <c r="J238" s="32">
        <v>346.03422222222224</v>
      </c>
      <c r="K238" s="32">
        <v>316.46855555555561</v>
      </c>
      <c r="L238" s="32">
        <v>69.170111111111126</v>
      </c>
      <c r="M238" s="32">
        <v>46.164555555555573</v>
      </c>
      <c r="N238" s="32">
        <v>17.405555555555562</v>
      </c>
      <c r="O238" s="32">
        <v>5.6</v>
      </c>
      <c r="P238" s="32">
        <v>50.048999999999999</v>
      </c>
      <c r="Q238" s="32">
        <v>43.488888888888887</v>
      </c>
      <c r="R238" s="32">
        <v>6.5601111111111097</v>
      </c>
      <c r="S238" s="32">
        <v>226.81511111111109</v>
      </c>
      <c r="T238" s="32">
        <v>182.30144444444446</v>
      </c>
      <c r="U238" s="32">
        <v>28.96822222222222</v>
      </c>
      <c r="V238" s="32">
        <v>15.54544444444444</v>
      </c>
      <c r="W238" s="32">
        <v>0</v>
      </c>
      <c r="X238" s="32">
        <v>0</v>
      </c>
      <c r="Y238" s="32">
        <v>0</v>
      </c>
      <c r="Z238" s="32">
        <v>0</v>
      </c>
      <c r="AA238" s="32">
        <v>0</v>
      </c>
      <c r="AB238" s="32">
        <v>0</v>
      </c>
      <c r="AC238" s="32">
        <v>0</v>
      </c>
      <c r="AD238" s="32">
        <v>0</v>
      </c>
      <c r="AE238" s="32">
        <v>0</v>
      </c>
      <c r="AF238" t="s">
        <v>229</v>
      </c>
      <c r="AG238">
        <v>4</v>
      </c>
      <c r="AH238"/>
    </row>
    <row r="239" spans="1:34" x14ac:dyDescent="0.25">
      <c r="A239" t="s">
        <v>822</v>
      </c>
      <c r="B239" t="s">
        <v>529</v>
      </c>
      <c r="C239" t="s">
        <v>564</v>
      </c>
      <c r="D239" t="s">
        <v>728</v>
      </c>
      <c r="E239" s="32">
        <v>26.833333333333332</v>
      </c>
      <c r="F239" s="32">
        <v>5.6787536231884062</v>
      </c>
      <c r="G239" s="32">
        <v>5.1189730848861288</v>
      </c>
      <c r="H239" s="32">
        <v>1.0552919254658386</v>
      </c>
      <c r="I239" s="32">
        <v>0.69346997929606635</v>
      </c>
      <c r="J239" s="32">
        <v>152.3798888888889</v>
      </c>
      <c r="K239" s="32">
        <v>137.3591111111111</v>
      </c>
      <c r="L239" s="32">
        <v>28.317</v>
      </c>
      <c r="M239" s="32">
        <v>18.608111111111114</v>
      </c>
      <c r="N239" s="32">
        <v>5.3008888888888883</v>
      </c>
      <c r="O239" s="32">
        <v>4.4079999999999968</v>
      </c>
      <c r="P239" s="32">
        <v>35.250000000000007</v>
      </c>
      <c r="Q239" s="32">
        <v>29.938111111111116</v>
      </c>
      <c r="R239" s="32">
        <v>5.3118888888888902</v>
      </c>
      <c r="S239" s="32">
        <v>88.812888888888892</v>
      </c>
      <c r="T239" s="32">
        <v>78.75033333333333</v>
      </c>
      <c r="U239" s="32">
        <v>0</v>
      </c>
      <c r="V239" s="32">
        <v>10.062555555555557</v>
      </c>
      <c r="W239" s="32">
        <v>30.15111111111111</v>
      </c>
      <c r="X239" s="32">
        <v>0</v>
      </c>
      <c r="Y239" s="32">
        <v>0</v>
      </c>
      <c r="Z239" s="32">
        <v>0</v>
      </c>
      <c r="AA239" s="32">
        <v>2.0493333333333328</v>
      </c>
      <c r="AB239" s="32">
        <v>0</v>
      </c>
      <c r="AC239" s="32">
        <v>28.101777777777777</v>
      </c>
      <c r="AD239" s="32">
        <v>0</v>
      </c>
      <c r="AE239" s="32">
        <v>0</v>
      </c>
      <c r="AF239" t="s">
        <v>262</v>
      </c>
      <c r="AG239">
        <v>4</v>
      </c>
      <c r="AH239"/>
    </row>
    <row r="240" spans="1:34" x14ac:dyDescent="0.25">
      <c r="A240" t="s">
        <v>822</v>
      </c>
      <c r="B240" t="s">
        <v>308</v>
      </c>
      <c r="C240" t="s">
        <v>603</v>
      </c>
      <c r="D240" t="s">
        <v>696</v>
      </c>
      <c r="E240" s="32">
        <v>52.888888888888886</v>
      </c>
      <c r="F240" s="32">
        <v>4.6466995798319335</v>
      </c>
      <c r="G240" s="32">
        <v>4.0995609243697482</v>
      </c>
      <c r="H240" s="32">
        <v>1.1890504201680672</v>
      </c>
      <c r="I240" s="32">
        <v>0.7270126050420167</v>
      </c>
      <c r="J240" s="32">
        <v>245.75877777777782</v>
      </c>
      <c r="K240" s="32">
        <v>216.82122222222225</v>
      </c>
      <c r="L240" s="32">
        <v>62.887555555555544</v>
      </c>
      <c r="M240" s="32">
        <v>38.450888888888883</v>
      </c>
      <c r="N240" s="32">
        <v>19.93666666666666</v>
      </c>
      <c r="O240" s="32">
        <v>4.5</v>
      </c>
      <c r="P240" s="32">
        <v>25.704222222222214</v>
      </c>
      <c r="Q240" s="32">
        <v>21.203333333333326</v>
      </c>
      <c r="R240" s="32">
        <v>4.5008888888888885</v>
      </c>
      <c r="S240" s="32">
        <v>157.16700000000003</v>
      </c>
      <c r="T240" s="32">
        <v>103.65266666666669</v>
      </c>
      <c r="U240" s="32">
        <v>7.3211111111111098</v>
      </c>
      <c r="V240" s="32">
        <v>46.193222222222225</v>
      </c>
      <c r="W240" s="32">
        <v>0</v>
      </c>
      <c r="X240" s="32">
        <v>0</v>
      </c>
      <c r="Y240" s="32">
        <v>0</v>
      </c>
      <c r="Z240" s="32">
        <v>0</v>
      </c>
      <c r="AA240" s="32">
        <v>0</v>
      </c>
      <c r="AB240" s="32">
        <v>0</v>
      </c>
      <c r="AC240" s="32">
        <v>0</v>
      </c>
      <c r="AD240" s="32">
        <v>0</v>
      </c>
      <c r="AE240" s="32">
        <v>0</v>
      </c>
      <c r="AF240" t="s">
        <v>35</v>
      </c>
      <c r="AG240">
        <v>4</v>
      </c>
      <c r="AH240"/>
    </row>
    <row r="241" spans="1:34" x14ac:dyDescent="0.25">
      <c r="A241" t="s">
        <v>822</v>
      </c>
      <c r="B241" t="s">
        <v>280</v>
      </c>
      <c r="C241" t="s">
        <v>563</v>
      </c>
      <c r="D241" t="s">
        <v>753</v>
      </c>
      <c r="E241" s="32">
        <v>70.25555555555556</v>
      </c>
      <c r="F241" s="32">
        <v>2.7862565238019927</v>
      </c>
      <c r="G241" s="32">
        <v>2.5657124782539928</v>
      </c>
      <c r="H241" s="32">
        <v>0.58077653012810371</v>
      </c>
      <c r="I241" s="32">
        <v>0.36023248458010437</v>
      </c>
      <c r="J241" s="32">
        <v>195.75</v>
      </c>
      <c r="K241" s="32">
        <v>180.25555555555553</v>
      </c>
      <c r="L241" s="32">
        <v>40.802777777777777</v>
      </c>
      <c r="M241" s="32">
        <v>25.308333333333334</v>
      </c>
      <c r="N241" s="32">
        <v>10.658333333333333</v>
      </c>
      <c r="O241" s="32">
        <v>4.8361111111111112</v>
      </c>
      <c r="P241" s="32">
        <v>36.894444444444446</v>
      </c>
      <c r="Q241" s="32">
        <v>36.894444444444446</v>
      </c>
      <c r="R241" s="32">
        <v>0</v>
      </c>
      <c r="S241" s="32">
        <v>118.05277777777778</v>
      </c>
      <c r="T241" s="32">
        <v>108.56388888888888</v>
      </c>
      <c r="U241" s="32">
        <v>0</v>
      </c>
      <c r="V241" s="32">
        <v>9.4888888888888889</v>
      </c>
      <c r="W241" s="32">
        <v>41.375</v>
      </c>
      <c r="X241" s="32">
        <v>0</v>
      </c>
      <c r="Y241" s="32">
        <v>0</v>
      </c>
      <c r="Z241" s="32">
        <v>0</v>
      </c>
      <c r="AA241" s="32">
        <v>4.1222222222222218</v>
      </c>
      <c r="AB241" s="32">
        <v>0</v>
      </c>
      <c r="AC241" s="32">
        <v>35.713888888888889</v>
      </c>
      <c r="AD241" s="32">
        <v>0</v>
      </c>
      <c r="AE241" s="32">
        <v>1.538888888888889</v>
      </c>
      <c r="AF241" t="s">
        <v>7</v>
      </c>
      <c r="AG241">
        <v>4</v>
      </c>
      <c r="AH241"/>
    </row>
    <row r="242" spans="1:34" x14ac:dyDescent="0.25">
      <c r="A242" t="s">
        <v>822</v>
      </c>
      <c r="B242" t="s">
        <v>533</v>
      </c>
      <c r="C242" t="s">
        <v>581</v>
      </c>
      <c r="D242" t="s">
        <v>767</v>
      </c>
      <c r="E242" s="32">
        <v>110.63333333333334</v>
      </c>
      <c r="F242" s="32">
        <v>3.4086180576478853</v>
      </c>
      <c r="G242" s="32">
        <v>2.9910977201968456</v>
      </c>
      <c r="H242" s="32">
        <v>0.39555086873556289</v>
      </c>
      <c r="I242" s="32">
        <v>0.18655217434970373</v>
      </c>
      <c r="J242" s="32">
        <v>377.10677777777772</v>
      </c>
      <c r="K242" s="32">
        <v>330.91511111111106</v>
      </c>
      <c r="L242" s="32">
        <v>43.761111111111113</v>
      </c>
      <c r="M242" s="32">
        <v>20.638888888888889</v>
      </c>
      <c r="N242" s="32">
        <v>17.7</v>
      </c>
      <c r="O242" s="32">
        <v>5.4222222222222225</v>
      </c>
      <c r="P242" s="32">
        <v>113.36722222222221</v>
      </c>
      <c r="Q242" s="32">
        <v>90.297777777777767</v>
      </c>
      <c r="R242" s="32">
        <v>23.069444444444443</v>
      </c>
      <c r="S242" s="32">
        <v>219.97844444444439</v>
      </c>
      <c r="T242" s="32">
        <v>199.46188888888884</v>
      </c>
      <c r="U242" s="32">
        <v>0</v>
      </c>
      <c r="V242" s="32">
        <v>20.516555555555556</v>
      </c>
      <c r="W242" s="32">
        <v>60.320666666666661</v>
      </c>
      <c r="X242" s="32">
        <v>2.3055555555555554</v>
      </c>
      <c r="Y242" s="32">
        <v>0</v>
      </c>
      <c r="Z242" s="32">
        <v>0</v>
      </c>
      <c r="AA242" s="32">
        <v>18.595000000000002</v>
      </c>
      <c r="AB242" s="32">
        <v>0</v>
      </c>
      <c r="AC242" s="32">
        <v>33.259111111111103</v>
      </c>
      <c r="AD242" s="32">
        <v>0</v>
      </c>
      <c r="AE242" s="32">
        <v>6.1610000000000014</v>
      </c>
      <c r="AF242" t="s">
        <v>266</v>
      </c>
      <c r="AG242">
        <v>4</v>
      </c>
      <c r="AH242"/>
    </row>
    <row r="243" spans="1:34" x14ac:dyDescent="0.25">
      <c r="A243" t="s">
        <v>822</v>
      </c>
      <c r="B243" t="s">
        <v>534</v>
      </c>
      <c r="C243" t="s">
        <v>555</v>
      </c>
      <c r="D243" t="s">
        <v>688</v>
      </c>
      <c r="E243" s="32">
        <v>57.62222222222222</v>
      </c>
      <c r="F243" s="32">
        <v>3.8098727342846126</v>
      </c>
      <c r="G243" s="32">
        <v>3.3782703432317778</v>
      </c>
      <c r="H243" s="32">
        <v>0.95181064404165061</v>
      </c>
      <c r="I243" s="32">
        <v>0.57345738526802925</v>
      </c>
      <c r="J243" s="32">
        <v>219.53333333333333</v>
      </c>
      <c r="K243" s="32">
        <v>194.66344444444442</v>
      </c>
      <c r="L243" s="32">
        <v>54.845444444444446</v>
      </c>
      <c r="M243" s="32">
        <v>33.043888888888887</v>
      </c>
      <c r="N243" s="32">
        <v>16.960777777777782</v>
      </c>
      <c r="O243" s="32">
        <v>4.8407777777777783</v>
      </c>
      <c r="P243" s="32">
        <v>75.554666666666648</v>
      </c>
      <c r="Q243" s="32">
        <v>72.48633333333332</v>
      </c>
      <c r="R243" s="32">
        <v>3.0683333333333338</v>
      </c>
      <c r="S243" s="32">
        <v>89.13322222222223</v>
      </c>
      <c r="T243" s="32">
        <v>59.742666666666665</v>
      </c>
      <c r="U243" s="32">
        <v>3.1021111111111113</v>
      </c>
      <c r="V243" s="32">
        <v>26.288444444444451</v>
      </c>
      <c r="W243" s="32">
        <v>0</v>
      </c>
      <c r="X243" s="32">
        <v>0</v>
      </c>
      <c r="Y243" s="32">
        <v>0</v>
      </c>
      <c r="Z243" s="32">
        <v>0</v>
      </c>
      <c r="AA243" s="32">
        <v>0</v>
      </c>
      <c r="AB243" s="32">
        <v>0</v>
      </c>
      <c r="AC243" s="32">
        <v>0</v>
      </c>
      <c r="AD243" s="32">
        <v>0</v>
      </c>
      <c r="AE243" s="32">
        <v>0</v>
      </c>
      <c r="AF243" t="s">
        <v>267</v>
      </c>
      <c r="AG243">
        <v>4</v>
      </c>
      <c r="AH243"/>
    </row>
    <row r="244" spans="1:34" x14ac:dyDescent="0.25">
      <c r="A244" t="s">
        <v>822</v>
      </c>
      <c r="B244" t="s">
        <v>300</v>
      </c>
      <c r="C244" t="s">
        <v>599</v>
      </c>
      <c r="D244" t="s">
        <v>693</v>
      </c>
      <c r="E244" s="32">
        <v>98.477777777777774</v>
      </c>
      <c r="F244" s="32">
        <v>3.0665135958479071</v>
      </c>
      <c r="G244" s="32">
        <v>2.7517375606453798</v>
      </c>
      <c r="H244" s="32">
        <v>0.29269209071420516</v>
      </c>
      <c r="I244" s="32">
        <v>0.18460566399638953</v>
      </c>
      <c r="J244" s="32">
        <v>301.98344444444444</v>
      </c>
      <c r="K244" s="32">
        <v>270.98500000000001</v>
      </c>
      <c r="L244" s="32">
        <v>28.823666666666668</v>
      </c>
      <c r="M244" s="32">
        <v>18.179555555555559</v>
      </c>
      <c r="N244" s="32">
        <v>5.133</v>
      </c>
      <c r="O244" s="32">
        <v>5.5111111111111111</v>
      </c>
      <c r="P244" s="32">
        <v>88.856555555555559</v>
      </c>
      <c r="Q244" s="32">
        <v>68.502222222222215</v>
      </c>
      <c r="R244" s="32">
        <v>20.354333333333336</v>
      </c>
      <c r="S244" s="32">
        <v>184.30322222222227</v>
      </c>
      <c r="T244" s="32">
        <v>159.60611111111115</v>
      </c>
      <c r="U244" s="32">
        <v>7.6701111111111127</v>
      </c>
      <c r="V244" s="32">
        <v>17.027000000000005</v>
      </c>
      <c r="W244" s="32">
        <v>3.0517777777777773</v>
      </c>
      <c r="X244" s="32">
        <v>0</v>
      </c>
      <c r="Y244" s="32">
        <v>0</v>
      </c>
      <c r="Z244" s="32">
        <v>0</v>
      </c>
      <c r="AA244" s="32">
        <v>0.31477777777777777</v>
      </c>
      <c r="AB244" s="32">
        <v>0</v>
      </c>
      <c r="AC244" s="32">
        <v>2.7369999999999997</v>
      </c>
      <c r="AD244" s="32">
        <v>0</v>
      </c>
      <c r="AE244" s="32">
        <v>0</v>
      </c>
      <c r="AF244" t="s">
        <v>27</v>
      </c>
      <c r="AG244">
        <v>4</v>
      </c>
      <c r="AH244"/>
    </row>
    <row r="245" spans="1:34" x14ac:dyDescent="0.25">
      <c r="A245" t="s">
        <v>822</v>
      </c>
      <c r="B245" t="s">
        <v>481</v>
      </c>
      <c r="C245" t="s">
        <v>596</v>
      </c>
      <c r="D245" t="s">
        <v>739</v>
      </c>
      <c r="E245" s="32">
        <v>16.322222222222223</v>
      </c>
      <c r="F245" s="32">
        <v>8.1886181075561613</v>
      </c>
      <c r="G245" s="32">
        <v>7.431300204220558</v>
      </c>
      <c r="H245" s="32">
        <v>4.2165282505105504</v>
      </c>
      <c r="I245" s="32">
        <v>3.4592103471749485</v>
      </c>
      <c r="J245" s="32">
        <v>133.65644444444445</v>
      </c>
      <c r="K245" s="32">
        <v>121.29533333333333</v>
      </c>
      <c r="L245" s="32">
        <v>68.823111111111103</v>
      </c>
      <c r="M245" s="32">
        <v>56.461999999999996</v>
      </c>
      <c r="N245" s="32">
        <v>12.361111111111111</v>
      </c>
      <c r="O245" s="32">
        <v>0</v>
      </c>
      <c r="P245" s="32">
        <v>21.708333333333332</v>
      </c>
      <c r="Q245" s="32">
        <v>21.708333333333332</v>
      </c>
      <c r="R245" s="32">
        <v>0</v>
      </c>
      <c r="S245" s="32">
        <v>43.125</v>
      </c>
      <c r="T245" s="32">
        <v>43.125</v>
      </c>
      <c r="U245" s="32">
        <v>0</v>
      </c>
      <c r="V245" s="32">
        <v>0</v>
      </c>
      <c r="W245" s="32">
        <v>0</v>
      </c>
      <c r="X245" s="32">
        <v>0</v>
      </c>
      <c r="Y245" s="32">
        <v>0</v>
      </c>
      <c r="Z245" s="32">
        <v>0</v>
      </c>
      <c r="AA245" s="32">
        <v>0</v>
      </c>
      <c r="AB245" s="32">
        <v>0</v>
      </c>
      <c r="AC245" s="32">
        <v>0</v>
      </c>
      <c r="AD245" s="32">
        <v>0</v>
      </c>
      <c r="AE245" s="32">
        <v>0</v>
      </c>
      <c r="AF245" t="s">
        <v>213</v>
      </c>
      <c r="AG245">
        <v>4</v>
      </c>
      <c r="AH245"/>
    </row>
    <row r="246" spans="1:34" x14ac:dyDescent="0.25">
      <c r="A246" t="s">
        <v>822</v>
      </c>
      <c r="B246" t="s">
        <v>499</v>
      </c>
      <c r="C246" t="s">
        <v>570</v>
      </c>
      <c r="D246" t="s">
        <v>698</v>
      </c>
      <c r="E246" s="32">
        <v>35.455555555555556</v>
      </c>
      <c r="F246" s="32">
        <v>3.9446881855217795</v>
      </c>
      <c r="G246" s="32">
        <v>3.7990441867753049</v>
      </c>
      <c r="H246" s="32">
        <v>0.64862112190535881</v>
      </c>
      <c r="I246" s="32">
        <v>0.50297712315888432</v>
      </c>
      <c r="J246" s="32">
        <v>139.86111111111109</v>
      </c>
      <c r="K246" s="32">
        <v>134.69722222222219</v>
      </c>
      <c r="L246" s="32">
        <v>22.99722222222222</v>
      </c>
      <c r="M246" s="32">
        <v>17.833333333333332</v>
      </c>
      <c r="N246" s="32">
        <v>0</v>
      </c>
      <c r="O246" s="32">
        <v>5.1638888888888888</v>
      </c>
      <c r="P246" s="32">
        <v>39.972222222222221</v>
      </c>
      <c r="Q246" s="32">
        <v>39.972222222222221</v>
      </c>
      <c r="R246" s="32">
        <v>0</v>
      </c>
      <c r="S246" s="32">
        <v>76.891666666666666</v>
      </c>
      <c r="T246" s="32">
        <v>75.5</v>
      </c>
      <c r="U246" s="32">
        <v>0.80555555555555558</v>
      </c>
      <c r="V246" s="32">
        <v>0.58611111111111114</v>
      </c>
      <c r="W246" s="32">
        <v>68.949999999999989</v>
      </c>
      <c r="X246" s="32">
        <v>11.186111111111112</v>
      </c>
      <c r="Y246" s="32">
        <v>0</v>
      </c>
      <c r="Z246" s="32">
        <v>0</v>
      </c>
      <c r="AA246" s="32">
        <v>22.56111111111111</v>
      </c>
      <c r="AB246" s="32">
        <v>0</v>
      </c>
      <c r="AC246" s="32">
        <v>34.616666666666667</v>
      </c>
      <c r="AD246" s="32">
        <v>0</v>
      </c>
      <c r="AE246" s="32">
        <v>0.58611111111111114</v>
      </c>
      <c r="AF246" t="s">
        <v>232</v>
      </c>
      <c r="AG246">
        <v>4</v>
      </c>
      <c r="AH246"/>
    </row>
    <row r="247" spans="1:34" x14ac:dyDescent="0.25">
      <c r="A247" t="s">
        <v>822</v>
      </c>
      <c r="B247" t="s">
        <v>525</v>
      </c>
      <c r="C247" t="s">
        <v>594</v>
      </c>
      <c r="D247" t="s">
        <v>699</v>
      </c>
      <c r="E247" s="32">
        <v>49.922222222222224</v>
      </c>
      <c r="F247" s="32">
        <v>3.819254395726686</v>
      </c>
      <c r="G247" s="32">
        <v>3.2802292454929893</v>
      </c>
      <c r="H247" s="32">
        <v>0.9608769196527932</v>
      </c>
      <c r="I247" s="32">
        <v>0.44384820832405952</v>
      </c>
      <c r="J247" s="32">
        <v>190.66566666666668</v>
      </c>
      <c r="K247" s="32">
        <v>163.75633333333334</v>
      </c>
      <c r="L247" s="32">
        <v>47.969111111111111</v>
      </c>
      <c r="M247" s="32">
        <v>22.157888888888884</v>
      </c>
      <c r="N247" s="32">
        <v>20.477888888888891</v>
      </c>
      <c r="O247" s="32">
        <v>5.333333333333333</v>
      </c>
      <c r="P247" s="32">
        <v>52.383555555555546</v>
      </c>
      <c r="Q247" s="32">
        <v>51.285444444444437</v>
      </c>
      <c r="R247" s="32">
        <v>1.098111111111111</v>
      </c>
      <c r="S247" s="32">
        <v>90.313000000000045</v>
      </c>
      <c r="T247" s="32">
        <v>68.594111111111161</v>
      </c>
      <c r="U247" s="32">
        <v>6.3017777777777786</v>
      </c>
      <c r="V247" s="32">
        <v>15.41711111111111</v>
      </c>
      <c r="W247" s="32">
        <v>0</v>
      </c>
      <c r="X247" s="32">
        <v>0</v>
      </c>
      <c r="Y247" s="32">
        <v>0</v>
      </c>
      <c r="Z247" s="32">
        <v>0</v>
      </c>
      <c r="AA247" s="32">
        <v>0</v>
      </c>
      <c r="AB247" s="32">
        <v>0</v>
      </c>
      <c r="AC247" s="32">
        <v>0</v>
      </c>
      <c r="AD247" s="32">
        <v>0</v>
      </c>
      <c r="AE247" s="32">
        <v>0</v>
      </c>
      <c r="AF247" t="s">
        <v>258</v>
      </c>
      <c r="AG247">
        <v>4</v>
      </c>
      <c r="AH247"/>
    </row>
    <row r="248" spans="1:34" x14ac:dyDescent="0.25">
      <c r="A248" t="s">
        <v>822</v>
      </c>
      <c r="B248" t="s">
        <v>531</v>
      </c>
      <c r="C248" t="s">
        <v>594</v>
      </c>
      <c r="D248" t="s">
        <v>699</v>
      </c>
      <c r="E248" s="32">
        <v>49.31111111111111</v>
      </c>
      <c r="F248" s="32">
        <v>3.7592023433979271</v>
      </c>
      <c r="G248" s="32">
        <v>3.2579855790896803</v>
      </c>
      <c r="H248" s="32">
        <v>1.0701937809824245</v>
      </c>
      <c r="I248" s="32">
        <v>0.7183596214511041</v>
      </c>
      <c r="J248" s="32">
        <v>185.37044444444444</v>
      </c>
      <c r="K248" s="32">
        <v>160.65488888888891</v>
      </c>
      <c r="L248" s="32">
        <v>52.772444444444446</v>
      </c>
      <c r="M248" s="32">
        <v>35.423111111111112</v>
      </c>
      <c r="N248" s="32">
        <v>12.515999999999998</v>
      </c>
      <c r="O248" s="32">
        <v>4.833333333333333</v>
      </c>
      <c r="P248" s="32">
        <v>44.442111111111103</v>
      </c>
      <c r="Q248" s="32">
        <v>37.075888888888876</v>
      </c>
      <c r="R248" s="32">
        <v>7.3662222222222242</v>
      </c>
      <c r="S248" s="32">
        <v>88.155888888888924</v>
      </c>
      <c r="T248" s="32">
        <v>67.118444444444492</v>
      </c>
      <c r="U248" s="32">
        <v>1.0224444444444445</v>
      </c>
      <c r="V248" s="32">
        <v>20.01499999999999</v>
      </c>
      <c r="W248" s="32">
        <v>0</v>
      </c>
      <c r="X248" s="32">
        <v>0</v>
      </c>
      <c r="Y248" s="32">
        <v>0</v>
      </c>
      <c r="Z248" s="32">
        <v>0</v>
      </c>
      <c r="AA248" s="32">
        <v>0</v>
      </c>
      <c r="AB248" s="32">
        <v>0</v>
      </c>
      <c r="AC248" s="32">
        <v>0</v>
      </c>
      <c r="AD248" s="32">
        <v>0</v>
      </c>
      <c r="AE248" s="32">
        <v>0</v>
      </c>
      <c r="AF248" t="s">
        <v>264</v>
      </c>
      <c r="AG248">
        <v>4</v>
      </c>
      <c r="AH248"/>
    </row>
    <row r="249" spans="1:34" x14ac:dyDescent="0.25">
      <c r="A249" t="s">
        <v>822</v>
      </c>
      <c r="B249" t="s">
        <v>521</v>
      </c>
      <c r="C249" t="s">
        <v>594</v>
      </c>
      <c r="D249" t="s">
        <v>699</v>
      </c>
      <c r="E249" s="32">
        <v>62.4</v>
      </c>
      <c r="F249" s="32">
        <v>3.6024643874643876</v>
      </c>
      <c r="G249" s="32">
        <v>3.1947186609686615</v>
      </c>
      <c r="H249" s="32">
        <v>0.94495192307692299</v>
      </c>
      <c r="I249" s="32">
        <v>0.60762642450142446</v>
      </c>
      <c r="J249" s="32">
        <v>224.79377777777779</v>
      </c>
      <c r="K249" s="32">
        <v>199.35044444444446</v>
      </c>
      <c r="L249" s="32">
        <v>58.964999999999996</v>
      </c>
      <c r="M249" s="32">
        <v>37.915888888888887</v>
      </c>
      <c r="N249" s="32">
        <v>17.29911111111111</v>
      </c>
      <c r="O249" s="32">
        <v>3.75</v>
      </c>
      <c r="P249" s="32">
        <v>45.042111111111112</v>
      </c>
      <c r="Q249" s="32">
        <v>40.647888888888886</v>
      </c>
      <c r="R249" s="32">
        <v>4.394222222222222</v>
      </c>
      <c r="S249" s="32">
        <v>120.78666666666666</v>
      </c>
      <c r="T249" s="32">
        <v>91.813222222222223</v>
      </c>
      <c r="U249" s="32">
        <v>0</v>
      </c>
      <c r="V249" s="32">
        <v>28.973444444444446</v>
      </c>
      <c r="W249" s="32">
        <v>0</v>
      </c>
      <c r="X249" s="32">
        <v>0</v>
      </c>
      <c r="Y249" s="32">
        <v>0</v>
      </c>
      <c r="Z249" s="32">
        <v>0</v>
      </c>
      <c r="AA249" s="32">
        <v>0</v>
      </c>
      <c r="AB249" s="32">
        <v>0</v>
      </c>
      <c r="AC249" s="32">
        <v>0</v>
      </c>
      <c r="AD249" s="32">
        <v>0</v>
      </c>
      <c r="AE249" s="32">
        <v>0</v>
      </c>
      <c r="AF249" t="s">
        <v>254</v>
      </c>
      <c r="AG249">
        <v>4</v>
      </c>
      <c r="AH249"/>
    </row>
    <row r="250" spans="1:34" x14ac:dyDescent="0.25">
      <c r="A250" t="s">
        <v>822</v>
      </c>
      <c r="B250" t="s">
        <v>354</v>
      </c>
      <c r="C250" t="s">
        <v>623</v>
      </c>
      <c r="D250" t="s">
        <v>733</v>
      </c>
      <c r="E250" s="32">
        <v>43.2</v>
      </c>
      <c r="F250" s="32">
        <v>3.8820653292181078</v>
      </c>
      <c r="G250" s="32">
        <v>3.5647402263374488</v>
      </c>
      <c r="H250" s="32">
        <v>0.68708333333333316</v>
      </c>
      <c r="I250" s="32">
        <v>0.36975823045267486</v>
      </c>
      <c r="J250" s="32">
        <v>167.70522222222226</v>
      </c>
      <c r="K250" s="32">
        <v>153.99677777777779</v>
      </c>
      <c r="L250" s="32">
        <v>29.681999999999995</v>
      </c>
      <c r="M250" s="32">
        <v>15.973555555555555</v>
      </c>
      <c r="N250" s="32">
        <v>8.7084444444444422</v>
      </c>
      <c r="O250" s="32">
        <v>5</v>
      </c>
      <c r="P250" s="32">
        <v>43.651555555555554</v>
      </c>
      <c r="Q250" s="32">
        <v>43.651555555555554</v>
      </c>
      <c r="R250" s="32">
        <v>0</v>
      </c>
      <c r="S250" s="32">
        <v>94.371666666666698</v>
      </c>
      <c r="T250" s="32">
        <v>64.627333333333354</v>
      </c>
      <c r="U250" s="32">
        <v>0</v>
      </c>
      <c r="V250" s="32">
        <v>29.744333333333337</v>
      </c>
      <c r="W250" s="32">
        <v>0</v>
      </c>
      <c r="X250" s="32">
        <v>0</v>
      </c>
      <c r="Y250" s="32">
        <v>0</v>
      </c>
      <c r="Z250" s="32">
        <v>0</v>
      </c>
      <c r="AA250" s="32">
        <v>0</v>
      </c>
      <c r="AB250" s="32">
        <v>0</v>
      </c>
      <c r="AC250" s="32">
        <v>0</v>
      </c>
      <c r="AD250" s="32">
        <v>0</v>
      </c>
      <c r="AE250" s="32">
        <v>0</v>
      </c>
      <c r="AF250" t="s">
        <v>82</v>
      </c>
      <c r="AG250">
        <v>4</v>
      </c>
      <c r="AH250"/>
    </row>
    <row r="251" spans="1:34" x14ac:dyDescent="0.25">
      <c r="A251" t="s">
        <v>822</v>
      </c>
      <c r="B251" t="s">
        <v>421</v>
      </c>
      <c r="C251" t="s">
        <v>555</v>
      </c>
      <c r="D251" t="s">
        <v>688</v>
      </c>
      <c r="E251" s="32">
        <v>46.422222222222224</v>
      </c>
      <c r="F251" s="32">
        <v>3.0005002393489701</v>
      </c>
      <c r="G251" s="32">
        <v>2.6159813307802775</v>
      </c>
      <c r="H251" s="32">
        <v>0.9876112972714215</v>
      </c>
      <c r="I251" s="32">
        <v>0.70086883676400191</v>
      </c>
      <c r="J251" s="32">
        <v>139.28988888888887</v>
      </c>
      <c r="K251" s="32">
        <v>121.43966666666667</v>
      </c>
      <c r="L251" s="32">
        <v>45.847111111111104</v>
      </c>
      <c r="M251" s="32">
        <v>32.535888888888891</v>
      </c>
      <c r="N251" s="32">
        <v>8.1723333333333308</v>
      </c>
      <c r="O251" s="32">
        <v>5.1388888888888893</v>
      </c>
      <c r="P251" s="32">
        <v>30.998666666666669</v>
      </c>
      <c r="Q251" s="32">
        <v>26.459666666666667</v>
      </c>
      <c r="R251" s="32">
        <v>4.5390000000000006</v>
      </c>
      <c r="S251" s="32">
        <v>62.444111111111113</v>
      </c>
      <c r="T251" s="32">
        <v>43.499666666666677</v>
      </c>
      <c r="U251" s="32">
        <v>0</v>
      </c>
      <c r="V251" s="32">
        <v>18.944444444444439</v>
      </c>
      <c r="W251" s="32">
        <v>0</v>
      </c>
      <c r="X251" s="32">
        <v>0</v>
      </c>
      <c r="Y251" s="32">
        <v>0</v>
      </c>
      <c r="Z251" s="32">
        <v>0</v>
      </c>
      <c r="AA251" s="32">
        <v>0</v>
      </c>
      <c r="AB251" s="32">
        <v>0</v>
      </c>
      <c r="AC251" s="32">
        <v>0</v>
      </c>
      <c r="AD251" s="32">
        <v>0</v>
      </c>
      <c r="AE251" s="32">
        <v>0</v>
      </c>
      <c r="AF251" t="s">
        <v>153</v>
      </c>
      <c r="AG251">
        <v>4</v>
      </c>
      <c r="AH251"/>
    </row>
    <row r="252" spans="1:34" x14ac:dyDescent="0.25">
      <c r="A252" t="s">
        <v>822</v>
      </c>
      <c r="B252" t="s">
        <v>524</v>
      </c>
      <c r="C252" t="s">
        <v>683</v>
      </c>
      <c r="D252" t="s">
        <v>771</v>
      </c>
      <c r="E252" s="32">
        <v>95.388888888888886</v>
      </c>
      <c r="F252" s="32">
        <v>4.598660454280723</v>
      </c>
      <c r="G252" s="32">
        <v>4.0640361094933022</v>
      </c>
      <c r="H252" s="32">
        <v>0.89647641234711717</v>
      </c>
      <c r="I252" s="32">
        <v>0.36185206755969712</v>
      </c>
      <c r="J252" s="32">
        <v>438.66111111111115</v>
      </c>
      <c r="K252" s="32">
        <v>387.66388888888889</v>
      </c>
      <c r="L252" s="32">
        <v>85.5138888888889</v>
      </c>
      <c r="M252" s="32">
        <v>34.516666666666666</v>
      </c>
      <c r="N252" s="32">
        <v>44.994444444444447</v>
      </c>
      <c r="O252" s="32">
        <v>6.0027777777777782</v>
      </c>
      <c r="P252" s="32">
        <v>105.12222222222222</v>
      </c>
      <c r="Q252" s="32">
        <v>105.12222222222222</v>
      </c>
      <c r="R252" s="32">
        <v>0</v>
      </c>
      <c r="S252" s="32">
        <v>248.02500000000001</v>
      </c>
      <c r="T252" s="32">
        <v>215.55</v>
      </c>
      <c r="U252" s="32">
        <v>8.2722222222222221</v>
      </c>
      <c r="V252" s="32">
        <v>24.202777777777779</v>
      </c>
      <c r="W252" s="32">
        <v>204.91944444444445</v>
      </c>
      <c r="X252" s="32">
        <v>23.18888888888889</v>
      </c>
      <c r="Y252" s="32">
        <v>3.5444444444444443</v>
      </c>
      <c r="Z252" s="32">
        <v>0</v>
      </c>
      <c r="AA252" s="32">
        <v>59.094444444444441</v>
      </c>
      <c r="AB252" s="32">
        <v>0</v>
      </c>
      <c r="AC252" s="32">
        <v>116.78333333333333</v>
      </c>
      <c r="AD252" s="32">
        <v>0</v>
      </c>
      <c r="AE252" s="32">
        <v>2.3083333333333331</v>
      </c>
      <c r="AF252" t="s">
        <v>257</v>
      </c>
      <c r="AG252">
        <v>4</v>
      </c>
      <c r="AH252"/>
    </row>
    <row r="253" spans="1:34" x14ac:dyDescent="0.25">
      <c r="A253" t="s">
        <v>822</v>
      </c>
      <c r="B253" t="s">
        <v>337</v>
      </c>
      <c r="C253" t="s">
        <v>555</v>
      </c>
      <c r="D253" t="s">
        <v>688</v>
      </c>
      <c r="E253" s="32">
        <v>46.488888888888887</v>
      </c>
      <c r="F253" s="32">
        <v>4.0975239005736146</v>
      </c>
      <c r="G253" s="32">
        <v>3.6970363288718944</v>
      </c>
      <c r="H253" s="32">
        <v>0.70008843212237071</v>
      </c>
      <c r="I253" s="32">
        <v>0.55035133843212225</v>
      </c>
      <c r="J253" s="32">
        <v>190.48933333333338</v>
      </c>
      <c r="K253" s="32">
        <v>171.87111111111116</v>
      </c>
      <c r="L253" s="32">
        <v>32.546333333333322</v>
      </c>
      <c r="M253" s="32">
        <v>25.585222222222214</v>
      </c>
      <c r="N253" s="32">
        <v>1.4583333333333333</v>
      </c>
      <c r="O253" s="32">
        <v>5.5027777777777782</v>
      </c>
      <c r="P253" s="32">
        <v>51.682666666666677</v>
      </c>
      <c r="Q253" s="32">
        <v>40.025555555555563</v>
      </c>
      <c r="R253" s="32">
        <v>11.657111111111112</v>
      </c>
      <c r="S253" s="32">
        <v>106.26033333333336</v>
      </c>
      <c r="T253" s="32">
        <v>104.45066666666671</v>
      </c>
      <c r="U253" s="32">
        <v>1.7263333333333333</v>
      </c>
      <c r="V253" s="32">
        <v>8.3333333333333329E-2</v>
      </c>
      <c r="W253" s="32">
        <v>32.000555555555557</v>
      </c>
      <c r="X253" s="32">
        <v>4.1161111111111106</v>
      </c>
      <c r="Y253" s="32">
        <v>0</v>
      </c>
      <c r="Z253" s="32">
        <v>0</v>
      </c>
      <c r="AA253" s="32">
        <v>17.504888888888889</v>
      </c>
      <c r="AB253" s="32">
        <v>0</v>
      </c>
      <c r="AC253" s="32">
        <v>10.296222222222221</v>
      </c>
      <c r="AD253" s="32">
        <v>0</v>
      </c>
      <c r="AE253" s="32">
        <v>8.3333333333333329E-2</v>
      </c>
      <c r="AF253" t="s">
        <v>65</v>
      </c>
      <c r="AG253">
        <v>4</v>
      </c>
      <c r="AH253"/>
    </row>
    <row r="254" spans="1:34" x14ac:dyDescent="0.25">
      <c r="A254" t="s">
        <v>822</v>
      </c>
      <c r="B254" t="s">
        <v>495</v>
      </c>
      <c r="C254" t="s">
        <v>678</v>
      </c>
      <c r="D254" t="s">
        <v>762</v>
      </c>
      <c r="E254" s="32">
        <v>61.022222222222226</v>
      </c>
      <c r="F254" s="32">
        <v>4.0935724690458848</v>
      </c>
      <c r="G254" s="32">
        <v>3.8152130371449378</v>
      </c>
      <c r="H254" s="32">
        <v>0.59650400582665686</v>
      </c>
      <c r="I254" s="32">
        <v>0.40094683175528034</v>
      </c>
      <c r="J254" s="32">
        <v>249.79888888888888</v>
      </c>
      <c r="K254" s="32">
        <v>232.81277777777777</v>
      </c>
      <c r="L254" s="32">
        <v>36.4</v>
      </c>
      <c r="M254" s="32">
        <v>24.466666666666665</v>
      </c>
      <c r="N254" s="32">
        <v>8.1055555555555561</v>
      </c>
      <c r="O254" s="32">
        <v>3.8277777777777779</v>
      </c>
      <c r="P254" s="32">
        <v>55.462444444444444</v>
      </c>
      <c r="Q254" s="32">
        <v>50.409666666666666</v>
      </c>
      <c r="R254" s="32">
        <v>5.052777777777778</v>
      </c>
      <c r="S254" s="32">
        <v>157.93644444444445</v>
      </c>
      <c r="T254" s="32">
        <v>148.6031111111111</v>
      </c>
      <c r="U254" s="32">
        <v>0</v>
      </c>
      <c r="V254" s="32">
        <v>9.3333333333333339</v>
      </c>
      <c r="W254" s="32">
        <v>0</v>
      </c>
      <c r="X254" s="32">
        <v>0</v>
      </c>
      <c r="Y254" s="32">
        <v>0</v>
      </c>
      <c r="Z254" s="32">
        <v>0</v>
      </c>
      <c r="AA254" s="32">
        <v>0</v>
      </c>
      <c r="AB254" s="32">
        <v>0</v>
      </c>
      <c r="AC254" s="32">
        <v>0</v>
      </c>
      <c r="AD254" s="32">
        <v>0</v>
      </c>
      <c r="AE254" s="32">
        <v>0</v>
      </c>
      <c r="AF254" t="s">
        <v>228</v>
      </c>
      <c r="AG254">
        <v>4</v>
      </c>
      <c r="AH254"/>
    </row>
    <row r="255" spans="1:34" x14ac:dyDescent="0.25">
      <c r="A255" t="s">
        <v>822</v>
      </c>
      <c r="B255" t="s">
        <v>334</v>
      </c>
      <c r="C255" t="s">
        <v>615</v>
      </c>
      <c r="D255" t="s">
        <v>703</v>
      </c>
      <c r="E255" s="32">
        <v>16.211111111111112</v>
      </c>
      <c r="F255" s="32">
        <v>7.0158327621658669</v>
      </c>
      <c r="G255" s="32">
        <v>5.2217957505140502</v>
      </c>
      <c r="H255" s="32">
        <v>2.0556545579163816</v>
      </c>
      <c r="I255" s="32">
        <v>0.26161754626456479</v>
      </c>
      <c r="J255" s="32">
        <v>113.73444444444445</v>
      </c>
      <c r="K255" s="32">
        <v>84.651111111111106</v>
      </c>
      <c r="L255" s="32">
        <v>33.324444444444453</v>
      </c>
      <c r="M255" s="32">
        <v>4.2411111111111115</v>
      </c>
      <c r="N255" s="32">
        <v>26.561111111111117</v>
      </c>
      <c r="O255" s="32">
        <v>2.5222222222222221</v>
      </c>
      <c r="P255" s="32">
        <v>44.95000000000001</v>
      </c>
      <c r="Q255" s="32">
        <v>44.95000000000001</v>
      </c>
      <c r="R255" s="32">
        <v>0</v>
      </c>
      <c r="S255" s="32">
        <v>35.459999999999987</v>
      </c>
      <c r="T255" s="32">
        <v>35.459999999999987</v>
      </c>
      <c r="U255" s="32">
        <v>0</v>
      </c>
      <c r="V255" s="32">
        <v>0</v>
      </c>
      <c r="W255" s="32">
        <v>0</v>
      </c>
      <c r="X255" s="32">
        <v>0</v>
      </c>
      <c r="Y255" s="32">
        <v>0</v>
      </c>
      <c r="Z255" s="32">
        <v>0</v>
      </c>
      <c r="AA255" s="32">
        <v>0</v>
      </c>
      <c r="AB255" s="32">
        <v>0</v>
      </c>
      <c r="AC255" s="32">
        <v>0</v>
      </c>
      <c r="AD255" s="32">
        <v>0</v>
      </c>
      <c r="AE255" s="32">
        <v>0</v>
      </c>
      <c r="AF255" t="s">
        <v>62</v>
      </c>
      <c r="AG255">
        <v>4</v>
      </c>
      <c r="AH255"/>
    </row>
    <row r="256" spans="1:34" x14ac:dyDescent="0.25">
      <c r="A256" t="s">
        <v>822</v>
      </c>
      <c r="B256" t="s">
        <v>293</v>
      </c>
      <c r="C256" t="s">
        <v>596</v>
      </c>
      <c r="D256" t="s">
        <v>739</v>
      </c>
      <c r="E256" s="32">
        <v>89.25555555555556</v>
      </c>
      <c r="F256" s="32">
        <v>3.0806896551724137</v>
      </c>
      <c r="G256" s="32">
        <v>2.7592344080667246</v>
      </c>
      <c r="H256" s="32">
        <v>0.43315075314328394</v>
      </c>
      <c r="I256" s="32">
        <v>0.18190588821112907</v>
      </c>
      <c r="J256" s="32">
        <v>274.96866666666665</v>
      </c>
      <c r="K256" s="32">
        <v>246.27699999999999</v>
      </c>
      <c r="L256" s="32">
        <v>38.661111111111111</v>
      </c>
      <c r="M256" s="32">
        <v>16.236111111111111</v>
      </c>
      <c r="N256" s="32">
        <v>16.502777777777776</v>
      </c>
      <c r="O256" s="32">
        <v>5.9222222222222225</v>
      </c>
      <c r="P256" s="32">
        <v>46.147444444444446</v>
      </c>
      <c r="Q256" s="32">
        <v>39.88077777777778</v>
      </c>
      <c r="R256" s="32">
        <v>6.2666666666666666</v>
      </c>
      <c r="S256" s="32">
        <v>190.16011111111109</v>
      </c>
      <c r="T256" s="32">
        <v>176.72399999999999</v>
      </c>
      <c r="U256" s="32">
        <v>0</v>
      </c>
      <c r="V256" s="32">
        <v>13.436111111111112</v>
      </c>
      <c r="W256" s="32">
        <v>84.297222222222231</v>
      </c>
      <c r="X256" s="32">
        <v>0.94444444444444442</v>
      </c>
      <c r="Y256" s="32">
        <v>0</v>
      </c>
      <c r="Z256" s="32">
        <v>0</v>
      </c>
      <c r="AA256" s="32">
        <v>8.6277777777777782</v>
      </c>
      <c r="AB256" s="32">
        <v>1.0222222222222221</v>
      </c>
      <c r="AC256" s="32">
        <v>70.719444444444449</v>
      </c>
      <c r="AD256" s="32">
        <v>0</v>
      </c>
      <c r="AE256" s="32">
        <v>2.9833333333333334</v>
      </c>
      <c r="AF256" t="s">
        <v>20</v>
      </c>
      <c r="AG256">
        <v>4</v>
      </c>
      <c r="AH256"/>
    </row>
    <row r="257" spans="1:34" x14ac:dyDescent="0.25">
      <c r="A257" t="s">
        <v>822</v>
      </c>
      <c r="B257" t="s">
        <v>510</v>
      </c>
      <c r="C257" t="s">
        <v>555</v>
      </c>
      <c r="D257" t="s">
        <v>688</v>
      </c>
      <c r="E257" s="32">
        <v>124.83333333333333</v>
      </c>
      <c r="F257" s="32">
        <v>3.8128357810413878</v>
      </c>
      <c r="G257" s="32">
        <v>3.3894401424121043</v>
      </c>
      <c r="H257" s="32">
        <v>0.57949888740542954</v>
      </c>
      <c r="I257" s="32">
        <v>0.31736893635959063</v>
      </c>
      <c r="J257" s="32">
        <v>475.96899999999988</v>
      </c>
      <c r="K257" s="32">
        <v>423.11511111111099</v>
      </c>
      <c r="L257" s="32">
        <v>72.340777777777788</v>
      </c>
      <c r="M257" s="32">
        <v>39.618222222222229</v>
      </c>
      <c r="N257" s="32">
        <v>21.344777777777786</v>
      </c>
      <c r="O257" s="32">
        <v>11.377777777777778</v>
      </c>
      <c r="P257" s="32">
        <v>125.5742222222222</v>
      </c>
      <c r="Q257" s="32">
        <v>105.44288888888887</v>
      </c>
      <c r="R257" s="32">
        <v>20.131333333333334</v>
      </c>
      <c r="S257" s="32">
        <v>278.05399999999986</v>
      </c>
      <c r="T257" s="32">
        <v>245.30277777777766</v>
      </c>
      <c r="U257" s="32">
        <v>0</v>
      </c>
      <c r="V257" s="32">
        <v>32.751222222222225</v>
      </c>
      <c r="W257" s="32">
        <v>0</v>
      </c>
      <c r="X257" s="32">
        <v>0</v>
      </c>
      <c r="Y257" s="32">
        <v>0</v>
      </c>
      <c r="Z257" s="32">
        <v>0</v>
      </c>
      <c r="AA257" s="32">
        <v>0</v>
      </c>
      <c r="AB257" s="32">
        <v>0</v>
      </c>
      <c r="AC257" s="32">
        <v>0</v>
      </c>
      <c r="AD257" s="32">
        <v>0</v>
      </c>
      <c r="AE257" s="32">
        <v>0</v>
      </c>
      <c r="AF257" t="s">
        <v>243</v>
      </c>
      <c r="AG257">
        <v>4</v>
      </c>
      <c r="AH257"/>
    </row>
    <row r="258" spans="1:34" x14ac:dyDescent="0.25">
      <c r="A258" t="s">
        <v>822</v>
      </c>
      <c r="B258" t="s">
        <v>372</v>
      </c>
      <c r="C258" t="s">
        <v>631</v>
      </c>
      <c r="D258" t="s">
        <v>773</v>
      </c>
      <c r="E258" s="32">
        <v>81.788888888888891</v>
      </c>
      <c r="F258" s="32">
        <v>2.8844925961146584</v>
      </c>
      <c r="G258" s="32">
        <v>2.6992596114658336</v>
      </c>
      <c r="H258" s="32">
        <v>0.46573155821219941</v>
      </c>
      <c r="I258" s="32">
        <v>0.28049857356337454</v>
      </c>
      <c r="J258" s="32">
        <v>235.91944444444445</v>
      </c>
      <c r="K258" s="32">
        <v>220.76944444444445</v>
      </c>
      <c r="L258" s="32">
        <v>38.091666666666669</v>
      </c>
      <c r="M258" s="32">
        <v>22.941666666666666</v>
      </c>
      <c r="N258" s="32">
        <v>9.6388888888888893</v>
      </c>
      <c r="O258" s="32">
        <v>5.5111111111111111</v>
      </c>
      <c r="P258" s="32">
        <v>62.594444444444441</v>
      </c>
      <c r="Q258" s="32">
        <v>62.594444444444441</v>
      </c>
      <c r="R258" s="32">
        <v>0</v>
      </c>
      <c r="S258" s="32">
        <v>135.23333333333335</v>
      </c>
      <c r="T258" s="32">
        <v>107.11388888888889</v>
      </c>
      <c r="U258" s="32">
        <v>28.119444444444444</v>
      </c>
      <c r="V258" s="32">
        <v>0</v>
      </c>
      <c r="W258" s="32">
        <v>0</v>
      </c>
      <c r="X258" s="32">
        <v>0</v>
      </c>
      <c r="Y258" s="32">
        <v>0</v>
      </c>
      <c r="Z258" s="32">
        <v>0</v>
      </c>
      <c r="AA258" s="32">
        <v>0</v>
      </c>
      <c r="AB258" s="32">
        <v>0</v>
      </c>
      <c r="AC258" s="32">
        <v>0</v>
      </c>
      <c r="AD258" s="32">
        <v>0</v>
      </c>
      <c r="AE258" s="32">
        <v>0</v>
      </c>
      <c r="AF258" t="s">
        <v>101</v>
      </c>
      <c r="AG258">
        <v>4</v>
      </c>
      <c r="AH258"/>
    </row>
    <row r="259" spans="1:34" x14ac:dyDescent="0.25">
      <c r="A259" t="s">
        <v>822</v>
      </c>
      <c r="B259" t="s">
        <v>501</v>
      </c>
      <c r="C259" t="s">
        <v>679</v>
      </c>
      <c r="D259" t="s">
        <v>753</v>
      </c>
      <c r="E259" s="32">
        <v>88.677777777777777</v>
      </c>
      <c r="F259" s="32">
        <v>3.6825974188698161</v>
      </c>
      <c r="G259" s="32">
        <v>3.0698922440796896</v>
      </c>
      <c r="H259" s="32">
        <v>0.47018544042099986</v>
      </c>
      <c r="I259" s="32">
        <v>0.27788497681994734</v>
      </c>
      <c r="J259" s="32">
        <v>326.56455555555556</v>
      </c>
      <c r="K259" s="32">
        <v>272.23122222222224</v>
      </c>
      <c r="L259" s="32">
        <v>41.695</v>
      </c>
      <c r="M259" s="32">
        <v>24.64222222222222</v>
      </c>
      <c r="N259" s="32">
        <v>11.897222222222222</v>
      </c>
      <c r="O259" s="32">
        <v>5.1555555555555559</v>
      </c>
      <c r="P259" s="32">
        <v>85.87255555555555</v>
      </c>
      <c r="Q259" s="32">
        <v>48.591999999999999</v>
      </c>
      <c r="R259" s="32">
        <v>37.280555555555559</v>
      </c>
      <c r="S259" s="32">
        <v>198.99699999999999</v>
      </c>
      <c r="T259" s="32">
        <v>154.5841111111111</v>
      </c>
      <c r="U259" s="32">
        <v>6.5694444444444446</v>
      </c>
      <c r="V259" s="32">
        <v>37.843444444444437</v>
      </c>
      <c r="W259" s="32">
        <v>31.761666666666667</v>
      </c>
      <c r="X259" s="32">
        <v>8.8888888888888892E-2</v>
      </c>
      <c r="Y259" s="32">
        <v>0</v>
      </c>
      <c r="Z259" s="32">
        <v>0</v>
      </c>
      <c r="AA259" s="32">
        <v>13.434111111111111</v>
      </c>
      <c r="AB259" s="32">
        <v>0</v>
      </c>
      <c r="AC259" s="32">
        <v>14.961888888888891</v>
      </c>
      <c r="AD259" s="32">
        <v>0</v>
      </c>
      <c r="AE259" s="32">
        <v>3.2767777777777782</v>
      </c>
      <c r="AF259" t="s">
        <v>234</v>
      </c>
      <c r="AG259">
        <v>4</v>
      </c>
      <c r="AH259"/>
    </row>
    <row r="260" spans="1:34" x14ac:dyDescent="0.25">
      <c r="A260" t="s">
        <v>822</v>
      </c>
      <c r="B260" t="s">
        <v>507</v>
      </c>
      <c r="C260" t="s">
        <v>679</v>
      </c>
      <c r="D260" t="s">
        <v>753</v>
      </c>
      <c r="E260" s="32">
        <v>125.78888888888889</v>
      </c>
      <c r="F260" s="32">
        <v>3.3019114919176755</v>
      </c>
      <c r="G260" s="32">
        <v>2.8158148573447583</v>
      </c>
      <c r="H260" s="32">
        <v>0.64834290257044425</v>
      </c>
      <c r="I260" s="32">
        <v>0.38353237346524149</v>
      </c>
      <c r="J260" s="32">
        <v>415.34377777777786</v>
      </c>
      <c r="K260" s="32">
        <v>354.19822222222234</v>
      </c>
      <c r="L260" s="32">
        <v>81.554333333333332</v>
      </c>
      <c r="M260" s="32">
        <v>48.244111111111103</v>
      </c>
      <c r="N260" s="32">
        <v>25.646555555555555</v>
      </c>
      <c r="O260" s="32">
        <v>7.6636666666666677</v>
      </c>
      <c r="P260" s="32">
        <v>98.450777777777802</v>
      </c>
      <c r="Q260" s="32">
        <v>70.615444444444464</v>
      </c>
      <c r="R260" s="32">
        <v>27.835333333333331</v>
      </c>
      <c r="S260" s="32">
        <v>235.33866666666682</v>
      </c>
      <c r="T260" s="32">
        <v>213.04277777777793</v>
      </c>
      <c r="U260" s="32">
        <v>10.334222222222218</v>
      </c>
      <c r="V260" s="32">
        <v>11.961666666666666</v>
      </c>
      <c r="W260" s="32">
        <v>0</v>
      </c>
      <c r="X260" s="32">
        <v>0</v>
      </c>
      <c r="Y260" s="32">
        <v>0</v>
      </c>
      <c r="Z260" s="32">
        <v>0</v>
      </c>
      <c r="AA260" s="32">
        <v>0</v>
      </c>
      <c r="AB260" s="32">
        <v>0</v>
      </c>
      <c r="AC260" s="32">
        <v>0</v>
      </c>
      <c r="AD260" s="32">
        <v>0</v>
      </c>
      <c r="AE260" s="32">
        <v>0</v>
      </c>
      <c r="AF260" t="s">
        <v>240</v>
      </c>
      <c r="AG260">
        <v>4</v>
      </c>
      <c r="AH260"/>
    </row>
    <row r="261" spans="1:34" x14ac:dyDescent="0.25">
      <c r="A261" t="s">
        <v>822</v>
      </c>
      <c r="B261" t="s">
        <v>498</v>
      </c>
      <c r="C261" t="s">
        <v>596</v>
      </c>
      <c r="D261" t="s">
        <v>739</v>
      </c>
      <c r="E261" s="32">
        <v>38.12222222222222</v>
      </c>
      <c r="F261" s="32">
        <v>4.9970125327892738</v>
      </c>
      <c r="G261" s="32">
        <v>4.7983823958029737</v>
      </c>
      <c r="H261" s="32">
        <v>0.81783736519965022</v>
      </c>
      <c r="I261" s="32">
        <v>0.61920722821334884</v>
      </c>
      <c r="J261" s="32">
        <v>190.49722222222221</v>
      </c>
      <c r="K261" s="32">
        <v>182.92500000000001</v>
      </c>
      <c r="L261" s="32">
        <v>31.177777777777777</v>
      </c>
      <c r="M261" s="32">
        <v>23.605555555555554</v>
      </c>
      <c r="N261" s="32">
        <v>6.5944444444444441</v>
      </c>
      <c r="O261" s="32">
        <v>0.97777777777777775</v>
      </c>
      <c r="P261" s="32">
        <v>22.744444444444444</v>
      </c>
      <c r="Q261" s="32">
        <v>22.744444444444444</v>
      </c>
      <c r="R261" s="32">
        <v>0</v>
      </c>
      <c r="S261" s="32">
        <v>136.57499999999999</v>
      </c>
      <c r="T261" s="32">
        <v>74.047222222222217</v>
      </c>
      <c r="U261" s="32">
        <v>39.083333333333336</v>
      </c>
      <c r="V261" s="32">
        <v>23.444444444444443</v>
      </c>
      <c r="W261" s="32">
        <v>0</v>
      </c>
      <c r="X261" s="32">
        <v>0</v>
      </c>
      <c r="Y261" s="32">
        <v>0</v>
      </c>
      <c r="Z261" s="32">
        <v>0</v>
      </c>
      <c r="AA261" s="32">
        <v>0</v>
      </c>
      <c r="AB261" s="32">
        <v>0</v>
      </c>
      <c r="AC261" s="32">
        <v>0</v>
      </c>
      <c r="AD261" s="32">
        <v>0</v>
      </c>
      <c r="AE261" s="32">
        <v>0</v>
      </c>
      <c r="AF261" t="s">
        <v>231</v>
      </c>
      <c r="AG261">
        <v>4</v>
      </c>
      <c r="AH261"/>
    </row>
    <row r="262" spans="1:34" x14ac:dyDescent="0.25">
      <c r="A262" t="s">
        <v>822</v>
      </c>
      <c r="B262" t="s">
        <v>311</v>
      </c>
      <c r="C262" t="s">
        <v>555</v>
      </c>
      <c r="D262" t="s">
        <v>688</v>
      </c>
      <c r="E262" s="32">
        <v>55.6</v>
      </c>
      <c r="F262" s="32">
        <v>3.4487629896083134</v>
      </c>
      <c r="G262" s="32">
        <v>3.1377358113509191</v>
      </c>
      <c r="H262" s="32">
        <v>0.72019784172661871</v>
      </c>
      <c r="I262" s="32">
        <v>0.45497002398081532</v>
      </c>
      <c r="J262" s="32">
        <v>191.75122222222222</v>
      </c>
      <c r="K262" s="32">
        <v>174.45811111111109</v>
      </c>
      <c r="L262" s="32">
        <v>40.042999999999999</v>
      </c>
      <c r="M262" s="32">
        <v>25.296333333333333</v>
      </c>
      <c r="N262" s="32">
        <v>10.285555555555556</v>
      </c>
      <c r="O262" s="32">
        <v>4.4611111111111112</v>
      </c>
      <c r="P262" s="32">
        <v>32.107333333333337</v>
      </c>
      <c r="Q262" s="32">
        <v>29.56088888888889</v>
      </c>
      <c r="R262" s="32">
        <v>2.5464444444444445</v>
      </c>
      <c r="S262" s="32">
        <v>119.6008888888889</v>
      </c>
      <c r="T262" s="32">
        <v>105.47644444444445</v>
      </c>
      <c r="U262" s="32">
        <v>0</v>
      </c>
      <c r="V262" s="32">
        <v>14.124444444444443</v>
      </c>
      <c r="W262" s="32">
        <v>0</v>
      </c>
      <c r="X262" s="32">
        <v>0</v>
      </c>
      <c r="Y262" s="32">
        <v>0</v>
      </c>
      <c r="Z262" s="32">
        <v>0</v>
      </c>
      <c r="AA262" s="32">
        <v>0</v>
      </c>
      <c r="AB262" s="32">
        <v>0</v>
      </c>
      <c r="AC262" s="32">
        <v>0</v>
      </c>
      <c r="AD262" s="32">
        <v>0</v>
      </c>
      <c r="AE262" s="32">
        <v>0</v>
      </c>
      <c r="AF262" t="s">
        <v>38</v>
      </c>
      <c r="AG262">
        <v>4</v>
      </c>
      <c r="AH262"/>
    </row>
    <row r="263" spans="1:34" x14ac:dyDescent="0.25">
      <c r="A263" t="s">
        <v>822</v>
      </c>
      <c r="B263" t="s">
        <v>401</v>
      </c>
      <c r="C263" t="s">
        <v>585</v>
      </c>
      <c r="D263" t="s">
        <v>691</v>
      </c>
      <c r="E263" s="32">
        <v>43.722222222222221</v>
      </c>
      <c r="F263" s="32">
        <v>3.2750597204574321</v>
      </c>
      <c r="G263" s="32">
        <v>2.8166709021601002</v>
      </c>
      <c r="H263" s="32">
        <v>0.81735451080050825</v>
      </c>
      <c r="I263" s="32">
        <v>0.48393646759847525</v>
      </c>
      <c r="J263" s="32">
        <v>143.19288888888883</v>
      </c>
      <c r="K263" s="32">
        <v>123.15111111111105</v>
      </c>
      <c r="L263" s="32">
        <v>35.736555555555555</v>
      </c>
      <c r="M263" s="32">
        <v>21.158777777777779</v>
      </c>
      <c r="N263" s="32">
        <v>9.6</v>
      </c>
      <c r="O263" s="32">
        <v>4.9777777777777779</v>
      </c>
      <c r="P263" s="32">
        <v>26.042111111111108</v>
      </c>
      <c r="Q263" s="32">
        <v>20.578111111111109</v>
      </c>
      <c r="R263" s="32">
        <v>5.4639999999999986</v>
      </c>
      <c r="S263" s="32">
        <v>81.414222222222165</v>
      </c>
      <c r="T263" s="32">
        <v>78.642666666666614</v>
      </c>
      <c r="U263" s="32">
        <v>0</v>
      </c>
      <c r="V263" s="32">
        <v>2.771555555555556</v>
      </c>
      <c r="W263" s="32">
        <v>1.4146666666666667</v>
      </c>
      <c r="X263" s="32">
        <v>0</v>
      </c>
      <c r="Y263" s="32">
        <v>0</v>
      </c>
      <c r="Z263" s="32">
        <v>0</v>
      </c>
      <c r="AA263" s="32">
        <v>1.4146666666666667</v>
      </c>
      <c r="AB263" s="32">
        <v>0</v>
      </c>
      <c r="AC263" s="32">
        <v>0</v>
      </c>
      <c r="AD263" s="32">
        <v>0</v>
      </c>
      <c r="AE263" s="32">
        <v>0</v>
      </c>
      <c r="AF263" t="s">
        <v>132</v>
      </c>
      <c r="AG263">
        <v>4</v>
      </c>
      <c r="AH263"/>
    </row>
    <row r="264" spans="1:34" x14ac:dyDescent="0.25">
      <c r="A264" t="s">
        <v>822</v>
      </c>
      <c r="B264" t="s">
        <v>366</v>
      </c>
      <c r="C264" t="s">
        <v>595</v>
      </c>
      <c r="D264" t="s">
        <v>727</v>
      </c>
      <c r="E264" s="32">
        <v>62.455555555555556</v>
      </c>
      <c r="F264" s="32">
        <v>6.9565024017078816</v>
      </c>
      <c r="G264" s="32">
        <v>6.444938623020815</v>
      </c>
      <c r="H264" s="32">
        <v>1.3297455968688847</v>
      </c>
      <c r="I264" s="32">
        <v>0.90642234477850925</v>
      </c>
      <c r="J264" s="32">
        <v>434.47222222222223</v>
      </c>
      <c r="K264" s="32">
        <v>402.52222222222224</v>
      </c>
      <c r="L264" s="32">
        <v>83.050000000000011</v>
      </c>
      <c r="M264" s="32">
        <v>56.611111111111114</v>
      </c>
      <c r="N264" s="32">
        <v>21.222222222222221</v>
      </c>
      <c r="O264" s="32">
        <v>5.2166666666666668</v>
      </c>
      <c r="P264" s="32">
        <v>63.302777777777777</v>
      </c>
      <c r="Q264" s="32">
        <v>57.791666666666664</v>
      </c>
      <c r="R264" s="32">
        <v>5.5111111111111111</v>
      </c>
      <c r="S264" s="32">
        <v>288.11944444444447</v>
      </c>
      <c r="T264" s="32">
        <v>246.65555555555557</v>
      </c>
      <c r="U264" s="32">
        <v>0</v>
      </c>
      <c r="V264" s="32">
        <v>41.463888888888889</v>
      </c>
      <c r="W264" s="32">
        <v>389.94444444444451</v>
      </c>
      <c r="X264" s="32">
        <v>56.611111111111114</v>
      </c>
      <c r="Y264" s="32">
        <v>15.863888888888889</v>
      </c>
      <c r="Z264" s="32">
        <v>0</v>
      </c>
      <c r="AA264" s="32">
        <v>57.791666666666664</v>
      </c>
      <c r="AB264" s="32">
        <v>5.5111111111111111</v>
      </c>
      <c r="AC264" s="32">
        <v>226.94444444444446</v>
      </c>
      <c r="AD264" s="32">
        <v>0</v>
      </c>
      <c r="AE264" s="32">
        <v>27.222222222222221</v>
      </c>
      <c r="AF264" t="s">
        <v>94</v>
      </c>
      <c r="AG264">
        <v>4</v>
      </c>
      <c r="AH264"/>
    </row>
    <row r="265" spans="1:34" x14ac:dyDescent="0.25">
      <c r="A265" t="s">
        <v>822</v>
      </c>
      <c r="B265" t="s">
        <v>517</v>
      </c>
      <c r="C265" t="s">
        <v>555</v>
      </c>
      <c r="D265" t="s">
        <v>688</v>
      </c>
      <c r="E265" s="32">
        <v>43.977777777777774</v>
      </c>
      <c r="F265" s="32">
        <v>3.580144012127338</v>
      </c>
      <c r="G265" s="32">
        <v>2.8953107630116222</v>
      </c>
      <c r="H265" s="32">
        <v>1.0563340070742802</v>
      </c>
      <c r="I265" s="32">
        <v>0.59443911066195076</v>
      </c>
      <c r="J265" s="32">
        <v>157.44677777777781</v>
      </c>
      <c r="K265" s="32">
        <v>127.32933333333334</v>
      </c>
      <c r="L265" s="32">
        <v>46.455222222222226</v>
      </c>
      <c r="M265" s="32">
        <v>26.14211111111112</v>
      </c>
      <c r="N265" s="32">
        <v>15.268666666666663</v>
      </c>
      <c r="O265" s="32">
        <v>5.0444444444444443</v>
      </c>
      <c r="P265" s="32">
        <v>57.002222222222223</v>
      </c>
      <c r="Q265" s="32">
        <v>47.197888888888883</v>
      </c>
      <c r="R265" s="32">
        <v>9.8043333333333376</v>
      </c>
      <c r="S265" s="32">
        <v>53.989333333333342</v>
      </c>
      <c r="T265" s="32">
        <v>36.515333333333338</v>
      </c>
      <c r="U265" s="32">
        <v>2.1387777777777774</v>
      </c>
      <c r="V265" s="32">
        <v>15.335222222222226</v>
      </c>
      <c r="W265" s="32">
        <v>0</v>
      </c>
      <c r="X265" s="32">
        <v>0</v>
      </c>
      <c r="Y265" s="32">
        <v>0</v>
      </c>
      <c r="Z265" s="32">
        <v>0</v>
      </c>
      <c r="AA265" s="32">
        <v>0</v>
      </c>
      <c r="AB265" s="32">
        <v>0</v>
      </c>
      <c r="AC265" s="32">
        <v>0</v>
      </c>
      <c r="AD265" s="32">
        <v>0</v>
      </c>
      <c r="AE265" s="32">
        <v>0</v>
      </c>
      <c r="AF265" t="s">
        <v>250</v>
      </c>
      <c r="AG265">
        <v>4</v>
      </c>
      <c r="AH265"/>
    </row>
    <row r="266" spans="1:34" x14ac:dyDescent="0.25">
      <c r="A266" t="s">
        <v>822</v>
      </c>
      <c r="B266" t="s">
        <v>317</v>
      </c>
      <c r="C266" t="s">
        <v>586</v>
      </c>
      <c r="D266" t="s">
        <v>738</v>
      </c>
      <c r="E266" s="32">
        <v>92.666666666666671</v>
      </c>
      <c r="F266" s="32">
        <v>4.1966906474820149</v>
      </c>
      <c r="G266" s="32">
        <v>3.8157865707434055</v>
      </c>
      <c r="H266" s="32">
        <v>0.39058153477218222</v>
      </c>
      <c r="I266" s="32">
        <v>0.24777098321342925</v>
      </c>
      <c r="J266" s="32">
        <v>388.89333333333337</v>
      </c>
      <c r="K266" s="32">
        <v>353.59622222222225</v>
      </c>
      <c r="L266" s="32">
        <v>36.193888888888885</v>
      </c>
      <c r="M266" s="32">
        <v>22.960111111111111</v>
      </c>
      <c r="N266" s="32">
        <v>7.5448888888888881</v>
      </c>
      <c r="O266" s="32">
        <v>5.6888888888888891</v>
      </c>
      <c r="P266" s="32">
        <v>95.762555555555565</v>
      </c>
      <c r="Q266" s="32">
        <v>73.699222222222232</v>
      </c>
      <c r="R266" s="32">
        <v>22.063333333333333</v>
      </c>
      <c r="S266" s="32">
        <v>256.93688888888892</v>
      </c>
      <c r="T266" s="32">
        <v>226.26777777777781</v>
      </c>
      <c r="U266" s="32">
        <v>30.669111111111118</v>
      </c>
      <c r="V266" s="32">
        <v>0</v>
      </c>
      <c r="W266" s="32">
        <v>2.6666666666666665E-2</v>
      </c>
      <c r="X266" s="32">
        <v>0</v>
      </c>
      <c r="Y266" s="32">
        <v>0</v>
      </c>
      <c r="Z266" s="32">
        <v>0</v>
      </c>
      <c r="AA266" s="32">
        <v>0</v>
      </c>
      <c r="AB266" s="32">
        <v>2.6666666666666665E-2</v>
      </c>
      <c r="AC266" s="32">
        <v>0</v>
      </c>
      <c r="AD266" s="32">
        <v>0</v>
      </c>
      <c r="AE266" s="32">
        <v>0</v>
      </c>
      <c r="AF266" t="s">
        <v>45</v>
      </c>
      <c r="AG266">
        <v>4</v>
      </c>
      <c r="AH266"/>
    </row>
    <row r="267" spans="1:34" x14ac:dyDescent="0.25">
      <c r="A267" t="s">
        <v>822</v>
      </c>
      <c r="B267" t="s">
        <v>375</v>
      </c>
      <c r="C267" t="s">
        <v>573</v>
      </c>
      <c r="D267" t="s">
        <v>689</v>
      </c>
      <c r="E267" s="32">
        <v>117.18888888888888</v>
      </c>
      <c r="F267" s="32">
        <v>3.4976343984071301</v>
      </c>
      <c r="G267" s="32">
        <v>3.3189058500047404</v>
      </c>
      <c r="H267" s="32">
        <v>0.29910401061913333</v>
      </c>
      <c r="I267" s="32">
        <v>0.21430264530198159</v>
      </c>
      <c r="J267" s="32">
        <v>409.88388888888886</v>
      </c>
      <c r="K267" s="32">
        <v>388.93888888888881</v>
      </c>
      <c r="L267" s="32">
        <v>35.051666666666655</v>
      </c>
      <c r="M267" s="32">
        <v>25.113888888888887</v>
      </c>
      <c r="N267" s="32">
        <v>4.2277777777777779</v>
      </c>
      <c r="O267" s="32">
        <v>5.7099999999999911</v>
      </c>
      <c r="P267" s="32">
        <v>107.66555555555557</v>
      </c>
      <c r="Q267" s="32">
        <v>96.658333333333331</v>
      </c>
      <c r="R267" s="32">
        <v>11.007222222222238</v>
      </c>
      <c r="S267" s="32">
        <v>267.16666666666663</v>
      </c>
      <c r="T267" s="32">
        <v>247.6611111111111</v>
      </c>
      <c r="U267" s="32">
        <v>0</v>
      </c>
      <c r="V267" s="32">
        <v>19.505555555555556</v>
      </c>
      <c r="W267" s="32">
        <v>0</v>
      </c>
      <c r="X267" s="32">
        <v>0</v>
      </c>
      <c r="Y267" s="32">
        <v>0</v>
      </c>
      <c r="Z267" s="32">
        <v>0</v>
      </c>
      <c r="AA267" s="32">
        <v>0</v>
      </c>
      <c r="AB267" s="32">
        <v>0</v>
      </c>
      <c r="AC267" s="32">
        <v>0</v>
      </c>
      <c r="AD267" s="32">
        <v>0</v>
      </c>
      <c r="AE267" s="32">
        <v>0</v>
      </c>
      <c r="AF267" t="s">
        <v>104</v>
      </c>
      <c r="AG267">
        <v>4</v>
      </c>
      <c r="AH267"/>
    </row>
    <row r="268" spans="1:34" x14ac:dyDescent="0.25">
      <c r="A268" t="s">
        <v>822</v>
      </c>
      <c r="B268" t="s">
        <v>356</v>
      </c>
      <c r="C268" t="s">
        <v>625</v>
      </c>
      <c r="D268" t="s">
        <v>769</v>
      </c>
      <c r="E268" s="32">
        <v>88.63333333333334</v>
      </c>
      <c r="F268" s="32">
        <v>3.6785094647110443</v>
      </c>
      <c r="G268" s="32">
        <v>3.3385132255233803</v>
      </c>
      <c r="H268" s="32">
        <v>0.6364059170114077</v>
      </c>
      <c r="I268" s="32">
        <v>0.42533408549580037</v>
      </c>
      <c r="J268" s="32">
        <v>326.0385555555556</v>
      </c>
      <c r="K268" s="32">
        <v>295.90355555555561</v>
      </c>
      <c r="L268" s="32">
        <v>56.406777777777776</v>
      </c>
      <c r="M268" s="32">
        <v>37.698777777777778</v>
      </c>
      <c r="N268" s="32">
        <v>13.141333333333327</v>
      </c>
      <c r="O268" s="32">
        <v>5.5666666666666664</v>
      </c>
      <c r="P268" s="32">
        <v>49.374000000000002</v>
      </c>
      <c r="Q268" s="32">
        <v>37.947000000000003</v>
      </c>
      <c r="R268" s="32">
        <v>11.427000000000001</v>
      </c>
      <c r="S268" s="32">
        <v>220.25777777777785</v>
      </c>
      <c r="T268" s="32">
        <v>183.1172222222223</v>
      </c>
      <c r="U268" s="32">
        <v>27.901111111111113</v>
      </c>
      <c r="V268" s="32">
        <v>9.2394444444444428</v>
      </c>
      <c r="W268" s="32">
        <v>47.971888888888898</v>
      </c>
      <c r="X268" s="32">
        <v>2.3755555555555556</v>
      </c>
      <c r="Y268" s="32">
        <v>0.3</v>
      </c>
      <c r="Z268" s="32">
        <v>0</v>
      </c>
      <c r="AA268" s="32">
        <v>11.924444444444438</v>
      </c>
      <c r="AB268" s="32">
        <v>1.3888888888888888E-2</v>
      </c>
      <c r="AC268" s="32">
        <v>33.358000000000018</v>
      </c>
      <c r="AD268" s="32">
        <v>0</v>
      </c>
      <c r="AE268" s="32">
        <v>0</v>
      </c>
      <c r="AF268" t="s">
        <v>84</v>
      </c>
      <c r="AG268">
        <v>4</v>
      </c>
      <c r="AH268"/>
    </row>
    <row r="269" spans="1:34" x14ac:dyDescent="0.25">
      <c r="A269" t="s">
        <v>822</v>
      </c>
      <c r="B269" t="s">
        <v>505</v>
      </c>
      <c r="C269" t="s">
        <v>680</v>
      </c>
      <c r="D269" t="s">
        <v>753</v>
      </c>
      <c r="E269" s="32">
        <v>89.6</v>
      </c>
      <c r="F269" s="32">
        <v>2.8114583333333338</v>
      </c>
      <c r="G269" s="32">
        <v>2.5952294146825405</v>
      </c>
      <c r="H269" s="32">
        <v>0.35096106150793654</v>
      </c>
      <c r="I269" s="32">
        <v>0.22767609126984129</v>
      </c>
      <c r="J269" s="32">
        <v>251.90666666666669</v>
      </c>
      <c r="K269" s="32">
        <v>232.5325555555556</v>
      </c>
      <c r="L269" s="32">
        <v>31.446111111111112</v>
      </c>
      <c r="M269" s="32">
        <v>20.399777777777778</v>
      </c>
      <c r="N269" s="32">
        <v>5.9629999999999992</v>
      </c>
      <c r="O269" s="32">
        <v>5.083333333333333</v>
      </c>
      <c r="P269" s="32">
        <v>79.50888888888889</v>
      </c>
      <c r="Q269" s="32">
        <v>71.181111111111107</v>
      </c>
      <c r="R269" s="32">
        <v>8.3277777777777775</v>
      </c>
      <c r="S269" s="32">
        <v>140.95166666666668</v>
      </c>
      <c r="T269" s="32">
        <v>122.97388888888891</v>
      </c>
      <c r="U269" s="32">
        <v>16.261111111111113</v>
      </c>
      <c r="V269" s="32">
        <v>1.7166666666666666</v>
      </c>
      <c r="W269" s="32">
        <v>108.33888888888889</v>
      </c>
      <c r="X269" s="32">
        <v>0.66666666666666663</v>
      </c>
      <c r="Y269" s="32">
        <v>0</v>
      </c>
      <c r="Z269" s="32">
        <v>0</v>
      </c>
      <c r="AA269" s="32">
        <v>25.9</v>
      </c>
      <c r="AB269" s="32">
        <v>0</v>
      </c>
      <c r="AC269" s="32">
        <v>81.772222222222226</v>
      </c>
      <c r="AD269" s="32">
        <v>0</v>
      </c>
      <c r="AE269" s="32">
        <v>0</v>
      </c>
      <c r="AF269" t="s">
        <v>238</v>
      </c>
      <c r="AG269">
        <v>4</v>
      </c>
      <c r="AH269"/>
    </row>
    <row r="270" spans="1:34" x14ac:dyDescent="0.25">
      <c r="A270" t="s">
        <v>822</v>
      </c>
      <c r="B270" t="s">
        <v>479</v>
      </c>
      <c r="C270" t="s">
        <v>541</v>
      </c>
      <c r="D270" t="s">
        <v>797</v>
      </c>
      <c r="E270" s="32">
        <v>103.38888888888889</v>
      </c>
      <c r="F270" s="32">
        <v>3.2405588393336915</v>
      </c>
      <c r="G270" s="32">
        <v>2.9360376141859219</v>
      </c>
      <c r="H270" s="32">
        <v>0.4533476625470178</v>
      </c>
      <c r="I270" s="32">
        <v>0.15486082751209035</v>
      </c>
      <c r="J270" s="32">
        <v>335.03777777777776</v>
      </c>
      <c r="K270" s="32">
        <v>303.55366666666669</v>
      </c>
      <c r="L270" s="32">
        <v>46.871111111111119</v>
      </c>
      <c r="M270" s="32">
        <v>16.010888888888896</v>
      </c>
      <c r="N270" s="32">
        <v>26.238</v>
      </c>
      <c r="O270" s="32">
        <v>4.6222222222222218</v>
      </c>
      <c r="P270" s="32">
        <v>72.443555555555548</v>
      </c>
      <c r="Q270" s="32">
        <v>71.819666666666663</v>
      </c>
      <c r="R270" s="32">
        <v>0.62388888888888894</v>
      </c>
      <c r="S270" s="32">
        <v>215.72311111111111</v>
      </c>
      <c r="T270" s="32">
        <v>158.90444444444444</v>
      </c>
      <c r="U270" s="32">
        <v>21.012333333333331</v>
      </c>
      <c r="V270" s="32">
        <v>35.806333333333335</v>
      </c>
      <c r="W270" s="32">
        <v>6.3727777777777774</v>
      </c>
      <c r="X270" s="32">
        <v>0</v>
      </c>
      <c r="Y270" s="32">
        <v>0</v>
      </c>
      <c r="Z270" s="32">
        <v>0</v>
      </c>
      <c r="AA270" s="32">
        <v>0.65344444444444438</v>
      </c>
      <c r="AB270" s="32">
        <v>0</v>
      </c>
      <c r="AC270" s="32">
        <v>5.7193333333333332</v>
      </c>
      <c r="AD270" s="32">
        <v>0</v>
      </c>
      <c r="AE270" s="32">
        <v>0</v>
      </c>
      <c r="AF270" t="s">
        <v>211</v>
      </c>
      <c r="AG270">
        <v>4</v>
      </c>
      <c r="AH270"/>
    </row>
    <row r="271" spans="1:34" x14ac:dyDescent="0.25">
      <c r="A271" t="s">
        <v>822</v>
      </c>
      <c r="B271" t="s">
        <v>389</v>
      </c>
      <c r="C271" t="s">
        <v>643</v>
      </c>
      <c r="D271" t="s">
        <v>776</v>
      </c>
      <c r="E271" s="32">
        <v>102.82222222222222</v>
      </c>
      <c r="F271" s="32">
        <v>2.8450162092068298</v>
      </c>
      <c r="G271" s="32">
        <v>2.4999167927382757</v>
      </c>
      <c r="H271" s="32">
        <v>0.32899610979036081</v>
      </c>
      <c r="I271" s="32">
        <v>0.15600929327858215</v>
      </c>
      <c r="J271" s="32">
        <v>292.53088888888891</v>
      </c>
      <c r="K271" s="32">
        <v>257.04700000000003</v>
      </c>
      <c r="L271" s="32">
        <v>33.828111111111099</v>
      </c>
      <c r="M271" s="32">
        <v>16.041222222222213</v>
      </c>
      <c r="N271" s="32">
        <v>13.075777777777775</v>
      </c>
      <c r="O271" s="32">
        <v>4.7111111111111112</v>
      </c>
      <c r="P271" s="32">
        <v>93.456222222222237</v>
      </c>
      <c r="Q271" s="32">
        <v>75.759222222222235</v>
      </c>
      <c r="R271" s="32">
        <v>17.696999999999999</v>
      </c>
      <c r="S271" s="32">
        <v>165.24655555555555</v>
      </c>
      <c r="T271" s="32">
        <v>155.26155555555556</v>
      </c>
      <c r="U271" s="32">
        <v>0</v>
      </c>
      <c r="V271" s="32">
        <v>9.9849999999999923</v>
      </c>
      <c r="W271" s="32">
        <v>0</v>
      </c>
      <c r="X271" s="32">
        <v>0</v>
      </c>
      <c r="Y271" s="32">
        <v>0</v>
      </c>
      <c r="Z271" s="32">
        <v>0</v>
      </c>
      <c r="AA271" s="32">
        <v>0</v>
      </c>
      <c r="AB271" s="32">
        <v>0</v>
      </c>
      <c r="AC271" s="32">
        <v>0</v>
      </c>
      <c r="AD271" s="32">
        <v>0</v>
      </c>
      <c r="AE271" s="32">
        <v>0</v>
      </c>
      <c r="AF271" t="s">
        <v>119</v>
      </c>
      <c r="AG271">
        <v>4</v>
      </c>
      <c r="AH271"/>
    </row>
    <row r="272" spans="1:34" x14ac:dyDescent="0.25">
      <c r="AH272"/>
    </row>
    <row r="273" spans="34:34" x14ac:dyDescent="0.25">
      <c r="AH273"/>
    </row>
    <row r="274" spans="34:34" x14ac:dyDescent="0.25">
      <c r="AH274"/>
    </row>
    <row r="275" spans="34:34" x14ac:dyDescent="0.25">
      <c r="AH275"/>
    </row>
    <row r="276" spans="34:34" x14ac:dyDescent="0.25">
      <c r="AH276"/>
    </row>
    <row r="277" spans="34:34" x14ac:dyDescent="0.25">
      <c r="AH277"/>
    </row>
    <row r="278" spans="34:34" x14ac:dyDescent="0.25">
      <c r="AH278"/>
    </row>
    <row r="279" spans="34:34" x14ac:dyDescent="0.25">
      <c r="AH279"/>
    </row>
    <row r="280" spans="34:34" x14ac:dyDescent="0.25">
      <c r="AH280"/>
    </row>
    <row r="281" spans="34:34" x14ac:dyDescent="0.25">
      <c r="AH281"/>
    </row>
    <row r="282" spans="34:34" x14ac:dyDescent="0.25">
      <c r="AH282"/>
    </row>
    <row r="283" spans="34:34" x14ac:dyDescent="0.25">
      <c r="AH283"/>
    </row>
    <row r="284" spans="34:34" x14ac:dyDescent="0.25">
      <c r="AH284"/>
    </row>
    <row r="285" spans="34:34" x14ac:dyDescent="0.25">
      <c r="AH285"/>
    </row>
    <row r="286" spans="34:34" x14ac:dyDescent="0.25">
      <c r="AH286"/>
    </row>
    <row r="287" spans="34:34" x14ac:dyDescent="0.25">
      <c r="AH287"/>
    </row>
    <row r="288" spans="34:34" x14ac:dyDescent="0.25">
      <c r="AH288"/>
    </row>
    <row r="289" spans="34:34" x14ac:dyDescent="0.25">
      <c r="AH289"/>
    </row>
    <row r="290" spans="34:34" x14ac:dyDescent="0.25">
      <c r="AH290"/>
    </row>
    <row r="291" spans="34:34" x14ac:dyDescent="0.25">
      <c r="AH291"/>
    </row>
    <row r="292" spans="34:34" x14ac:dyDescent="0.25">
      <c r="AH292"/>
    </row>
    <row r="293" spans="34:34" x14ac:dyDescent="0.25">
      <c r="AH293"/>
    </row>
    <row r="294" spans="34:34" x14ac:dyDescent="0.25">
      <c r="AH294"/>
    </row>
    <row r="295" spans="34:34" x14ac:dyDescent="0.25">
      <c r="AH295"/>
    </row>
    <row r="296" spans="34:34" x14ac:dyDescent="0.25">
      <c r="AH296"/>
    </row>
    <row r="297" spans="34:34" x14ac:dyDescent="0.25">
      <c r="AH297"/>
    </row>
    <row r="298" spans="34:34" x14ac:dyDescent="0.25">
      <c r="AH298"/>
    </row>
    <row r="299" spans="34:34" x14ac:dyDescent="0.25">
      <c r="AH299"/>
    </row>
    <row r="300" spans="34:34" x14ac:dyDescent="0.25">
      <c r="AH300"/>
    </row>
    <row r="301" spans="34:34" x14ac:dyDescent="0.25">
      <c r="AH301"/>
    </row>
    <row r="302" spans="34:34" x14ac:dyDescent="0.25">
      <c r="AH302"/>
    </row>
    <row r="303" spans="34:34" x14ac:dyDescent="0.25">
      <c r="AH303"/>
    </row>
    <row r="304" spans="34:34" x14ac:dyDescent="0.25">
      <c r="AH304"/>
    </row>
    <row r="305" spans="34:34" x14ac:dyDescent="0.25">
      <c r="AH305"/>
    </row>
    <row r="306" spans="34:34" x14ac:dyDescent="0.25">
      <c r="AH306"/>
    </row>
    <row r="307" spans="34:34" x14ac:dyDescent="0.25">
      <c r="AH307"/>
    </row>
    <row r="308" spans="34:34" x14ac:dyDescent="0.25">
      <c r="AH308"/>
    </row>
    <row r="309" spans="34:34" x14ac:dyDescent="0.25">
      <c r="AH309"/>
    </row>
    <row r="310" spans="34:34" x14ac:dyDescent="0.25">
      <c r="AH310"/>
    </row>
    <row r="311" spans="34:34" x14ac:dyDescent="0.25">
      <c r="AH311"/>
    </row>
    <row r="312" spans="34:34" x14ac:dyDescent="0.25">
      <c r="AH312"/>
    </row>
    <row r="313" spans="34:34" x14ac:dyDescent="0.25">
      <c r="AH313"/>
    </row>
    <row r="314" spans="34:34" x14ac:dyDescent="0.25">
      <c r="AH314"/>
    </row>
    <row r="315" spans="34:34" x14ac:dyDescent="0.25">
      <c r="AH315"/>
    </row>
    <row r="316" spans="34:34" x14ac:dyDescent="0.25">
      <c r="AH316"/>
    </row>
    <row r="317" spans="34:34" x14ac:dyDescent="0.25">
      <c r="AH317"/>
    </row>
    <row r="318" spans="34:34" x14ac:dyDescent="0.25">
      <c r="AH318"/>
    </row>
    <row r="319" spans="34:34" x14ac:dyDescent="0.25">
      <c r="AH319"/>
    </row>
    <row r="320" spans="34:34" x14ac:dyDescent="0.25">
      <c r="AH320"/>
    </row>
    <row r="321" spans="34:34" x14ac:dyDescent="0.25">
      <c r="AH321"/>
    </row>
    <row r="322" spans="34:34" x14ac:dyDescent="0.25">
      <c r="AH322"/>
    </row>
    <row r="323" spans="34:34" x14ac:dyDescent="0.25">
      <c r="AH323"/>
    </row>
    <row r="324" spans="34:34" x14ac:dyDescent="0.25">
      <c r="AH324"/>
    </row>
    <row r="325" spans="34:34" x14ac:dyDescent="0.25">
      <c r="AH325"/>
    </row>
    <row r="326" spans="34:34" x14ac:dyDescent="0.25">
      <c r="AH326"/>
    </row>
    <row r="327" spans="34:34" x14ac:dyDescent="0.25">
      <c r="AH327"/>
    </row>
    <row r="328" spans="34:34" x14ac:dyDescent="0.25">
      <c r="AH328"/>
    </row>
    <row r="329" spans="34:34" x14ac:dyDescent="0.25">
      <c r="AH329"/>
    </row>
    <row r="330" spans="34:34" x14ac:dyDescent="0.25">
      <c r="AH330"/>
    </row>
    <row r="331" spans="34:34" x14ac:dyDescent="0.25">
      <c r="AH331"/>
    </row>
    <row r="332" spans="34:34" x14ac:dyDescent="0.25">
      <c r="AH332"/>
    </row>
    <row r="333" spans="34:34" x14ac:dyDescent="0.25">
      <c r="AH333"/>
    </row>
    <row r="334" spans="34:34" x14ac:dyDescent="0.25">
      <c r="AH334"/>
    </row>
    <row r="335" spans="34:34" x14ac:dyDescent="0.25">
      <c r="AH335"/>
    </row>
    <row r="336" spans="34:34" x14ac:dyDescent="0.25">
      <c r="AH336"/>
    </row>
    <row r="337" spans="34:34" x14ac:dyDescent="0.25">
      <c r="AH337"/>
    </row>
    <row r="338" spans="34:34" x14ac:dyDescent="0.25">
      <c r="AH338"/>
    </row>
    <row r="339" spans="34:34" x14ac:dyDescent="0.25">
      <c r="AH339"/>
    </row>
    <row r="340" spans="34:34" x14ac:dyDescent="0.25">
      <c r="AH340"/>
    </row>
    <row r="341" spans="34:34" x14ac:dyDescent="0.25">
      <c r="AH341"/>
    </row>
    <row r="342" spans="34:34" x14ac:dyDescent="0.25">
      <c r="AH342"/>
    </row>
    <row r="343" spans="34:34" x14ac:dyDescent="0.25">
      <c r="AH343"/>
    </row>
    <row r="344" spans="34:34" x14ac:dyDescent="0.25">
      <c r="AH344"/>
    </row>
    <row r="345" spans="34:34" x14ac:dyDescent="0.25">
      <c r="AH345"/>
    </row>
    <row r="346" spans="34:34" x14ac:dyDescent="0.25">
      <c r="AH346"/>
    </row>
    <row r="347" spans="34:34" x14ac:dyDescent="0.25">
      <c r="AH347"/>
    </row>
    <row r="348" spans="34:34" x14ac:dyDescent="0.25">
      <c r="AH348"/>
    </row>
    <row r="349" spans="34:34" x14ac:dyDescent="0.25">
      <c r="AH349"/>
    </row>
    <row r="350" spans="34:34" x14ac:dyDescent="0.25">
      <c r="AH350"/>
    </row>
    <row r="351" spans="34:34" x14ac:dyDescent="0.25">
      <c r="AH351"/>
    </row>
    <row r="352" spans="34:34" x14ac:dyDescent="0.25">
      <c r="AH352"/>
    </row>
    <row r="353" spans="34:34" x14ac:dyDescent="0.25">
      <c r="AH353"/>
    </row>
    <row r="354" spans="34:34" x14ac:dyDescent="0.25">
      <c r="AH354"/>
    </row>
    <row r="355" spans="34:34" x14ac:dyDescent="0.25">
      <c r="AH355"/>
    </row>
    <row r="356" spans="34:34" x14ac:dyDescent="0.25">
      <c r="AH356"/>
    </row>
    <row r="357" spans="34:34" x14ac:dyDescent="0.25">
      <c r="AH357"/>
    </row>
    <row r="358" spans="34:34" x14ac:dyDescent="0.25">
      <c r="AH358"/>
    </row>
    <row r="359" spans="34:34" x14ac:dyDescent="0.25">
      <c r="AH359"/>
    </row>
    <row r="360" spans="34:34" x14ac:dyDescent="0.25">
      <c r="AH360"/>
    </row>
    <row r="361" spans="34:34" x14ac:dyDescent="0.25">
      <c r="AH361"/>
    </row>
    <row r="362" spans="34:34" x14ac:dyDescent="0.25">
      <c r="AH362"/>
    </row>
    <row r="363" spans="34:34" x14ac:dyDescent="0.25">
      <c r="AH363"/>
    </row>
    <row r="364" spans="34:34" x14ac:dyDescent="0.25">
      <c r="AH364"/>
    </row>
    <row r="365" spans="34:34" x14ac:dyDescent="0.25">
      <c r="AH365"/>
    </row>
    <row r="366" spans="34:34" x14ac:dyDescent="0.25">
      <c r="AH366"/>
    </row>
    <row r="367" spans="34:34" x14ac:dyDescent="0.25">
      <c r="AH367"/>
    </row>
    <row r="368" spans="34:34" x14ac:dyDescent="0.25">
      <c r="AH368"/>
    </row>
    <row r="369" spans="34:34" x14ac:dyDescent="0.25">
      <c r="AH369"/>
    </row>
    <row r="370" spans="34:34" x14ac:dyDescent="0.25">
      <c r="AH370"/>
    </row>
    <row r="371" spans="34:34" x14ac:dyDescent="0.25">
      <c r="AH371"/>
    </row>
    <row r="372" spans="34:34" x14ac:dyDescent="0.25">
      <c r="AH372"/>
    </row>
    <row r="373" spans="34:34" x14ac:dyDescent="0.25">
      <c r="AH373"/>
    </row>
    <row r="374" spans="34:34" x14ac:dyDescent="0.25">
      <c r="AH374"/>
    </row>
    <row r="375" spans="34:34" x14ac:dyDescent="0.25">
      <c r="AH375"/>
    </row>
    <row r="376" spans="34:34" x14ac:dyDescent="0.25">
      <c r="AH376"/>
    </row>
    <row r="377" spans="34:34" x14ac:dyDescent="0.25">
      <c r="AH377"/>
    </row>
    <row r="378" spans="34:34" x14ac:dyDescent="0.25">
      <c r="AH378"/>
    </row>
    <row r="379" spans="34:34" x14ac:dyDescent="0.25">
      <c r="AH379"/>
    </row>
    <row r="380" spans="34:34" x14ac:dyDescent="0.25">
      <c r="AH380"/>
    </row>
    <row r="381" spans="34:34" x14ac:dyDescent="0.25">
      <c r="AH381"/>
    </row>
    <row r="382" spans="34:34" x14ac:dyDescent="0.25">
      <c r="AH382"/>
    </row>
    <row r="383" spans="34:34" x14ac:dyDescent="0.25">
      <c r="AH383"/>
    </row>
    <row r="384" spans="34:34" x14ac:dyDescent="0.25">
      <c r="AH384"/>
    </row>
    <row r="385" spans="34:34" x14ac:dyDescent="0.25">
      <c r="AH385"/>
    </row>
    <row r="386" spans="34:34" x14ac:dyDescent="0.25">
      <c r="AH386"/>
    </row>
    <row r="387" spans="34:34" x14ac:dyDescent="0.25">
      <c r="AH387"/>
    </row>
    <row r="388" spans="34:34" x14ac:dyDescent="0.25">
      <c r="AH388"/>
    </row>
    <row r="389" spans="34:34" x14ac:dyDescent="0.25">
      <c r="AH389"/>
    </row>
    <row r="390" spans="34:34" x14ac:dyDescent="0.25">
      <c r="AH390"/>
    </row>
    <row r="391" spans="34:34" x14ac:dyDescent="0.25">
      <c r="AH391"/>
    </row>
    <row r="392" spans="34:34" x14ac:dyDescent="0.25">
      <c r="AH392"/>
    </row>
    <row r="393" spans="34:34" x14ac:dyDescent="0.25">
      <c r="AH393"/>
    </row>
    <row r="394" spans="34:34" x14ac:dyDescent="0.25">
      <c r="AH394"/>
    </row>
    <row r="395" spans="34:34" x14ac:dyDescent="0.25">
      <c r="AH395"/>
    </row>
    <row r="396" spans="34:34" x14ac:dyDescent="0.25">
      <c r="AH396"/>
    </row>
    <row r="397" spans="34:34" x14ac:dyDescent="0.25">
      <c r="AH397"/>
    </row>
    <row r="398" spans="34:34" x14ac:dyDescent="0.25">
      <c r="AH398"/>
    </row>
    <row r="399" spans="34:34" x14ac:dyDescent="0.25">
      <c r="AH399"/>
    </row>
    <row r="400" spans="34:34" x14ac:dyDescent="0.25">
      <c r="AH400"/>
    </row>
    <row r="401" spans="34:34" x14ac:dyDescent="0.25">
      <c r="AH401"/>
    </row>
    <row r="402" spans="34:34" x14ac:dyDescent="0.25">
      <c r="AH402"/>
    </row>
    <row r="403" spans="34:34" x14ac:dyDescent="0.25">
      <c r="AH403"/>
    </row>
    <row r="404" spans="34:34" x14ac:dyDescent="0.25">
      <c r="AH404"/>
    </row>
    <row r="405" spans="34:34" x14ac:dyDescent="0.25">
      <c r="AH405"/>
    </row>
    <row r="406" spans="34:34" x14ac:dyDescent="0.25">
      <c r="AH406"/>
    </row>
    <row r="407" spans="34:34" x14ac:dyDescent="0.25">
      <c r="AH407"/>
    </row>
    <row r="408" spans="34:34" x14ac:dyDescent="0.25">
      <c r="AH408"/>
    </row>
    <row r="409" spans="34:34" x14ac:dyDescent="0.25">
      <c r="AH409"/>
    </row>
    <row r="410" spans="34:34" x14ac:dyDescent="0.25">
      <c r="AH410"/>
    </row>
    <row r="411" spans="34:34" x14ac:dyDescent="0.25">
      <c r="AH411"/>
    </row>
    <row r="412" spans="34:34" x14ac:dyDescent="0.25">
      <c r="AH412"/>
    </row>
    <row r="413" spans="34:34" x14ac:dyDescent="0.25">
      <c r="AH413"/>
    </row>
    <row r="414" spans="34:34" x14ac:dyDescent="0.25">
      <c r="AH414"/>
    </row>
    <row r="415" spans="34:34" x14ac:dyDescent="0.25">
      <c r="AH415"/>
    </row>
    <row r="416" spans="34:34" x14ac:dyDescent="0.25">
      <c r="AH416"/>
    </row>
    <row r="417" spans="34:34" x14ac:dyDescent="0.25">
      <c r="AH417"/>
    </row>
    <row r="418" spans="34:34" x14ac:dyDescent="0.25">
      <c r="AH418"/>
    </row>
    <row r="419" spans="34:34" x14ac:dyDescent="0.25">
      <c r="AH419"/>
    </row>
    <row r="420" spans="34:34" x14ac:dyDescent="0.25">
      <c r="AH420"/>
    </row>
    <row r="421" spans="34:34" x14ac:dyDescent="0.25">
      <c r="AH421"/>
    </row>
    <row r="422" spans="34:34" x14ac:dyDescent="0.25">
      <c r="AH422"/>
    </row>
    <row r="423" spans="34:34" x14ac:dyDescent="0.25">
      <c r="AH423"/>
    </row>
    <row r="424" spans="34:34" x14ac:dyDescent="0.25">
      <c r="AH424"/>
    </row>
    <row r="425" spans="34:34" x14ac:dyDescent="0.25">
      <c r="AH425"/>
    </row>
    <row r="426" spans="34:34" x14ac:dyDescent="0.25">
      <c r="AH426"/>
    </row>
    <row r="427" spans="34:34" x14ac:dyDescent="0.25">
      <c r="AH427"/>
    </row>
    <row r="428" spans="34:34" x14ac:dyDescent="0.25">
      <c r="AH428"/>
    </row>
    <row r="429" spans="34:34" x14ac:dyDescent="0.25">
      <c r="AH429"/>
    </row>
    <row r="430" spans="34:34" x14ac:dyDescent="0.25">
      <c r="AH430"/>
    </row>
    <row r="431" spans="34:34" x14ac:dyDescent="0.25">
      <c r="AH431"/>
    </row>
    <row r="432" spans="34:34" x14ac:dyDescent="0.25">
      <c r="AH432"/>
    </row>
    <row r="433" spans="34:34" x14ac:dyDescent="0.25">
      <c r="AH433"/>
    </row>
    <row r="434" spans="34:34" x14ac:dyDescent="0.25">
      <c r="AH434"/>
    </row>
    <row r="435" spans="34:34" x14ac:dyDescent="0.25">
      <c r="AH435"/>
    </row>
    <row r="436" spans="34:34" x14ac:dyDescent="0.25">
      <c r="AH436"/>
    </row>
    <row r="437" spans="34:34" x14ac:dyDescent="0.25">
      <c r="AH437"/>
    </row>
    <row r="438" spans="34:34" x14ac:dyDescent="0.25">
      <c r="AH438"/>
    </row>
    <row r="439" spans="34:34" x14ac:dyDescent="0.25">
      <c r="AH439"/>
    </row>
    <row r="440" spans="34:34" x14ac:dyDescent="0.25">
      <c r="AH440"/>
    </row>
    <row r="441" spans="34:34" x14ac:dyDescent="0.25">
      <c r="AH441"/>
    </row>
    <row r="442" spans="34:34" x14ac:dyDescent="0.25">
      <c r="AH442"/>
    </row>
    <row r="443" spans="34:34" x14ac:dyDescent="0.25">
      <c r="AH443"/>
    </row>
    <row r="444" spans="34:34" x14ac:dyDescent="0.25">
      <c r="AH444"/>
    </row>
    <row r="445" spans="34:34" x14ac:dyDescent="0.25">
      <c r="AH445"/>
    </row>
    <row r="446" spans="34:34" x14ac:dyDescent="0.25">
      <c r="AH446"/>
    </row>
    <row r="447" spans="34:34" x14ac:dyDescent="0.25">
      <c r="AH447"/>
    </row>
    <row r="448" spans="34:34" x14ac:dyDescent="0.25">
      <c r="AH448"/>
    </row>
    <row r="449" spans="34:34" x14ac:dyDescent="0.25">
      <c r="AH449"/>
    </row>
    <row r="450" spans="34:34" x14ac:dyDescent="0.25">
      <c r="AH450"/>
    </row>
    <row r="451" spans="34:34" x14ac:dyDescent="0.25">
      <c r="AH451"/>
    </row>
    <row r="452" spans="34:34" x14ac:dyDescent="0.25">
      <c r="AH452"/>
    </row>
    <row r="453" spans="34:34" x14ac:dyDescent="0.25">
      <c r="AH453"/>
    </row>
    <row r="454" spans="34:34" x14ac:dyDescent="0.25">
      <c r="AH454"/>
    </row>
    <row r="455" spans="34:34" x14ac:dyDescent="0.25">
      <c r="AH455"/>
    </row>
    <row r="456" spans="34:34" x14ac:dyDescent="0.25">
      <c r="AH456"/>
    </row>
    <row r="457" spans="34:34" x14ac:dyDescent="0.25">
      <c r="AH457"/>
    </row>
    <row r="458" spans="34:34" x14ac:dyDescent="0.25">
      <c r="AH458"/>
    </row>
    <row r="459" spans="34:34" x14ac:dyDescent="0.25">
      <c r="AH459"/>
    </row>
    <row r="460" spans="34:34" x14ac:dyDescent="0.25">
      <c r="AH460"/>
    </row>
    <row r="461" spans="34:34" x14ac:dyDescent="0.25">
      <c r="AH461"/>
    </row>
    <row r="462" spans="34:34" x14ac:dyDescent="0.25">
      <c r="AH462"/>
    </row>
    <row r="463" spans="34:34" x14ac:dyDescent="0.25">
      <c r="AH463"/>
    </row>
    <row r="464" spans="34:34" x14ac:dyDescent="0.25">
      <c r="AH464"/>
    </row>
    <row r="465" spans="34:34" x14ac:dyDescent="0.25">
      <c r="AH465"/>
    </row>
    <row r="466" spans="34:34" x14ac:dyDescent="0.25">
      <c r="AH466"/>
    </row>
    <row r="467" spans="34:34" x14ac:dyDescent="0.25">
      <c r="AH467"/>
    </row>
    <row r="468" spans="34:34" x14ac:dyDescent="0.25">
      <c r="AH468"/>
    </row>
    <row r="469" spans="34:34" x14ac:dyDescent="0.25">
      <c r="AH469"/>
    </row>
    <row r="470" spans="34:34" x14ac:dyDescent="0.25">
      <c r="AH470"/>
    </row>
    <row r="471" spans="34:34" x14ac:dyDescent="0.25">
      <c r="AH471"/>
    </row>
    <row r="472" spans="34:34" x14ac:dyDescent="0.25">
      <c r="AH472"/>
    </row>
    <row r="473" spans="34:34" x14ac:dyDescent="0.25">
      <c r="AH473"/>
    </row>
    <row r="474" spans="34:34" x14ac:dyDescent="0.25">
      <c r="AH474"/>
    </row>
    <row r="475" spans="34:34" x14ac:dyDescent="0.25">
      <c r="AH475"/>
    </row>
    <row r="476" spans="34:34" x14ac:dyDescent="0.25">
      <c r="AH476"/>
    </row>
    <row r="477" spans="34:34" x14ac:dyDescent="0.25">
      <c r="AH477"/>
    </row>
    <row r="478" spans="34:34" x14ac:dyDescent="0.25">
      <c r="AH478"/>
    </row>
    <row r="479" spans="34:34" x14ac:dyDescent="0.25">
      <c r="AH479"/>
    </row>
    <row r="480" spans="34:34" x14ac:dyDescent="0.25">
      <c r="AH480"/>
    </row>
    <row r="481" spans="34:34" x14ac:dyDescent="0.25">
      <c r="AH481"/>
    </row>
    <row r="482" spans="34:34" x14ac:dyDescent="0.25">
      <c r="AH482"/>
    </row>
    <row r="483" spans="34:34" x14ac:dyDescent="0.25">
      <c r="AH483"/>
    </row>
    <row r="484" spans="34:34" x14ac:dyDescent="0.25">
      <c r="AH484"/>
    </row>
    <row r="485" spans="34:34" x14ac:dyDescent="0.25">
      <c r="AH485"/>
    </row>
    <row r="486" spans="34:34" x14ac:dyDescent="0.25">
      <c r="AH486"/>
    </row>
    <row r="487" spans="34:34" x14ac:dyDescent="0.25">
      <c r="AH487"/>
    </row>
    <row r="488" spans="34:34" x14ac:dyDescent="0.25">
      <c r="AH488"/>
    </row>
    <row r="489" spans="34:34" x14ac:dyDescent="0.25">
      <c r="AH489"/>
    </row>
    <row r="490" spans="34:34" x14ac:dyDescent="0.25">
      <c r="AH490"/>
    </row>
    <row r="491" spans="34:34" x14ac:dyDescent="0.25">
      <c r="AH491"/>
    </row>
    <row r="492" spans="34:34" x14ac:dyDescent="0.25">
      <c r="AH492"/>
    </row>
    <row r="493" spans="34:34" x14ac:dyDescent="0.25">
      <c r="AH493"/>
    </row>
    <row r="494" spans="34:34" x14ac:dyDescent="0.25">
      <c r="AH494"/>
    </row>
    <row r="495" spans="34:34" x14ac:dyDescent="0.25">
      <c r="AH495"/>
    </row>
    <row r="496" spans="34:34" x14ac:dyDescent="0.25">
      <c r="AH496"/>
    </row>
    <row r="497" spans="34:34" x14ac:dyDescent="0.25">
      <c r="AH497"/>
    </row>
    <row r="498" spans="34:34" x14ac:dyDescent="0.25">
      <c r="AH498"/>
    </row>
    <row r="499" spans="34:34" x14ac:dyDescent="0.25">
      <c r="AH499"/>
    </row>
    <row r="500" spans="34:34" x14ac:dyDescent="0.25">
      <c r="AH500"/>
    </row>
    <row r="501" spans="34:34" x14ac:dyDescent="0.25">
      <c r="AH501"/>
    </row>
    <row r="502" spans="34:34" x14ac:dyDescent="0.25">
      <c r="AH502"/>
    </row>
    <row r="503" spans="34:34" x14ac:dyDescent="0.25">
      <c r="AH503"/>
    </row>
    <row r="504" spans="34:34" x14ac:dyDescent="0.25">
      <c r="AH504"/>
    </row>
    <row r="505" spans="34:34" x14ac:dyDescent="0.25">
      <c r="AH505"/>
    </row>
    <row r="506" spans="34:34" x14ac:dyDescent="0.25">
      <c r="AH506"/>
    </row>
    <row r="507" spans="34:34" x14ac:dyDescent="0.25">
      <c r="AH507"/>
    </row>
    <row r="508" spans="34:34" x14ac:dyDescent="0.25">
      <c r="AH508"/>
    </row>
    <row r="509" spans="34:34" x14ac:dyDescent="0.25">
      <c r="AH509"/>
    </row>
    <row r="510" spans="34:34" x14ac:dyDescent="0.25">
      <c r="AH510"/>
    </row>
    <row r="511" spans="34:34" x14ac:dyDescent="0.25">
      <c r="AH511"/>
    </row>
    <row r="512" spans="34:34" x14ac:dyDescent="0.25">
      <c r="AH512"/>
    </row>
    <row r="513" spans="34:34" x14ac:dyDescent="0.25">
      <c r="AH513"/>
    </row>
    <row r="514" spans="34:34" x14ac:dyDescent="0.25">
      <c r="AH514"/>
    </row>
    <row r="515" spans="34:34" x14ac:dyDescent="0.25">
      <c r="AH515"/>
    </row>
    <row r="516" spans="34:34" x14ac:dyDescent="0.25">
      <c r="AH516"/>
    </row>
    <row r="517" spans="34:34" x14ac:dyDescent="0.25">
      <c r="AH517"/>
    </row>
    <row r="518" spans="34:34" x14ac:dyDescent="0.25">
      <c r="AH518"/>
    </row>
    <row r="519" spans="34:34" x14ac:dyDescent="0.25">
      <c r="AH519"/>
    </row>
    <row r="520" spans="34:34" x14ac:dyDescent="0.25">
      <c r="AH520"/>
    </row>
    <row r="521" spans="34:34" x14ac:dyDescent="0.25">
      <c r="AH521"/>
    </row>
    <row r="522" spans="34:34" x14ac:dyDescent="0.25">
      <c r="AH522"/>
    </row>
    <row r="523" spans="34:34" x14ac:dyDescent="0.25">
      <c r="AH523"/>
    </row>
    <row r="524" spans="34:34" x14ac:dyDescent="0.25">
      <c r="AH524"/>
    </row>
    <row r="525" spans="34:34" x14ac:dyDescent="0.25">
      <c r="AH525"/>
    </row>
    <row r="526" spans="34:34" x14ac:dyDescent="0.25">
      <c r="AH526"/>
    </row>
    <row r="527" spans="34:34" x14ac:dyDescent="0.25">
      <c r="AH527"/>
    </row>
    <row r="528" spans="34:34" x14ac:dyDescent="0.25">
      <c r="AH528"/>
    </row>
    <row r="529" spans="34:34" x14ac:dyDescent="0.25">
      <c r="AH529"/>
    </row>
    <row r="530" spans="34:34" x14ac:dyDescent="0.25">
      <c r="AH530"/>
    </row>
    <row r="531" spans="34:34" x14ac:dyDescent="0.25">
      <c r="AH531"/>
    </row>
    <row r="532" spans="34:34" x14ac:dyDescent="0.25">
      <c r="AH532"/>
    </row>
    <row r="533" spans="34:34" x14ac:dyDescent="0.25">
      <c r="AH533"/>
    </row>
    <row r="534" spans="34:34" x14ac:dyDescent="0.25">
      <c r="AH534"/>
    </row>
    <row r="535" spans="34:34" x14ac:dyDescent="0.25">
      <c r="AH535"/>
    </row>
    <row r="536" spans="34:34" x14ac:dyDescent="0.25">
      <c r="AH536"/>
    </row>
    <row r="537" spans="34:34" x14ac:dyDescent="0.25">
      <c r="AH537"/>
    </row>
    <row r="538" spans="34:34" x14ac:dyDescent="0.25">
      <c r="AH538"/>
    </row>
    <row r="539" spans="34:34" x14ac:dyDescent="0.25">
      <c r="AH539"/>
    </row>
    <row r="540" spans="34:34" x14ac:dyDescent="0.25">
      <c r="AH540"/>
    </row>
    <row r="541" spans="34:34" x14ac:dyDescent="0.25">
      <c r="AH541"/>
    </row>
    <row r="542" spans="34:34" x14ac:dyDescent="0.25">
      <c r="AH542"/>
    </row>
    <row r="543" spans="34:34" x14ac:dyDescent="0.25">
      <c r="AH543"/>
    </row>
    <row r="544" spans="34:34" x14ac:dyDescent="0.25">
      <c r="AH544"/>
    </row>
    <row r="545" spans="34:34" x14ac:dyDescent="0.25">
      <c r="AH545"/>
    </row>
    <row r="546" spans="34:34" x14ac:dyDescent="0.25">
      <c r="AH546"/>
    </row>
    <row r="547" spans="34:34" x14ac:dyDescent="0.25">
      <c r="AH547"/>
    </row>
    <row r="548" spans="34:34" x14ac:dyDescent="0.25">
      <c r="AH548"/>
    </row>
    <row r="549" spans="34:34" x14ac:dyDescent="0.25">
      <c r="AH549"/>
    </row>
    <row r="550" spans="34:34" x14ac:dyDescent="0.25">
      <c r="AH550"/>
    </row>
    <row r="551" spans="34:34" x14ac:dyDescent="0.25">
      <c r="AH551"/>
    </row>
    <row r="552" spans="34:34" x14ac:dyDescent="0.25">
      <c r="AH552"/>
    </row>
    <row r="553" spans="34:34" x14ac:dyDescent="0.25">
      <c r="AH553"/>
    </row>
    <row r="554" spans="34:34" x14ac:dyDescent="0.25">
      <c r="AH554"/>
    </row>
    <row r="555" spans="34:34" x14ac:dyDescent="0.25">
      <c r="AH555"/>
    </row>
    <row r="556" spans="34:34" x14ac:dyDescent="0.25">
      <c r="AH556"/>
    </row>
    <row r="557" spans="34:34" x14ac:dyDescent="0.25">
      <c r="AH557"/>
    </row>
    <row r="558" spans="34:34" x14ac:dyDescent="0.25">
      <c r="AH558"/>
    </row>
    <row r="559" spans="34:34" x14ac:dyDescent="0.25">
      <c r="AH559"/>
    </row>
    <row r="560" spans="34:34" x14ac:dyDescent="0.25">
      <c r="AH560"/>
    </row>
    <row r="561" spans="34:34" x14ac:dyDescent="0.25">
      <c r="AH561"/>
    </row>
    <row r="562" spans="34:34" x14ac:dyDescent="0.25">
      <c r="AH562"/>
    </row>
    <row r="563" spans="34:34" x14ac:dyDescent="0.25">
      <c r="AH563"/>
    </row>
    <row r="564" spans="34:34" x14ac:dyDescent="0.25">
      <c r="AH564"/>
    </row>
    <row r="565" spans="34:34" x14ac:dyDescent="0.25">
      <c r="AH565"/>
    </row>
    <row r="566" spans="34:34" x14ac:dyDescent="0.25">
      <c r="AH566"/>
    </row>
    <row r="567" spans="34:34" x14ac:dyDescent="0.25">
      <c r="AH567"/>
    </row>
    <row r="568" spans="34:34" x14ac:dyDescent="0.25">
      <c r="AH568"/>
    </row>
    <row r="569" spans="34:34" x14ac:dyDescent="0.25">
      <c r="AH569"/>
    </row>
    <row r="570" spans="34:34" x14ac:dyDescent="0.25">
      <c r="AH570"/>
    </row>
    <row r="571" spans="34:34" x14ac:dyDescent="0.25">
      <c r="AH571"/>
    </row>
    <row r="572" spans="34:34" x14ac:dyDescent="0.25">
      <c r="AH572"/>
    </row>
    <row r="573" spans="34:34" x14ac:dyDescent="0.25">
      <c r="AH573"/>
    </row>
    <row r="574" spans="34:34" x14ac:dyDescent="0.25">
      <c r="AH574"/>
    </row>
    <row r="575" spans="34:34" x14ac:dyDescent="0.25">
      <c r="AH575"/>
    </row>
    <row r="576" spans="34:34" x14ac:dyDescent="0.25">
      <c r="AH576"/>
    </row>
    <row r="577" spans="34:34" x14ac:dyDescent="0.25">
      <c r="AH577"/>
    </row>
    <row r="578" spans="34:34" x14ac:dyDescent="0.25">
      <c r="AH578"/>
    </row>
    <row r="579" spans="34:34" x14ac:dyDescent="0.25">
      <c r="AH579"/>
    </row>
    <row r="580" spans="34:34" x14ac:dyDescent="0.25">
      <c r="AH580"/>
    </row>
    <row r="581" spans="34:34" x14ac:dyDescent="0.25">
      <c r="AH581"/>
    </row>
    <row r="582" spans="34:34" x14ac:dyDescent="0.25">
      <c r="AH582"/>
    </row>
    <row r="583" spans="34:34" x14ac:dyDescent="0.25">
      <c r="AH583"/>
    </row>
    <row r="584" spans="34:34" x14ac:dyDescent="0.25">
      <c r="AH584"/>
    </row>
    <row r="585" spans="34:34" x14ac:dyDescent="0.25">
      <c r="AH585"/>
    </row>
    <row r="586" spans="34:34" x14ac:dyDescent="0.25">
      <c r="AH586"/>
    </row>
    <row r="587" spans="34:34" x14ac:dyDescent="0.25">
      <c r="AH587"/>
    </row>
    <row r="588" spans="34:34" x14ac:dyDescent="0.25">
      <c r="AH588"/>
    </row>
    <row r="589" spans="34:34" x14ac:dyDescent="0.25">
      <c r="AH589"/>
    </row>
    <row r="590" spans="34:34" x14ac:dyDescent="0.25">
      <c r="AH590"/>
    </row>
    <row r="591" spans="34:34" x14ac:dyDescent="0.25">
      <c r="AH591"/>
    </row>
    <row r="592" spans="34:34" x14ac:dyDescent="0.25">
      <c r="AH592"/>
    </row>
    <row r="593" spans="34:34" x14ac:dyDescent="0.25">
      <c r="AH593"/>
    </row>
    <row r="594" spans="34:34" x14ac:dyDescent="0.25">
      <c r="AH594"/>
    </row>
    <row r="595" spans="34:34" x14ac:dyDescent="0.25">
      <c r="AH595"/>
    </row>
    <row r="596" spans="34:34" x14ac:dyDescent="0.25">
      <c r="AH596"/>
    </row>
    <row r="597" spans="34:34" x14ac:dyDescent="0.25">
      <c r="AH597"/>
    </row>
    <row r="598" spans="34:34" x14ac:dyDescent="0.25">
      <c r="AH598"/>
    </row>
    <row r="599" spans="34:34" x14ac:dyDescent="0.25">
      <c r="AH599"/>
    </row>
    <row r="600" spans="34:34" x14ac:dyDescent="0.25">
      <c r="AH600"/>
    </row>
    <row r="601" spans="34:34" x14ac:dyDescent="0.25">
      <c r="AH601"/>
    </row>
    <row r="602" spans="34:34" x14ac:dyDescent="0.25">
      <c r="AH602"/>
    </row>
    <row r="603" spans="34:34" x14ac:dyDescent="0.25">
      <c r="AH603"/>
    </row>
    <row r="604" spans="34:34" x14ac:dyDescent="0.25">
      <c r="AH604"/>
    </row>
    <row r="605" spans="34:34" x14ac:dyDescent="0.25">
      <c r="AH605"/>
    </row>
    <row r="606" spans="34:34" x14ac:dyDescent="0.25">
      <c r="AH606"/>
    </row>
    <row r="607" spans="34:34" x14ac:dyDescent="0.25">
      <c r="AH607"/>
    </row>
    <row r="608" spans="34:34" x14ac:dyDescent="0.25">
      <c r="AH608"/>
    </row>
    <row r="609" spans="34:34" x14ac:dyDescent="0.25">
      <c r="AH609"/>
    </row>
    <row r="610" spans="34:34" x14ac:dyDescent="0.25">
      <c r="AH610"/>
    </row>
    <row r="611" spans="34:34" x14ac:dyDescent="0.25">
      <c r="AH611"/>
    </row>
    <row r="612" spans="34:34" x14ac:dyDescent="0.25">
      <c r="AH612"/>
    </row>
    <row r="613" spans="34:34" x14ac:dyDescent="0.25">
      <c r="AH613"/>
    </row>
    <row r="614" spans="34:34" x14ac:dyDescent="0.25">
      <c r="AH614"/>
    </row>
    <row r="615" spans="34:34" x14ac:dyDescent="0.25">
      <c r="AH615"/>
    </row>
    <row r="616" spans="34:34" x14ac:dyDescent="0.25">
      <c r="AH616"/>
    </row>
    <row r="617" spans="34:34" x14ac:dyDescent="0.25">
      <c r="AH617"/>
    </row>
    <row r="618" spans="34:34" x14ac:dyDescent="0.25">
      <c r="AH618"/>
    </row>
    <row r="619" spans="34:34" x14ac:dyDescent="0.25">
      <c r="AH619"/>
    </row>
    <row r="620" spans="34:34" x14ac:dyDescent="0.25">
      <c r="AH620"/>
    </row>
    <row r="621" spans="34:34" x14ac:dyDescent="0.25">
      <c r="AH621"/>
    </row>
    <row r="622" spans="34:34" x14ac:dyDescent="0.25">
      <c r="AH622"/>
    </row>
    <row r="623" spans="34:34" x14ac:dyDescent="0.25">
      <c r="AH623"/>
    </row>
    <row r="624" spans="34:34" x14ac:dyDescent="0.25">
      <c r="AH624"/>
    </row>
    <row r="625" spans="34:34" x14ac:dyDescent="0.25">
      <c r="AH625"/>
    </row>
    <row r="626" spans="34:34" x14ac:dyDescent="0.25">
      <c r="AH626"/>
    </row>
    <row r="627" spans="34:34" x14ac:dyDescent="0.25">
      <c r="AH627"/>
    </row>
    <row r="628" spans="34:34" x14ac:dyDescent="0.25">
      <c r="AH628"/>
    </row>
    <row r="629" spans="34:34" x14ac:dyDescent="0.25">
      <c r="AH629"/>
    </row>
    <row r="630" spans="34:34" x14ac:dyDescent="0.25">
      <c r="AH630"/>
    </row>
    <row r="631" spans="34:34" x14ac:dyDescent="0.25">
      <c r="AH631"/>
    </row>
    <row r="632" spans="34:34" x14ac:dyDescent="0.25">
      <c r="AH632"/>
    </row>
    <row r="633" spans="34:34" x14ac:dyDescent="0.25">
      <c r="AH633"/>
    </row>
    <row r="634" spans="34:34" x14ac:dyDescent="0.25">
      <c r="AH634"/>
    </row>
    <row r="635" spans="34:34" x14ac:dyDescent="0.25">
      <c r="AH635"/>
    </row>
    <row r="636" spans="34:34" x14ac:dyDescent="0.25">
      <c r="AH636"/>
    </row>
    <row r="637" spans="34:34" x14ac:dyDescent="0.25">
      <c r="AH637"/>
    </row>
    <row r="638" spans="34:34" x14ac:dyDescent="0.25">
      <c r="AH638"/>
    </row>
    <row r="639" spans="34:34" x14ac:dyDescent="0.25">
      <c r="AH639"/>
    </row>
    <row r="640" spans="34:34" x14ac:dyDescent="0.25">
      <c r="AH640"/>
    </row>
    <row r="641" spans="34:34" x14ac:dyDescent="0.25">
      <c r="AH641"/>
    </row>
    <row r="642" spans="34:34" x14ac:dyDescent="0.25">
      <c r="AH642"/>
    </row>
    <row r="643" spans="34:34" x14ac:dyDescent="0.25">
      <c r="AH643"/>
    </row>
    <row r="644" spans="34:34" x14ac:dyDescent="0.25">
      <c r="AH644"/>
    </row>
    <row r="645" spans="34:34" x14ac:dyDescent="0.25">
      <c r="AH645"/>
    </row>
    <row r="646" spans="34:34" x14ac:dyDescent="0.25">
      <c r="AH646"/>
    </row>
    <row r="647" spans="34:34" x14ac:dyDescent="0.25">
      <c r="AH647"/>
    </row>
    <row r="648" spans="34:34" x14ac:dyDescent="0.25">
      <c r="AH648"/>
    </row>
    <row r="649" spans="34:34" x14ac:dyDescent="0.25">
      <c r="AH649"/>
    </row>
    <row r="650" spans="34:34" x14ac:dyDescent="0.25">
      <c r="AH650"/>
    </row>
    <row r="651" spans="34:34" x14ac:dyDescent="0.25">
      <c r="AH651"/>
    </row>
    <row r="652" spans="34:34" x14ac:dyDescent="0.25">
      <c r="AH652"/>
    </row>
    <row r="653" spans="34:34" x14ac:dyDescent="0.25">
      <c r="AH653"/>
    </row>
    <row r="654" spans="34:34" x14ac:dyDescent="0.25">
      <c r="AH654"/>
    </row>
    <row r="655" spans="34:34" x14ac:dyDescent="0.25">
      <c r="AH655"/>
    </row>
    <row r="656" spans="34:34" x14ac:dyDescent="0.25">
      <c r="AH656"/>
    </row>
    <row r="657" spans="34:34" x14ac:dyDescent="0.25">
      <c r="AH657"/>
    </row>
    <row r="658" spans="34:34" x14ac:dyDescent="0.25">
      <c r="AH658"/>
    </row>
    <row r="659" spans="34:34" x14ac:dyDescent="0.25">
      <c r="AH659"/>
    </row>
    <row r="660" spans="34:34" x14ac:dyDescent="0.25">
      <c r="AH660"/>
    </row>
    <row r="661" spans="34:34" x14ac:dyDescent="0.25">
      <c r="AH661"/>
    </row>
    <row r="662" spans="34:34" x14ac:dyDescent="0.25">
      <c r="AH662"/>
    </row>
    <row r="663" spans="34:34" x14ac:dyDescent="0.25">
      <c r="AH663"/>
    </row>
    <row r="664" spans="34:34" x14ac:dyDescent="0.25">
      <c r="AH664"/>
    </row>
    <row r="665" spans="34:34" x14ac:dyDescent="0.25">
      <c r="AH665"/>
    </row>
    <row r="666" spans="34:34" x14ac:dyDescent="0.25">
      <c r="AH666"/>
    </row>
    <row r="667" spans="34:34" x14ac:dyDescent="0.25">
      <c r="AH667"/>
    </row>
    <row r="668" spans="34:34" x14ac:dyDescent="0.25">
      <c r="AH668"/>
    </row>
    <row r="669" spans="34:34" x14ac:dyDescent="0.25">
      <c r="AH669"/>
    </row>
    <row r="670" spans="34:34" x14ac:dyDescent="0.25">
      <c r="AH670"/>
    </row>
    <row r="671" spans="34:34" x14ac:dyDescent="0.25">
      <c r="AH671"/>
    </row>
    <row r="672" spans="34:34" x14ac:dyDescent="0.25">
      <c r="AH672"/>
    </row>
    <row r="673" spans="34:34" x14ac:dyDescent="0.25">
      <c r="AH673"/>
    </row>
    <row r="674" spans="34:34" x14ac:dyDescent="0.25">
      <c r="AH674"/>
    </row>
    <row r="675" spans="34:34" x14ac:dyDescent="0.25">
      <c r="AH675"/>
    </row>
    <row r="676" spans="34:34" x14ac:dyDescent="0.25">
      <c r="AH676"/>
    </row>
    <row r="677" spans="34:34" x14ac:dyDescent="0.25">
      <c r="AH677"/>
    </row>
    <row r="678" spans="34:34" x14ac:dyDescent="0.25">
      <c r="AH678"/>
    </row>
    <row r="679" spans="34:34" x14ac:dyDescent="0.25">
      <c r="AH679"/>
    </row>
    <row r="680" spans="34:34" x14ac:dyDescent="0.25">
      <c r="AH680"/>
    </row>
    <row r="681" spans="34:34" x14ac:dyDescent="0.25">
      <c r="AH681"/>
    </row>
    <row r="682" spans="34:34" x14ac:dyDescent="0.25">
      <c r="AH682"/>
    </row>
    <row r="683" spans="34:34" x14ac:dyDescent="0.25">
      <c r="AH683"/>
    </row>
    <row r="684" spans="34:34" x14ac:dyDescent="0.25">
      <c r="AH684"/>
    </row>
    <row r="685" spans="34:34" x14ac:dyDescent="0.25">
      <c r="AH685"/>
    </row>
    <row r="686" spans="34:34" x14ac:dyDescent="0.25">
      <c r="AH686"/>
    </row>
    <row r="687" spans="34:34" x14ac:dyDescent="0.25">
      <c r="AH687"/>
    </row>
    <row r="688" spans="34:34" x14ac:dyDescent="0.25">
      <c r="AH688"/>
    </row>
    <row r="689" spans="34:34" x14ac:dyDescent="0.25">
      <c r="AH689"/>
    </row>
    <row r="690" spans="34:34" x14ac:dyDescent="0.25">
      <c r="AH690"/>
    </row>
    <row r="691" spans="34:34" x14ac:dyDescent="0.25">
      <c r="AH691"/>
    </row>
    <row r="692" spans="34:34" x14ac:dyDescent="0.25">
      <c r="AH692"/>
    </row>
    <row r="693" spans="34:34" x14ac:dyDescent="0.25">
      <c r="AH693"/>
    </row>
    <row r="694" spans="34:34" x14ac:dyDescent="0.25">
      <c r="AH694"/>
    </row>
    <row r="695" spans="34:34" x14ac:dyDescent="0.25">
      <c r="AH695"/>
    </row>
    <row r="696" spans="34:34" x14ac:dyDescent="0.25">
      <c r="AH696"/>
    </row>
    <row r="697" spans="34:34" x14ac:dyDescent="0.25">
      <c r="AH697"/>
    </row>
    <row r="698" spans="34:34" x14ac:dyDescent="0.25">
      <c r="AH698"/>
    </row>
    <row r="699" spans="34:34" x14ac:dyDescent="0.25">
      <c r="AH699"/>
    </row>
    <row r="700" spans="34:34" x14ac:dyDescent="0.25">
      <c r="AH700"/>
    </row>
    <row r="701" spans="34:34" x14ac:dyDescent="0.25">
      <c r="AH701"/>
    </row>
    <row r="702" spans="34:34" x14ac:dyDescent="0.25">
      <c r="AH702"/>
    </row>
    <row r="703" spans="34:34" x14ac:dyDescent="0.25">
      <c r="AH703"/>
    </row>
    <row r="704" spans="34:34" x14ac:dyDescent="0.25">
      <c r="AH704"/>
    </row>
    <row r="705" spans="34:34" x14ac:dyDescent="0.25">
      <c r="AH705"/>
    </row>
    <row r="706" spans="34:34" x14ac:dyDescent="0.25">
      <c r="AH706"/>
    </row>
    <row r="707" spans="34:34" x14ac:dyDescent="0.25">
      <c r="AH707"/>
    </row>
    <row r="708" spans="34:34" x14ac:dyDescent="0.25">
      <c r="AH708"/>
    </row>
    <row r="709" spans="34:34" x14ac:dyDescent="0.25">
      <c r="AH709"/>
    </row>
    <row r="710" spans="34:34" x14ac:dyDescent="0.25">
      <c r="AH710"/>
    </row>
    <row r="711" spans="34:34" x14ac:dyDescent="0.25">
      <c r="AH711"/>
    </row>
    <row r="712" spans="34:34" x14ac:dyDescent="0.25">
      <c r="AH712"/>
    </row>
    <row r="713" spans="34:34" x14ac:dyDescent="0.25">
      <c r="AH713"/>
    </row>
    <row r="714" spans="34:34" x14ac:dyDescent="0.25">
      <c r="AH714"/>
    </row>
    <row r="715" spans="34:34" x14ac:dyDescent="0.25">
      <c r="AH715"/>
    </row>
    <row r="716" spans="34:34" x14ac:dyDescent="0.25">
      <c r="AH716"/>
    </row>
    <row r="717" spans="34:34" x14ac:dyDescent="0.25">
      <c r="AH717"/>
    </row>
    <row r="718" spans="34:34" x14ac:dyDescent="0.25">
      <c r="AH718"/>
    </row>
    <row r="719" spans="34:34" x14ac:dyDescent="0.25">
      <c r="AH719"/>
    </row>
    <row r="720" spans="34:34" x14ac:dyDescent="0.25">
      <c r="AH720"/>
    </row>
    <row r="721" spans="34:34" x14ac:dyDescent="0.25">
      <c r="AH721"/>
    </row>
    <row r="722" spans="34:34" x14ac:dyDescent="0.25">
      <c r="AH722"/>
    </row>
    <row r="723" spans="34:34" x14ac:dyDescent="0.25">
      <c r="AH723"/>
    </row>
    <row r="724" spans="34:34" x14ac:dyDescent="0.25">
      <c r="AH724"/>
    </row>
    <row r="725" spans="34:34" x14ac:dyDescent="0.25">
      <c r="AH725"/>
    </row>
    <row r="726" spans="34:34" x14ac:dyDescent="0.25">
      <c r="AH726"/>
    </row>
    <row r="727" spans="34:34" x14ac:dyDescent="0.25">
      <c r="AH727"/>
    </row>
    <row r="728" spans="34:34" x14ac:dyDescent="0.25">
      <c r="AH728"/>
    </row>
    <row r="729" spans="34:34" x14ac:dyDescent="0.25">
      <c r="AH729"/>
    </row>
    <row r="730" spans="34:34" x14ac:dyDescent="0.25">
      <c r="AH730"/>
    </row>
    <row r="731" spans="34:34" x14ac:dyDescent="0.25">
      <c r="AH731"/>
    </row>
    <row r="732" spans="34:34" x14ac:dyDescent="0.25">
      <c r="AH732"/>
    </row>
    <row r="733" spans="34:34" x14ac:dyDescent="0.25">
      <c r="AH733"/>
    </row>
    <row r="734" spans="34:34" x14ac:dyDescent="0.25">
      <c r="AH734"/>
    </row>
    <row r="735" spans="34:34" x14ac:dyDescent="0.25">
      <c r="AH735"/>
    </row>
    <row r="736" spans="34:34" x14ac:dyDescent="0.25">
      <c r="AH736"/>
    </row>
    <row r="737" spans="34:34" x14ac:dyDescent="0.25">
      <c r="AH737"/>
    </row>
    <row r="738" spans="34:34" x14ac:dyDescent="0.25">
      <c r="AH738"/>
    </row>
    <row r="739" spans="34:34" x14ac:dyDescent="0.25">
      <c r="AH739"/>
    </row>
    <row r="740" spans="34:34" x14ac:dyDescent="0.25">
      <c r="AH740"/>
    </row>
    <row r="741" spans="34:34" x14ac:dyDescent="0.25">
      <c r="AH741"/>
    </row>
    <row r="742" spans="34:34" x14ac:dyDescent="0.25">
      <c r="AH742"/>
    </row>
    <row r="743" spans="34:34" x14ac:dyDescent="0.25">
      <c r="AH743"/>
    </row>
    <row r="744" spans="34:34" x14ac:dyDescent="0.25">
      <c r="AH744"/>
    </row>
    <row r="745" spans="34:34" x14ac:dyDescent="0.25">
      <c r="AH745"/>
    </row>
    <row r="746" spans="34:34" x14ac:dyDescent="0.25">
      <c r="AH746"/>
    </row>
    <row r="747" spans="34:34" x14ac:dyDescent="0.25">
      <c r="AH747"/>
    </row>
    <row r="748" spans="34:34" x14ac:dyDescent="0.25">
      <c r="AH748"/>
    </row>
    <row r="749" spans="34:34" x14ac:dyDescent="0.25">
      <c r="AH749"/>
    </row>
    <row r="750" spans="34:34" x14ac:dyDescent="0.25">
      <c r="AH750"/>
    </row>
    <row r="751" spans="34:34" x14ac:dyDescent="0.25">
      <c r="AH751"/>
    </row>
    <row r="752" spans="34:34" x14ac:dyDescent="0.25">
      <c r="AH752"/>
    </row>
    <row r="753" spans="34:34" x14ac:dyDescent="0.25">
      <c r="AH753"/>
    </row>
    <row r="754" spans="34:34" x14ac:dyDescent="0.25">
      <c r="AH754"/>
    </row>
    <row r="755" spans="34:34" x14ac:dyDescent="0.25">
      <c r="AH755"/>
    </row>
    <row r="756" spans="34:34" x14ac:dyDescent="0.25">
      <c r="AH756"/>
    </row>
    <row r="757" spans="34:34" x14ac:dyDescent="0.25">
      <c r="AH757"/>
    </row>
    <row r="758" spans="34:34" x14ac:dyDescent="0.25">
      <c r="AH758"/>
    </row>
    <row r="759" spans="34:34" x14ac:dyDescent="0.25">
      <c r="AH759"/>
    </row>
    <row r="760" spans="34:34" x14ac:dyDescent="0.25">
      <c r="AH760"/>
    </row>
    <row r="761" spans="34:34" x14ac:dyDescent="0.25">
      <c r="AH761"/>
    </row>
    <row r="762" spans="34:34" x14ac:dyDescent="0.25">
      <c r="AH762"/>
    </row>
    <row r="763" spans="34:34" x14ac:dyDescent="0.25">
      <c r="AH763"/>
    </row>
    <row r="764" spans="34:34" x14ac:dyDescent="0.25">
      <c r="AH764"/>
    </row>
    <row r="765" spans="34:34" x14ac:dyDescent="0.25">
      <c r="AH765"/>
    </row>
    <row r="766" spans="34:34" x14ac:dyDescent="0.25">
      <c r="AH766"/>
    </row>
    <row r="767" spans="34:34" x14ac:dyDescent="0.25">
      <c r="AH767"/>
    </row>
    <row r="768" spans="34:34" x14ac:dyDescent="0.25">
      <c r="AH768"/>
    </row>
    <row r="769" spans="34:34" x14ac:dyDescent="0.25">
      <c r="AH769"/>
    </row>
    <row r="770" spans="34:34" x14ac:dyDescent="0.25">
      <c r="AH770"/>
    </row>
    <row r="771" spans="34:34" x14ac:dyDescent="0.25">
      <c r="AH771"/>
    </row>
    <row r="772" spans="34:34" x14ac:dyDescent="0.25">
      <c r="AH772"/>
    </row>
    <row r="773" spans="34:34" x14ac:dyDescent="0.25">
      <c r="AH773"/>
    </row>
    <row r="774" spans="34:34" x14ac:dyDescent="0.25">
      <c r="AH774"/>
    </row>
    <row r="775" spans="34:34" x14ac:dyDescent="0.25">
      <c r="AH775"/>
    </row>
    <row r="776" spans="34:34" x14ac:dyDescent="0.25">
      <c r="AH776"/>
    </row>
    <row r="777" spans="34:34" x14ac:dyDescent="0.25">
      <c r="AH777"/>
    </row>
    <row r="778" spans="34:34" x14ac:dyDescent="0.25">
      <c r="AH778"/>
    </row>
    <row r="779" spans="34:34" x14ac:dyDescent="0.25">
      <c r="AH779"/>
    </row>
    <row r="780" spans="34:34" x14ac:dyDescent="0.25">
      <c r="AH780"/>
    </row>
    <row r="781" spans="34:34" x14ac:dyDescent="0.25">
      <c r="AH781"/>
    </row>
    <row r="782" spans="34:34" x14ac:dyDescent="0.25">
      <c r="AH782"/>
    </row>
    <row r="783" spans="34:34" x14ac:dyDescent="0.25">
      <c r="AH783"/>
    </row>
    <row r="784" spans="34:34" x14ac:dyDescent="0.25">
      <c r="AH784"/>
    </row>
    <row r="785" spans="34:34" x14ac:dyDescent="0.25">
      <c r="AH785"/>
    </row>
    <row r="786" spans="34:34" x14ac:dyDescent="0.25">
      <c r="AH786"/>
    </row>
    <row r="787" spans="34:34" x14ac:dyDescent="0.25">
      <c r="AH787"/>
    </row>
    <row r="788" spans="34:34" x14ac:dyDescent="0.25">
      <c r="AH788"/>
    </row>
    <row r="789" spans="34:34" x14ac:dyDescent="0.25">
      <c r="AH789"/>
    </row>
    <row r="790" spans="34:34" x14ac:dyDescent="0.25">
      <c r="AH790"/>
    </row>
    <row r="791" spans="34:34" x14ac:dyDescent="0.25">
      <c r="AH791"/>
    </row>
    <row r="792" spans="34:34" x14ac:dyDescent="0.25">
      <c r="AH792"/>
    </row>
    <row r="793" spans="34:34" x14ac:dyDescent="0.25">
      <c r="AH793"/>
    </row>
    <row r="794" spans="34:34" x14ac:dyDescent="0.25">
      <c r="AH794"/>
    </row>
    <row r="795" spans="34:34" x14ac:dyDescent="0.25">
      <c r="AH795"/>
    </row>
    <row r="796" spans="34:34" x14ac:dyDescent="0.25">
      <c r="AH796"/>
    </row>
    <row r="797" spans="34:34" x14ac:dyDescent="0.25">
      <c r="AH797"/>
    </row>
    <row r="798" spans="34:34" x14ac:dyDescent="0.25">
      <c r="AH798"/>
    </row>
    <row r="799" spans="34:34" x14ac:dyDescent="0.25">
      <c r="AH799"/>
    </row>
    <row r="800" spans="34:34" x14ac:dyDescent="0.25">
      <c r="AH800"/>
    </row>
    <row r="801" spans="34:34" x14ac:dyDescent="0.25">
      <c r="AH801"/>
    </row>
    <row r="802" spans="34:34" x14ac:dyDescent="0.25">
      <c r="AH802"/>
    </row>
    <row r="803" spans="34:34" x14ac:dyDescent="0.25">
      <c r="AH803"/>
    </row>
    <row r="804" spans="34:34" x14ac:dyDescent="0.25">
      <c r="AH804"/>
    </row>
    <row r="805" spans="34:34" x14ac:dyDescent="0.25">
      <c r="AH805"/>
    </row>
    <row r="806" spans="34:34" x14ac:dyDescent="0.25">
      <c r="AH806"/>
    </row>
    <row r="807" spans="34:34" x14ac:dyDescent="0.25">
      <c r="AH807"/>
    </row>
    <row r="808" spans="34:34" x14ac:dyDescent="0.25">
      <c r="AH808"/>
    </row>
    <row r="809" spans="34:34" x14ac:dyDescent="0.25">
      <c r="AH809"/>
    </row>
    <row r="810" spans="34:34" x14ac:dyDescent="0.25">
      <c r="AH810"/>
    </row>
    <row r="811" spans="34:34" x14ac:dyDescent="0.25">
      <c r="AH811"/>
    </row>
    <row r="812" spans="34:34" x14ac:dyDescent="0.25">
      <c r="AH812"/>
    </row>
    <row r="813" spans="34:34" x14ac:dyDescent="0.25">
      <c r="AH813"/>
    </row>
    <row r="814" spans="34:34" x14ac:dyDescent="0.25">
      <c r="AH814"/>
    </row>
    <row r="815" spans="34:34" x14ac:dyDescent="0.25">
      <c r="AH815"/>
    </row>
    <row r="816" spans="34:34" x14ac:dyDescent="0.25">
      <c r="AH816"/>
    </row>
    <row r="817" spans="34:34" x14ac:dyDescent="0.25">
      <c r="AH817"/>
    </row>
    <row r="818" spans="34:34" x14ac:dyDescent="0.25">
      <c r="AH818"/>
    </row>
    <row r="819" spans="34:34" x14ac:dyDescent="0.25">
      <c r="AH819"/>
    </row>
    <row r="820" spans="34:34" x14ac:dyDescent="0.25">
      <c r="AH820"/>
    </row>
    <row r="821" spans="34:34" x14ac:dyDescent="0.25">
      <c r="AH821"/>
    </row>
    <row r="822" spans="34:34" x14ac:dyDescent="0.25">
      <c r="AH822"/>
    </row>
    <row r="823" spans="34:34" x14ac:dyDescent="0.25">
      <c r="AH823"/>
    </row>
    <row r="824" spans="34:34" x14ac:dyDescent="0.25">
      <c r="AH824"/>
    </row>
    <row r="825" spans="34:34" x14ac:dyDescent="0.25">
      <c r="AH825"/>
    </row>
    <row r="826" spans="34:34" x14ac:dyDescent="0.25">
      <c r="AH826"/>
    </row>
    <row r="827" spans="34:34" x14ac:dyDescent="0.25">
      <c r="AH827"/>
    </row>
    <row r="828" spans="34:34" x14ac:dyDescent="0.25">
      <c r="AH828"/>
    </row>
    <row r="829" spans="34:34" x14ac:dyDescent="0.25">
      <c r="AH829"/>
    </row>
    <row r="830" spans="34:34" x14ac:dyDescent="0.25">
      <c r="AH830"/>
    </row>
    <row r="831" spans="34:34" x14ac:dyDescent="0.25">
      <c r="AH831"/>
    </row>
    <row r="832" spans="34:34" x14ac:dyDescent="0.25">
      <c r="AH832"/>
    </row>
    <row r="833" spans="34:34" x14ac:dyDescent="0.25">
      <c r="AH833"/>
    </row>
    <row r="834" spans="34:34" x14ac:dyDescent="0.25">
      <c r="AH834"/>
    </row>
    <row r="835" spans="34:34" x14ac:dyDescent="0.25">
      <c r="AH835"/>
    </row>
    <row r="836" spans="34:34" x14ac:dyDescent="0.25">
      <c r="AH836"/>
    </row>
    <row r="837" spans="34:34" x14ac:dyDescent="0.25">
      <c r="AH837"/>
    </row>
    <row r="838" spans="34:34" x14ac:dyDescent="0.25">
      <c r="AH838"/>
    </row>
    <row r="839" spans="34:34" x14ac:dyDescent="0.25">
      <c r="AH839"/>
    </row>
    <row r="840" spans="34:34" x14ac:dyDescent="0.25">
      <c r="AH840"/>
    </row>
    <row r="841" spans="34:34" x14ac:dyDescent="0.25">
      <c r="AH841"/>
    </row>
    <row r="842" spans="34:34" x14ac:dyDescent="0.25">
      <c r="AH842"/>
    </row>
    <row r="843" spans="34:34" x14ac:dyDescent="0.25">
      <c r="AH843"/>
    </row>
    <row r="844" spans="34:34" x14ac:dyDescent="0.25">
      <c r="AH844"/>
    </row>
    <row r="845" spans="34:34" x14ac:dyDescent="0.25">
      <c r="AH845"/>
    </row>
    <row r="846" spans="34:34" x14ac:dyDescent="0.25">
      <c r="AH846"/>
    </row>
    <row r="847" spans="34:34" x14ac:dyDescent="0.25">
      <c r="AH847"/>
    </row>
    <row r="848" spans="34:34" x14ac:dyDescent="0.25">
      <c r="AH848"/>
    </row>
    <row r="849" spans="34:34" x14ac:dyDescent="0.25">
      <c r="AH849"/>
    </row>
    <row r="850" spans="34:34" x14ac:dyDescent="0.25">
      <c r="AH850"/>
    </row>
    <row r="851" spans="34:34" x14ac:dyDescent="0.25">
      <c r="AH851"/>
    </row>
    <row r="852" spans="34:34" x14ac:dyDescent="0.25">
      <c r="AH852"/>
    </row>
    <row r="853" spans="34:34" x14ac:dyDescent="0.25">
      <c r="AH853"/>
    </row>
    <row r="854" spans="34:34" x14ac:dyDescent="0.25">
      <c r="AH854"/>
    </row>
    <row r="855" spans="34:34" x14ac:dyDescent="0.25">
      <c r="AH855"/>
    </row>
    <row r="856" spans="34:34" x14ac:dyDescent="0.25">
      <c r="AH856"/>
    </row>
    <row r="857" spans="34:34" x14ac:dyDescent="0.25">
      <c r="AH857"/>
    </row>
    <row r="858" spans="34:34" x14ac:dyDescent="0.25">
      <c r="AH858"/>
    </row>
    <row r="859" spans="34:34" x14ac:dyDescent="0.25">
      <c r="AH859"/>
    </row>
    <row r="860" spans="34:34" x14ac:dyDescent="0.25">
      <c r="AH860"/>
    </row>
    <row r="861" spans="34:34" x14ac:dyDescent="0.25">
      <c r="AH861"/>
    </row>
    <row r="862" spans="34:34" x14ac:dyDescent="0.25">
      <c r="AH862"/>
    </row>
    <row r="863" spans="34:34" x14ac:dyDescent="0.25">
      <c r="AH863"/>
    </row>
    <row r="864" spans="34:34" x14ac:dyDescent="0.25">
      <c r="AH864"/>
    </row>
    <row r="865" spans="34:34" x14ac:dyDescent="0.25">
      <c r="AH865"/>
    </row>
    <row r="866" spans="34:34" x14ac:dyDescent="0.25">
      <c r="AH866"/>
    </row>
    <row r="867" spans="34:34" x14ac:dyDescent="0.25">
      <c r="AH867"/>
    </row>
    <row r="868" spans="34:34" x14ac:dyDescent="0.25">
      <c r="AH868"/>
    </row>
    <row r="869" spans="34:34" x14ac:dyDescent="0.25">
      <c r="AH869"/>
    </row>
    <row r="870" spans="34:34" x14ac:dyDescent="0.25">
      <c r="AH870"/>
    </row>
    <row r="871" spans="34:34" x14ac:dyDescent="0.25">
      <c r="AH871"/>
    </row>
    <row r="872" spans="34:34" x14ac:dyDescent="0.25">
      <c r="AH872"/>
    </row>
    <row r="873" spans="34:34" x14ac:dyDescent="0.25">
      <c r="AH873"/>
    </row>
    <row r="874" spans="34:34" x14ac:dyDescent="0.25">
      <c r="AH874"/>
    </row>
    <row r="875" spans="34:34" x14ac:dyDescent="0.25">
      <c r="AH875"/>
    </row>
    <row r="876" spans="34:34" x14ac:dyDescent="0.25">
      <c r="AH876"/>
    </row>
    <row r="877" spans="34:34" x14ac:dyDescent="0.25">
      <c r="AH877"/>
    </row>
    <row r="878" spans="34:34" x14ac:dyDescent="0.25">
      <c r="AH878"/>
    </row>
    <row r="879" spans="34:34" x14ac:dyDescent="0.25">
      <c r="AH879"/>
    </row>
    <row r="880" spans="34:34" x14ac:dyDescent="0.25">
      <c r="AH880"/>
    </row>
    <row r="881" spans="34:34" x14ac:dyDescent="0.25">
      <c r="AH881"/>
    </row>
    <row r="882" spans="34:34" x14ac:dyDescent="0.25">
      <c r="AH882"/>
    </row>
    <row r="883" spans="34:34" x14ac:dyDescent="0.25">
      <c r="AH883"/>
    </row>
    <row r="884" spans="34:34" x14ac:dyDescent="0.25">
      <c r="AH884"/>
    </row>
    <row r="885" spans="34:34" x14ac:dyDescent="0.25">
      <c r="AH885"/>
    </row>
    <row r="886" spans="34:34" x14ac:dyDescent="0.25">
      <c r="AH886"/>
    </row>
    <row r="887" spans="34:34" x14ac:dyDescent="0.25">
      <c r="AH887"/>
    </row>
    <row r="888" spans="34:34" x14ac:dyDescent="0.25">
      <c r="AH888"/>
    </row>
    <row r="889" spans="34:34" x14ac:dyDescent="0.25">
      <c r="AH889"/>
    </row>
    <row r="890" spans="34:34" x14ac:dyDescent="0.25">
      <c r="AH890"/>
    </row>
    <row r="891" spans="34:34" x14ac:dyDescent="0.25">
      <c r="AH891"/>
    </row>
    <row r="892" spans="34:34" x14ac:dyDescent="0.25">
      <c r="AH892"/>
    </row>
    <row r="893" spans="34:34" x14ac:dyDescent="0.25">
      <c r="AH893"/>
    </row>
    <row r="894" spans="34:34" x14ac:dyDescent="0.25">
      <c r="AH894"/>
    </row>
    <row r="895" spans="34:34" x14ac:dyDescent="0.25">
      <c r="AH895"/>
    </row>
    <row r="896" spans="34:34" x14ac:dyDescent="0.25">
      <c r="AH896"/>
    </row>
    <row r="897" spans="34:34" x14ac:dyDescent="0.25">
      <c r="AH897"/>
    </row>
    <row r="898" spans="34:34" x14ac:dyDescent="0.25">
      <c r="AH898"/>
    </row>
    <row r="899" spans="34:34" x14ac:dyDescent="0.25">
      <c r="AH899"/>
    </row>
    <row r="900" spans="34:34" x14ac:dyDescent="0.25">
      <c r="AH900"/>
    </row>
    <row r="901" spans="34:34" x14ac:dyDescent="0.25">
      <c r="AH901"/>
    </row>
    <row r="902" spans="34:34" x14ac:dyDescent="0.25">
      <c r="AH902"/>
    </row>
    <row r="903" spans="34:34" x14ac:dyDescent="0.25">
      <c r="AH903"/>
    </row>
    <row r="904" spans="34:34" x14ac:dyDescent="0.25">
      <c r="AH904"/>
    </row>
    <row r="905" spans="34:34" x14ac:dyDescent="0.25">
      <c r="AH905"/>
    </row>
    <row r="906" spans="34:34" x14ac:dyDescent="0.25">
      <c r="AH906"/>
    </row>
    <row r="907" spans="34:34" x14ac:dyDescent="0.25">
      <c r="AH907"/>
    </row>
    <row r="908" spans="34:34" x14ac:dyDescent="0.25">
      <c r="AH908"/>
    </row>
    <row r="909" spans="34:34" x14ac:dyDescent="0.25">
      <c r="AH909"/>
    </row>
    <row r="910" spans="34:34" x14ac:dyDescent="0.25">
      <c r="AH910"/>
    </row>
    <row r="911" spans="34:34" x14ac:dyDescent="0.25">
      <c r="AH911"/>
    </row>
    <row r="912" spans="34:34" x14ac:dyDescent="0.25">
      <c r="AH912"/>
    </row>
    <row r="913" spans="34:34" x14ac:dyDescent="0.25">
      <c r="AH913"/>
    </row>
    <row r="914" spans="34:34" x14ac:dyDescent="0.25">
      <c r="AH914"/>
    </row>
    <row r="915" spans="34:34" x14ac:dyDescent="0.25">
      <c r="AH915"/>
    </row>
    <row r="916" spans="34:34" x14ac:dyDescent="0.25">
      <c r="AH916"/>
    </row>
    <row r="917" spans="34:34" x14ac:dyDescent="0.25">
      <c r="AH917"/>
    </row>
    <row r="918" spans="34:34" x14ac:dyDescent="0.25">
      <c r="AH918"/>
    </row>
    <row r="919" spans="34:34" x14ac:dyDescent="0.25">
      <c r="AH919"/>
    </row>
    <row r="920" spans="34:34" x14ac:dyDescent="0.25">
      <c r="AH920"/>
    </row>
    <row r="921" spans="34:34" x14ac:dyDescent="0.25">
      <c r="AH921"/>
    </row>
    <row r="922" spans="34:34" x14ac:dyDescent="0.25">
      <c r="AH922"/>
    </row>
    <row r="923" spans="34:34" x14ac:dyDescent="0.25">
      <c r="AH923"/>
    </row>
    <row r="924" spans="34:34" x14ac:dyDescent="0.25">
      <c r="AH924"/>
    </row>
    <row r="925" spans="34:34" x14ac:dyDescent="0.25">
      <c r="AH925"/>
    </row>
    <row r="926" spans="34:34" x14ac:dyDescent="0.25">
      <c r="AH926"/>
    </row>
    <row r="927" spans="34:34" x14ac:dyDescent="0.25">
      <c r="AH927"/>
    </row>
    <row r="928" spans="34:34" x14ac:dyDescent="0.25">
      <c r="AH928"/>
    </row>
    <row r="929" spans="34:34" x14ac:dyDescent="0.25">
      <c r="AH929"/>
    </row>
    <row r="930" spans="34:34" x14ac:dyDescent="0.25">
      <c r="AH930"/>
    </row>
    <row r="931" spans="34:34" x14ac:dyDescent="0.25">
      <c r="AH931"/>
    </row>
    <row r="932" spans="34:34" x14ac:dyDescent="0.25">
      <c r="AH932"/>
    </row>
    <row r="933" spans="34:34" x14ac:dyDescent="0.25">
      <c r="AH933"/>
    </row>
    <row r="934" spans="34:34" x14ac:dyDescent="0.25">
      <c r="AH934"/>
    </row>
    <row r="935" spans="34:34" x14ac:dyDescent="0.25">
      <c r="AH935"/>
    </row>
    <row r="936" spans="34:34" x14ac:dyDescent="0.25">
      <c r="AH936"/>
    </row>
    <row r="937" spans="34:34" x14ac:dyDescent="0.25">
      <c r="AH937"/>
    </row>
    <row r="938" spans="34:34" x14ac:dyDescent="0.25">
      <c r="AH938"/>
    </row>
    <row r="939" spans="34:34" x14ac:dyDescent="0.25">
      <c r="AH939"/>
    </row>
    <row r="940" spans="34:34" x14ac:dyDescent="0.25">
      <c r="AH940"/>
    </row>
    <row r="941" spans="34:34" x14ac:dyDescent="0.25">
      <c r="AH941"/>
    </row>
    <row r="942" spans="34:34" x14ac:dyDescent="0.25">
      <c r="AH942"/>
    </row>
    <row r="943" spans="34:34" x14ac:dyDescent="0.25">
      <c r="AH943"/>
    </row>
    <row r="944" spans="34:34" x14ac:dyDescent="0.25">
      <c r="AH944"/>
    </row>
    <row r="945" spans="34:34" x14ac:dyDescent="0.25">
      <c r="AH945"/>
    </row>
    <row r="946" spans="34:34" x14ac:dyDescent="0.25">
      <c r="AH946"/>
    </row>
    <row r="947" spans="34:34" x14ac:dyDescent="0.25">
      <c r="AH947"/>
    </row>
    <row r="948" spans="34:34" x14ac:dyDescent="0.25">
      <c r="AH948"/>
    </row>
    <row r="949" spans="34:34" x14ac:dyDescent="0.25">
      <c r="AH949"/>
    </row>
    <row r="950" spans="34:34" x14ac:dyDescent="0.25">
      <c r="AH950"/>
    </row>
    <row r="951" spans="34:34" x14ac:dyDescent="0.25">
      <c r="AH951"/>
    </row>
    <row r="952" spans="34:34" x14ac:dyDescent="0.25">
      <c r="AH952"/>
    </row>
    <row r="953" spans="34:34" x14ac:dyDescent="0.25">
      <c r="AH953"/>
    </row>
    <row r="954" spans="34:34" x14ac:dyDescent="0.25">
      <c r="AH954"/>
    </row>
    <row r="955" spans="34:34" x14ac:dyDescent="0.25">
      <c r="AH955"/>
    </row>
    <row r="956" spans="34:34" x14ac:dyDescent="0.25">
      <c r="AH956"/>
    </row>
    <row r="957" spans="34:34" x14ac:dyDescent="0.25">
      <c r="AH957"/>
    </row>
    <row r="958" spans="34:34" x14ac:dyDescent="0.25">
      <c r="AH958"/>
    </row>
    <row r="959" spans="34:34" x14ac:dyDescent="0.25">
      <c r="AH959"/>
    </row>
    <row r="960" spans="34:34" x14ac:dyDescent="0.25">
      <c r="AH960"/>
    </row>
    <row r="961" spans="34:34" x14ac:dyDescent="0.25">
      <c r="AH961"/>
    </row>
    <row r="962" spans="34:34" x14ac:dyDescent="0.25">
      <c r="AH962"/>
    </row>
    <row r="963" spans="34:34" x14ac:dyDescent="0.25">
      <c r="AH963"/>
    </row>
    <row r="964" spans="34:34" x14ac:dyDescent="0.25">
      <c r="AH964"/>
    </row>
    <row r="965" spans="34:34" x14ac:dyDescent="0.25">
      <c r="AH965"/>
    </row>
    <row r="966" spans="34:34" x14ac:dyDescent="0.25">
      <c r="AH966"/>
    </row>
    <row r="967" spans="34:34" x14ac:dyDescent="0.25">
      <c r="AH967"/>
    </row>
    <row r="968" spans="34:34" x14ac:dyDescent="0.25">
      <c r="AH968"/>
    </row>
    <row r="969" spans="34:34" x14ac:dyDescent="0.25">
      <c r="AH969"/>
    </row>
    <row r="970" spans="34:34" x14ac:dyDescent="0.25">
      <c r="AH970"/>
    </row>
    <row r="971" spans="34:34" x14ac:dyDescent="0.25">
      <c r="AH971"/>
    </row>
    <row r="972" spans="34:34" x14ac:dyDescent="0.25">
      <c r="AH972"/>
    </row>
    <row r="973" spans="34:34" x14ac:dyDescent="0.25">
      <c r="AH973"/>
    </row>
    <row r="974" spans="34:34" x14ac:dyDescent="0.25">
      <c r="AH974"/>
    </row>
    <row r="975" spans="34:34" x14ac:dyDescent="0.25">
      <c r="AH975"/>
    </row>
    <row r="976" spans="34:34" x14ac:dyDescent="0.25">
      <c r="AH976"/>
    </row>
    <row r="977" spans="34:34" x14ac:dyDescent="0.25">
      <c r="AH977"/>
    </row>
    <row r="978" spans="34:34" x14ac:dyDescent="0.25">
      <c r="AH978"/>
    </row>
    <row r="979" spans="34:34" x14ac:dyDescent="0.25">
      <c r="AH979"/>
    </row>
    <row r="980" spans="34:34" x14ac:dyDescent="0.25">
      <c r="AH980"/>
    </row>
    <row r="981" spans="34:34" x14ac:dyDescent="0.25">
      <c r="AH981"/>
    </row>
    <row r="982" spans="34:34" x14ac:dyDescent="0.25">
      <c r="AH982"/>
    </row>
    <row r="983" spans="34:34" x14ac:dyDescent="0.25">
      <c r="AH983"/>
    </row>
    <row r="984" spans="34:34" x14ac:dyDescent="0.25">
      <c r="AH984"/>
    </row>
    <row r="985" spans="34:34" x14ac:dyDescent="0.25">
      <c r="AH985"/>
    </row>
    <row r="986" spans="34:34" x14ac:dyDescent="0.25">
      <c r="AH986"/>
    </row>
    <row r="987" spans="34:34" x14ac:dyDescent="0.25">
      <c r="AH987"/>
    </row>
    <row r="988" spans="34:34" x14ac:dyDescent="0.25">
      <c r="AH988"/>
    </row>
    <row r="989" spans="34:34" x14ac:dyDescent="0.25">
      <c r="AH989"/>
    </row>
    <row r="990" spans="34:34" x14ac:dyDescent="0.25">
      <c r="AH990"/>
    </row>
    <row r="991" spans="34:34" x14ac:dyDescent="0.25">
      <c r="AH991"/>
    </row>
    <row r="992" spans="34:34" x14ac:dyDescent="0.25">
      <c r="AH992"/>
    </row>
    <row r="993" spans="34:34" x14ac:dyDescent="0.25">
      <c r="AH993"/>
    </row>
    <row r="994" spans="34:34" x14ac:dyDescent="0.25">
      <c r="AH994"/>
    </row>
    <row r="995" spans="34:34" x14ac:dyDescent="0.25">
      <c r="AH995"/>
    </row>
    <row r="996" spans="34:34" x14ac:dyDescent="0.25">
      <c r="AH996"/>
    </row>
    <row r="997" spans="34:34" x14ac:dyDescent="0.25">
      <c r="AH997"/>
    </row>
    <row r="998" spans="34:34" x14ac:dyDescent="0.25">
      <c r="AH998"/>
    </row>
    <row r="999" spans="34:34" x14ac:dyDescent="0.25">
      <c r="AH999"/>
    </row>
    <row r="1000" spans="34:34" x14ac:dyDescent="0.25">
      <c r="AH1000"/>
    </row>
    <row r="1001" spans="34:34" x14ac:dyDescent="0.25">
      <c r="AH1001"/>
    </row>
    <row r="1002" spans="34:34" x14ac:dyDescent="0.25">
      <c r="AH1002"/>
    </row>
    <row r="1003" spans="34:34" x14ac:dyDescent="0.25">
      <c r="AH1003"/>
    </row>
    <row r="1004" spans="34:34" x14ac:dyDescent="0.25">
      <c r="AH1004"/>
    </row>
    <row r="1005" spans="34:34" x14ac:dyDescent="0.25">
      <c r="AH1005"/>
    </row>
    <row r="1006" spans="34:34" x14ac:dyDescent="0.25">
      <c r="AH1006"/>
    </row>
    <row r="1007" spans="34:34" x14ac:dyDescent="0.25">
      <c r="AH1007"/>
    </row>
    <row r="1008" spans="34:34" x14ac:dyDescent="0.25">
      <c r="AH1008"/>
    </row>
    <row r="1009" spans="34:34" x14ac:dyDescent="0.25">
      <c r="AH1009"/>
    </row>
    <row r="1010" spans="34:34" x14ac:dyDescent="0.25">
      <c r="AH1010"/>
    </row>
    <row r="1011" spans="34:34" x14ac:dyDescent="0.25">
      <c r="AH1011"/>
    </row>
    <row r="1012" spans="34:34" x14ac:dyDescent="0.25">
      <c r="AH1012"/>
    </row>
    <row r="1013" spans="34:34" x14ac:dyDescent="0.25">
      <c r="AH1013"/>
    </row>
    <row r="1014" spans="34:34" x14ac:dyDescent="0.25">
      <c r="AH1014"/>
    </row>
    <row r="1015" spans="34:34" x14ac:dyDescent="0.25">
      <c r="AH1015"/>
    </row>
    <row r="1016" spans="34:34" x14ac:dyDescent="0.25">
      <c r="AH1016"/>
    </row>
    <row r="1017" spans="34:34" x14ac:dyDescent="0.25">
      <c r="AH1017"/>
    </row>
    <row r="1018" spans="34:34" x14ac:dyDescent="0.25">
      <c r="AH1018"/>
    </row>
    <row r="1019" spans="34:34" x14ac:dyDescent="0.25">
      <c r="AH1019"/>
    </row>
    <row r="1020" spans="34:34" x14ac:dyDescent="0.25">
      <c r="AH1020"/>
    </row>
    <row r="1021" spans="34:34" x14ac:dyDescent="0.25">
      <c r="AH1021"/>
    </row>
    <row r="1022" spans="34:34" x14ac:dyDescent="0.25">
      <c r="AH1022"/>
    </row>
    <row r="1023" spans="34:34" x14ac:dyDescent="0.25">
      <c r="AH1023"/>
    </row>
    <row r="1024" spans="34:34" x14ac:dyDescent="0.25">
      <c r="AH1024"/>
    </row>
    <row r="1025" spans="34:34" x14ac:dyDescent="0.25">
      <c r="AH1025"/>
    </row>
    <row r="1026" spans="34:34" x14ac:dyDescent="0.25">
      <c r="AH1026"/>
    </row>
    <row r="1027" spans="34:34" x14ac:dyDescent="0.25">
      <c r="AH1027"/>
    </row>
    <row r="1028" spans="34:34" x14ac:dyDescent="0.25">
      <c r="AH1028"/>
    </row>
    <row r="1029" spans="34:34" x14ac:dyDescent="0.25">
      <c r="AH1029"/>
    </row>
    <row r="1030" spans="34:34" x14ac:dyDescent="0.25">
      <c r="AH1030"/>
    </row>
    <row r="1031" spans="34:34" x14ac:dyDescent="0.25">
      <c r="AH1031"/>
    </row>
    <row r="1032" spans="34:34" x14ac:dyDescent="0.25">
      <c r="AH1032"/>
    </row>
    <row r="1033" spans="34:34" x14ac:dyDescent="0.25">
      <c r="AH1033"/>
    </row>
    <row r="1034" spans="34:34" x14ac:dyDescent="0.25">
      <c r="AH1034"/>
    </row>
    <row r="1035" spans="34:34" x14ac:dyDescent="0.25">
      <c r="AH1035"/>
    </row>
    <row r="1036" spans="34:34" x14ac:dyDescent="0.25">
      <c r="AH1036"/>
    </row>
    <row r="1037" spans="34:34" x14ac:dyDescent="0.25">
      <c r="AH1037"/>
    </row>
    <row r="1038" spans="34:34" x14ac:dyDescent="0.25">
      <c r="AH1038"/>
    </row>
    <row r="1039" spans="34:34" x14ac:dyDescent="0.25">
      <c r="AH1039"/>
    </row>
    <row r="1040" spans="34:34" x14ac:dyDescent="0.25">
      <c r="AH1040"/>
    </row>
    <row r="1041" spans="34:34" x14ac:dyDescent="0.25">
      <c r="AH1041"/>
    </row>
    <row r="1042" spans="34:34" x14ac:dyDescent="0.25">
      <c r="AH1042"/>
    </row>
    <row r="1043" spans="34:34" x14ac:dyDescent="0.25">
      <c r="AH1043"/>
    </row>
    <row r="1044" spans="34:34" x14ac:dyDescent="0.25">
      <c r="AH1044"/>
    </row>
    <row r="1045" spans="34:34" x14ac:dyDescent="0.25">
      <c r="AH1045"/>
    </row>
    <row r="1046" spans="34:34" x14ac:dyDescent="0.25">
      <c r="AH1046"/>
    </row>
    <row r="1047" spans="34:34" x14ac:dyDescent="0.25">
      <c r="AH1047"/>
    </row>
    <row r="1048" spans="34:34" x14ac:dyDescent="0.25">
      <c r="AH1048"/>
    </row>
    <row r="1049" spans="34:34" x14ac:dyDescent="0.25">
      <c r="AH1049"/>
    </row>
    <row r="1050" spans="34:34" x14ac:dyDescent="0.25">
      <c r="AH1050"/>
    </row>
    <row r="1051" spans="34:34" x14ac:dyDescent="0.25">
      <c r="AH1051"/>
    </row>
    <row r="1052" spans="34:34" x14ac:dyDescent="0.25">
      <c r="AH1052"/>
    </row>
    <row r="1053" spans="34:34" x14ac:dyDescent="0.25">
      <c r="AH1053"/>
    </row>
    <row r="1054" spans="34:34" x14ac:dyDescent="0.25">
      <c r="AH1054"/>
    </row>
    <row r="1055" spans="34:34" x14ac:dyDescent="0.25">
      <c r="AH1055"/>
    </row>
    <row r="1056" spans="34:34" x14ac:dyDescent="0.25">
      <c r="AH1056"/>
    </row>
    <row r="1057" spans="34:34" x14ac:dyDescent="0.25">
      <c r="AH1057"/>
    </row>
    <row r="1058" spans="34:34" x14ac:dyDescent="0.25">
      <c r="AH1058"/>
    </row>
    <row r="1059" spans="34:34" x14ac:dyDescent="0.25">
      <c r="AH1059"/>
    </row>
    <row r="1060" spans="34:34" x14ac:dyDescent="0.25">
      <c r="AH1060"/>
    </row>
    <row r="1061" spans="34:34" x14ac:dyDescent="0.25">
      <c r="AH1061"/>
    </row>
    <row r="1062" spans="34:34" x14ac:dyDescent="0.25">
      <c r="AH1062"/>
    </row>
    <row r="1063" spans="34:34" x14ac:dyDescent="0.25">
      <c r="AH1063"/>
    </row>
    <row r="1064" spans="34:34" x14ac:dyDescent="0.25">
      <c r="AH1064"/>
    </row>
    <row r="1065" spans="34:34" x14ac:dyDescent="0.25">
      <c r="AH1065"/>
    </row>
    <row r="1066" spans="34:34" x14ac:dyDescent="0.25">
      <c r="AH1066"/>
    </row>
    <row r="1067" spans="34:34" x14ac:dyDescent="0.25">
      <c r="AH1067"/>
    </row>
    <row r="1068" spans="34:34" x14ac:dyDescent="0.25">
      <c r="AH1068"/>
    </row>
    <row r="1069" spans="34:34" x14ac:dyDescent="0.25">
      <c r="AH1069"/>
    </row>
    <row r="1070" spans="34:34" x14ac:dyDescent="0.25">
      <c r="AH1070"/>
    </row>
    <row r="1071" spans="34:34" x14ac:dyDescent="0.25">
      <c r="AH1071"/>
    </row>
    <row r="1072" spans="34:34" x14ac:dyDescent="0.25">
      <c r="AH1072"/>
    </row>
    <row r="1073" spans="34:34" x14ac:dyDescent="0.25">
      <c r="AH1073"/>
    </row>
    <row r="1074" spans="34:34" x14ac:dyDescent="0.25">
      <c r="AH1074"/>
    </row>
    <row r="1075" spans="34:34" x14ac:dyDescent="0.25">
      <c r="AH1075"/>
    </row>
    <row r="1076" spans="34:34" x14ac:dyDescent="0.25">
      <c r="AH1076"/>
    </row>
    <row r="1077" spans="34:34" x14ac:dyDescent="0.25">
      <c r="AH1077"/>
    </row>
    <row r="1078" spans="34:34" x14ac:dyDescent="0.25">
      <c r="AH1078"/>
    </row>
    <row r="1079" spans="34:34" x14ac:dyDescent="0.25">
      <c r="AH1079"/>
    </row>
    <row r="1080" spans="34:34" x14ac:dyDescent="0.25">
      <c r="AH1080"/>
    </row>
    <row r="1081" spans="34:34" x14ac:dyDescent="0.25">
      <c r="AH1081"/>
    </row>
    <row r="1082" spans="34:34" x14ac:dyDescent="0.25">
      <c r="AH1082"/>
    </row>
    <row r="1083" spans="34:34" x14ac:dyDescent="0.25">
      <c r="AH1083"/>
    </row>
    <row r="1084" spans="34:34" x14ac:dyDescent="0.25">
      <c r="AH1084"/>
    </row>
    <row r="1085" spans="34:34" x14ac:dyDescent="0.25">
      <c r="AH1085"/>
    </row>
    <row r="1086" spans="34:34" x14ac:dyDescent="0.25">
      <c r="AH1086"/>
    </row>
    <row r="1087" spans="34:34" x14ac:dyDescent="0.25">
      <c r="AH1087"/>
    </row>
    <row r="1088" spans="34:34" x14ac:dyDescent="0.25">
      <c r="AH1088"/>
    </row>
    <row r="1089" spans="34:34" x14ac:dyDescent="0.25">
      <c r="AH1089"/>
    </row>
    <row r="1090" spans="34:34" x14ac:dyDescent="0.25">
      <c r="AH1090"/>
    </row>
    <row r="1091" spans="34:34" x14ac:dyDescent="0.25">
      <c r="AH1091"/>
    </row>
    <row r="1092" spans="34:34" x14ac:dyDescent="0.25">
      <c r="AH1092"/>
    </row>
    <row r="1093" spans="34:34" x14ac:dyDescent="0.25">
      <c r="AH1093"/>
    </row>
    <row r="1094" spans="34:34" x14ac:dyDescent="0.25">
      <c r="AH1094"/>
    </row>
    <row r="1095" spans="34:34" x14ac:dyDescent="0.25">
      <c r="AH1095"/>
    </row>
    <row r="1096" spans="34:34" x14ac:dyDescent="0.25">
      <c r="AH1096"/>
    </row>
    <row r="1097" spans="34:34" x14ac:dyDescent="0.25">
      <c r="AH1097"/>
    </row>
    <row r="1098" spans="34:34" x14ac:dyDescent="0.25">
      <c r="AH1098"/>
    </row>
    <row r="1099" spans="34:34" x14ac:dyDescent="0.25">
      <c r="AH1099"/>
    </row>
    <row r="1100" spans="34:34" x14ac:dyDescent="0.25">
      <c r="AH1100"/>
    </row>
    <row r="1101" spans="34:34" x14ac:dyDescent="0.25">
      <c r="AH1101"/>
    </row>
    <row r="1102" spans="34:34" x14ac:dyDescent="0.25">
      <c r="AH1102"/>
    </row>
    <row r="1103" spans="34:34" x14ac:dyDescent="0.25">
      <c r="AH1103"/>
    </row>
    <row r="1104" spans="34:34" x14ac:dyDescent="0.25">
      <c r="AH1104"/>
    </row>
    <row r="1105" spans="34:34" x14ac:dyDescent="0.25">
      <c r="AH1105"/>
    </row>
    <row r="1106" spans="34:34" x14ac:dyDescent="0.25">
      <c r="AH1106"/>
    </row>
    <row r="1107" spans="34:34" x14ac:dyDescent="0.25">
      <c r="AH1107"/>
    </row>
    <row r="1108" spans="34:34" x14ac:dyDescent="0.25">
      <c r="AH1108"/>
    </row>
    <row r="1109" spans="34:34" x14ac:dyDescent="0.25">
      <c r="AH1109"/>
    </row>
    <row r="1110" spans="34:34" x14ac:dyDescent="0.25">
      <c r="AH1110"/>
    </row>
    <row r="1111" spans="34:34" x14ac:dyDescent="0.25">
      <c r="AH1111"/>
    </row>
    <row r="1112" spans="34:34" x14ac:dyDescent="0.25">
      <c r="AH1112"/>
    </row>
    <row r="1113" spans="34:34" x14ac:dyDescent="0.25">
      <c r="AH1113"/>
    </row>
    <row r="1114" spans="34:34" x14ac:dyDescent="0.25">
      <c r="AH1114"/>
    </row>
    <row r="1115" spans="34:34" x14ac:dyDescent="0.25">
      <c r="AH1115"/>
    </row>
    <row r="1116" spans="34:34" x14ac:dyDescent="0.25">
      <c r="AH1116"/>
    </row>
    <row r="1117" spans="34:34" x14ac:dyDescent="0.25">
      <c r="AH1117"/>
    </row>
    <row r="1118" spans="34:34" x14ac:dyDescent="0.25">
      <c r="AH1118"/>
    </row>
    <row r="1119" spans="34:34" x14ac:dyDescent="0.25">
      <c r="AH1119"/>
    </row>
    <row r="1120" spans="34:34" x14ac:dyDescent="0.25">
      <c r="AH1120"/>
    </row>
    <row r="1121" spans="34:34" x14ac:dyDescent="0.25">
      <c r="AH1121"/>
    </row>
    <row r="1122" spans="34:34" x14ac:dyDescent="0.25">
      <c r="AH1122"/>
    </row>
    <row r="1123" spans="34:34" x14ac:dyDescent="0.25">
      <c r="AH1123"/>
    </row>
    <row r="1124" spans="34:34" x14ac:dyDescent="0.25">
      <c r="AH1124"/>
    </row>
    <row r="1125" spans="34:34" x14ac:dyDescent="0.25">
      <c r="AH1125"/>
    </row>
    <row r="1126" spans="34:34" x14ac:dyDescent="0.25">
      <c r="AH1126"/>
    </row>
    <row r="1127" spans="34:34" x14ac:dyDescent="0.25">
      <c r="AH1127"/>
    </row>
    <row r="1128" spans="34:34" x14ac:dyDescent="0.25">
      <c r="AH1128"/>
    </row>
    <row r="1129" spans="34:34" x14ac:dyDescent="0.25">
      <c r="AH1129"/>
    </row>
    <row r="1130" spans="34:34" x14ac:dyDescent="0.25">
      <c r="AH1130"/>
    </row>
    <row r="1131" spans="34:34" x14ac:dyDescent="0.25">
      <c r="AH1131"/>
    </row>
    <row r="1132" spans="34:34" x14ac:dyDescent="0.25">
      <c r="AH1132"/>
    </row>
    <row r="1133" spans="34:34" x14ac:dyDescent="0.25">
      <c r="AH1133"/>
    </row>
    <row r="1134" spans="34:34" x14ac:dyDescent="0.25">
      <c r="AH1134"/>
    </row>
    <row r="1135" spans="34:34" x14ac:dyDescent="0.25">
      <c r="AH1135"/>
    </row>
    <row r="1136" spans="34:34" x14ac:dyDescent="0.25">
      <c r="AH1136"/>
    </row>
    <row r="1137" spans="34:34" x14ac:dyDescent="0.25">
      <c r="AH1137"/>
    </row>
    <row r="1138" spans="34:34" x14ac:dyDescent="0.25">
      <c r="AH1138"/>
    </row>
    <row r="1139" spans="34:34" x14ac:dyDescent="0.25">
      <c r="AH1139"/>
    </row>
    <row r="1140" spans="34:34" x14ac:dyDescent="0.25">
      <c r="AH1140"/>
    </row>
    <row r="1141" spans="34:34" x14ac:dyDescent="0.25">
      <c r="AH1141"/>
    </row>
    <row r="1142" spans="34:34" x14ac:dyDescent="0.25">
      <c r="AH1142"/>
    </row>
    <row r="1143" spans="34:34" x14ac:dyDescent="0.25">
      <c r="AH1143"/>
    </row>
    <row r="1144" spans="34:34" x14ac:dyDescent="0.25">
      <c r="AH1144"/>
    </row>
    <row r="1145" spans="34:34" x14ac:dyDescent="0.25">
      <c r="AH1145"/>
    </row>
    <row r="1146" spans="34:34" x14ac:dyDescent="0.25">
      <c r="AH1146"/>
    </row>
    <row r="1147" spans="34:34" x14ac:dyDescent="0.25">
      <c r="AH1147"/>
    </row>
    <row r="1148" spans="34:34" x14ac:dyDescent="0.25">
      <c r="AH1148"/>
    </row>
    <row r="1149" spans="34:34" x14ac:dyDescent="0.25">
      <c r="AH1149"/>
    </row>
    <row r="1150" spans="34:34" x14ac:dyDescent="0.25">
      <c r="AH1150"/>
    </row>
    <row r="1151" spans="34:34" x14ac:dyDescent="0.25">
      <c r="AH1151"/>
    </row>
    <row r="1152" spans="34:34" x14ac:dyDescent="0.25">
      <c r="AH1152"/>
    </row>
    <row r="1153" spans="34:34" x14ac:dyDescent="0.25">
      <c r="AH1153"/>
    </row>
    <row r="1154" spans="34:34" x14ac:dyDescent="0.25">
      <c r="AH1154"/>
    </row>
    <row r="1155" spans="34:34" x14ac:dyDescent="0.25">
      <c r="AH1155"/>
    </row>
    <row r="1156" spans="34:34" x14ac:dyDescent="0.25">
      <c r="AH1156"/>
    </row>
    <row r="1157" spans="34:34" x14ac:dyDescent="0.25">
      <c r="AH1157"/>
    </row>
    <row r="1158" spans="34:34" x14ac:dyDescent="0.25">
      <c r="AH1158"/>
    </row>
    <row r="1159" spans="34:34" x14ac:dyDescent="0.25">
      <c r="AH1159"/>
    </row>
    <row r="1160" spans="34:34" x14ac:dyDescent="0.25">
      <c r="AH1160"/>
    </row>
    <row r="1161" spans="34:34" x14ac:dyDescent="0.25">
      <c r="AH1161"/>
    </row>
    <row r="1162" spans="34:34" x14ac:dyDescent="0.25">
      <c r="AH1162"/>
    </row>
    <row r="1163" spans="34:34" x14ac:dyDescent="0.25">
      <c r="AH1163"/>
    </row>
    <row r="1164" spans="34:34" x14ac:dyDescent="0.25">
      <c r="AH1164"/>
    </row>
    <row r="1165" spans="34:34" x14ac:dyDescent="0.25">
      <c r="AH1165"/>
    </row>
    <row r="1166" spans="34:34" x14ac:dyDescent="0.25">
      <c r="AH1166"/>
    </row>
    <row r="1167" spans="34:34" x14ac:dyDescent="0.25">
      <c r="AH1167"/>
    </row>
    <row r="1168" spans="34:34" x14ac:dyDescent="0.25">
      <c r="AH1168"/>
    </row>
    <row r="1169" spans="34:34" x14ac:dyDescent="0.25">
      <c r="AH1169"/>
    </row>
    <row r="1170" spans="34:34" x14ac:dyDescent="0.25">
      <c r="AH1170"/>
    </row>
    <row r="1171" spans="34:34" x14ac:dyDescent="0.25">
      <c r="AH1171"/>
    </row>
    <row r="1172" spans="34:34" x14ac:dyDescent="0.25">
      <c r="AH1172"/>
    </row>
    <row r="1173" spans="34:34" x14ac:dyDescent="0.25">
      <c r="AH1173"/>
    </row>
    <row r="1174" spans="34:34" x14ac:dyDescent="0.25">
      <c r="AH1174"/>
    </row>
    <row r="1175" spans="34:34" x14ac:dyDescent="0.25">
      <c r="AH1175"/>
    </row>
    <row r="1176" spans="34:34" x14ac:dyDescent="0.25">
      <c r="AH1176"/>
    </row>
    <row r="1177" spans="34:34" x14ac:dyDescent="0.25">
      <c r="AH1177"/>
    </row>
    <row r="1178" spans="34:34" x14ac:dyDescent="0.25">
      <c r="AH1178"/>
    </row>
    <row r="1179" spans="34:34" x14ac:dyDescent="0.25">
      <c r="AH1179"/>
    </row>
    <row r="1180" spans="34:34" x14ac:dyDescent="0.25">
      <c r="AH1180"/>
    </row>
    <row r="1181" spans="34:34" x14ac:dyDescent="0.25">
      <c r="AH1181"/>
    </row>
    <row r="1182" spans="34:34" x14ac:dyDescent="0.25">
      <c r="AH1182"/>
    </row>
    <row r="1183" spans="34:34" x14ac:dyDescent="0.25">
      <c r="AH1183"/>
    </row>
    <row r="1184" spans="34:34" x14ac:dyDescent="0.25">
      <c r="AH1184"/>
    </row>
    <row r="1185" spans="34:34" x14ac:dyDescent="0.25">
      <c r="AH1185"/>
    </row>
    <row r="1186" spans="34:34" x14ac:dyDescent="0.25">
      <c r="AH1186"/>
    </row>
    <row r="1187" spans="34:34" x14ac:dyDescent="0.25">
      <c r="AH1187"/>
    </row>
    <row r="1188" spans="34:34" x14ac:dyDescent="0.25">
      <c r="AH1188"/>
    </row>
    <row r="1189" spans="34:34" x14ac:dyDescent="0.25">
      <c r="AH1189"/>
    </row>
    <row r="1190" spans="34:34" x14ac:dyDescent="0.25">
      <c r="AH1190"/>
    </row>
    <row r="1191" spans="34:34" x14ac:dyDescent="0.25">
      <c r="AH1191"/>
    </row>
    <row r="1192" spans="34:34" x14ac:dyDescent="0.25">
      <c r="AH1192"/>
    </row>
    <row r="1193" spans="34:34" x14ac:dyDescent="0.25">
      <c r="AH1193"/>
    </row>
    <row r="1194" spans="34:34" x14ac:dyDescent="0.25">
      <c r="AH1194"/>
    </row>
    <row r="1195" spans="34:34" x14ac:dyDescent="0.25">
      <c r="AH1195"/>
    </row>
    <row r="1196" spans="34:34" x14ac:dyDescent="0.25">
      <c r="AH1196"/>
    </row>
    <row r="1197" spans="34:34" x14ac:dyDescent="0.25">
      <c r="AH1197"/>
    </row>
    <row r="1198" spans="34:34" x14ac:dyDescent="0.25">
      <c r="AH1198"/>
    </row>
    <row r="1199" spans="34:34" x14ac:dyDescent="0.25">
      <c r="AH1199"/>
    </row>
    <row r="1200" spans="34:34" x14ac:dyDescent="0.25">
      <c r="AH1200"/>
    </row>
    <row r="1201" spans="34:34" x14ac:dyDescent="0.25">
      <c r="AH1201"/>
    </row>
    <row r="1202" spans="34:34" x14ac:dyDescent="0.25">
      <c r="AH1202"/>
    </row>
    <row r="1203" spans="34:34" x14ac:dyDescent="0.25">
      <c r="AH1203"/>
    </row>
    <row r="1204" spans="34:34" x14ac:dyDescent="0.25">
      <c r="AH1204"/>
    </row>
    <row r="1205" spans="34:34" x14ac:dyDescent="0.25">
      <c r="AH1205"/>
    </row>
    <row r="1206" spans="34:34" x14ac:dyDescent="0.25">
      <c r="AH1206"/>
    </row>
    <row r="1207" spans="34:34" x14ac:dyDescent="0.25">
      <c r="AH1207"/>
    </row>
    <row r="1208" spans="34:34" x14ac:dyDescent="0.25">
      <c r="AH1208"/>
    </row>
    <row r="1209" spans="34:34" x14ac:dyDescent="0.25">
      <c r="AH1209"/>
    </row>
    <row r="1210" spans="34:34" x14ac:dyDescent="0.25">
      <c r="AH1210"/>
    </row>
    <row r="1211" spans="34:34" x14ac:dyDescent="0.25">
      <c r="AH1211"/>
    </row>
    <row r="1212" spans="34:34" x14ac:dyDescent="0.25">
      <c r="AH1212"/>
    </row>
    <row r="1213" spans="34:34" x14ac:dyDescent="0.25">
      <c r="AH1213"/>
    </row>
    <row r="1214" spans="34:34" x14ac:dyDescent="0.25">
      <c r="AH1214"/>
    </row>
    <row r="1215" spans="34:34" x14ac:dyDescent="0.25">
      <c r="AH1215"/>
    </row>
    <row r="1216" spans="34:34" x14ac:dyDescent="0.25">
      <c r="AH1216"/>
    </row>
    <row r="1217" spans="34:34" x14ac:dyDescent="0.25">
      <c r="AH1217"/>
    </row>
    <row r="1218" spans="34:34" x14ac:dyDescent="0.25">
      <c r="AH1218"/>
    </row>
    <row r="1219" spans="34:34" x14ac:dyDescent="0.25">
      <c r="AH1219"/>
    </row>
    <row r="1220" spans="34:34" x14ac:dyDescent="0.25">
      <c r="AH1220"/>
    </row>
    <row r="1221" spans="34:34" x14ac:dyDescent="0.25">
      <c r="AH1221"/>
    </row>
    <row r="1222" spans="34:34" x14ac:dyDescent="0.25">
      <c r="AH1222"/>
    </row>
    <row r="1223" spans="34:34" x14ac:dyDescent="0.25">
      <c r="AH1223"/>
    </row>
    <row r="1224" spans="34:34" x14ac:dyDescent="0.25">
      <c r="AH1224"/>
    </row>
    <row r="1225" spans="34:34" x14ac:dyDescent="0.25">
      <c r="AH1225"/>
    </row>
    <row r="1226" spans="34:34" x14ac:dyDescent="0.25">
      <c r="AH1226"/>
    </row>
    <row r="1227" spans="34:34" x14ac:dyDescent="0.25">
      <c r="AH1227"/>
    </row>
    <row r="1228" spans="34:34" x14ac:dyDescent="0.25">
      <c r="AH1228"/>
    </row>
    <row r="1229" spans="34:34" x14ac:dyDescent="0.25">
      <c r="AH1229"/>
    </row>
    <row r="1230" spans="34:34" x14ac:dyDescent="0.25">
      <c r="AH1230"/>
    </row>
    <row r="1231" spans="34:34" x14ac:dyDescent="0.25">
      <c r="AH1231"/>
    </row>
    <row r="1232" spans="34:34" x14ac:dyDescent="0.25">
      <c r="AH1232"/>
    </row>
    <row r="1233" spans="34:34" x14ac:dyDescent="0.25">
      <c r="AH1233"/>
    </row>
    <row r="1234" spans="34:34" x14ac:dyDescent="0.25">
      <c r="AH1234"/>
    </row>
    <row r="1235" spans="34:34" x14ac:dyDescent="0.25">
      <c r="AH1235"/>
    </row>
    <row r="1236" spans="34:34" x14ac:dyDescent="0.25">
      <c r="AH1236"/>
    </row>
    <row r="1237" spans="34:34" x14ac:dyDescent="0.25">
      <c r="AH1237"/>
    </row>
    <row r="1238" spans="34:34" x14ac:dyDescent="0.25">
      <c r="AH1238"/>
    </row>
    <row r="1239" spans="34:34" x14ac:dyDescent="0.25">
      <c r="AH1239"/>
    </row>
    <row r="1240" spans="34:34" x14ac:dyDescent="0.25">
      <c r="AH1240"/>
    </row>
    <row r="1241" spans="34:34" x14ac:dyDescent="0.25">
      <c r="AH1241"/>
    </row>
    <row r="1242" spans="34:34" x14ac:dyDescent="0.25">
      <c r="AH1242"/>
    </row>
    <row r="1243" spans="34:34" x14ac:dyDescent="0.25">
      <c r="AH1243"/>
    </row>
    <row r="1244" spans="34:34" x14ac:dyDescent="0.25">
      <c r="AH1244"/>
    </row>
    <row r="1245" spans="34:34" x14ac:dyDescent="0.25">
      <c r="AH1245"/>
    </row>
    <row r="1246" spans="34:34" x14ac:dyDescent="0.25">
      <c r="AH1246"/>
    </row>
    <row r="1247" spans="34:34" x14ac:dyDescent="0.25">
      <c r="AH1247"/>
    </row>
    <row r="1248" spans="34:34" x14ac:dyDescent="0.25">
      <c r="AH1248"/>
    </row>
    <row r="1249" spans="34:34" x14ac:dyDescent="0.25">
      <c r="AH1249"/>
    </row>
    <row r="1250" spans="34:34" x14ac:dyDescent="0.25">
      <c r="AH1250"/>
    </row>
    <row r="1251" spans="34:34" x14ac:dyDescent="0.25">
      <c r="AH1251"/>
    </row>
    <row r="1252" spans="34:34" x14ac:dyDescent="0.25">
      <c r="AH1252"/>
    </row>
    <row r="1253" spans="34:34" x14ac:dyDescent="0.25">
      <c r="AH1253"/>
    </row>
    <row r="1254" spans="34:34" x14ac:dyDescent="0.25">
      <c r="AH1254"/>
    </row>
    <row r="1255" spans="34:34" x14ac:dyDescent="0.25">
      <c r="AH1255"/>
    </row>
    <row r="1256" spans="34:34" x14ac:dyDescent="0.25">
      <c r="AH1256"/>
    </row>
    <row r="1257" spans="34:34" x14ac:dyDescent="0.25">
      <c r="AH1257"/>
    </row>
    <row r="1258" spans="34:34" x14ac:dyDescent="0.25">
      <c r="AH1258"/>
    </row>
    <row r="1259" spans="34:34" x14ac:dyDescent="0.25">
      <c r="AH1259"/>
    </row>
    <row r="1260" spans="34:34" x14ac:dyDescent="0.25">
      <c r="AH1260"/>
    </row>
    <row r="1261" spans="34:34" x14ac:dyDescent="0.25">
      <c r="AH1261"/>
    </row>
    <row r="1262" spans="34:34" x14ac:dyDescent="0.25">
      <c r="AH1262"/>
    </row>
    <row r="1263" spans="34:34" x14ac:dyDescent="0.25">
      <c r="AH1263"/>
    </row>
    <row r="1264" spans="34:34" x14ac:dyDescent="0.25">
      <c r="AH1264"/>
    </row>
    <row r="1265" spans="34:34" x14ac:dyDescent="0.25">
      <c r="AH1265"/>
    </row>
    <row r="1266" spans="34:34" x14ac:dyDescent="0.25">
      <c r="AH1266"/>
    </row>
    <row r="1267" spans="34:34" x14ac:dyDescent="0.25">
      <c r="AH1267"/>
    </row>
    <row r="1268" spans="34:34" x14ac:dyDescent="0.25">
      <c r="AH1268"/>
    </row>
    <row r="1269" spans="34:34" x14ac:dyDescent="0.25">
      <c r="AH1269"/>
    </row>
    <row r="1270" spans="34:34" x14ac:dyDescent="0.25">
      <c r="AH1270"/>
    </row>
    <row r="1271" spans="34:34" x14ac:dyDescent="0.25">
      <c r="AH1271"/>
    </row>
    <row r="1272" spans="34:34" x14ac:dyDescent="0.25">
      <c r="AH1272"/>
    </row>
    <row r="1273" spans="34:34" x14ac:dyDescent="0.25">
      <c r="AH1273"/>
    </row>
    <row r="1274" spans="34:34" x14ac:dyDescent="0.25">
      <c r="AH1274"/>
    </row>
    <row r="1275" spans="34:34" x14ac:dyDescent="0.25">
      <c r="AH1275"/>
    </row>
    <row r="1276" spans="34:34" x14ac:dyDescent="0.25">
      <c r="AH1276"/>
    </row>
    <row r="1277" spans="34:34" x14ac:dyDescent="0.25">
      <c r="AH1277"/>
    </row>
    <row r="1278" spans="34:34" x14ac:dyDescent="0.25">
      <c r="AH1278"/>
    </row>
    <row r="1279" spans="34:34" x14ac:dyDescent="0.25">
      <c r="AH1279"/>
    </row>
    <row r="1280" spans="34:34" x14ac:dyDescent="0.25">
      <c r="AH1280"/>
    </row>
    <row r="1281" spans="34:34" x14ac:dyDescent="0.25">
      <c r="AH1281"/>
    </row>
    <row r="1282" spans="34:34" x14ac:dyDescent="0.25">
      <c r="AH1282"/>
    </row>
    <row r="1283" spans="34:34" x14ac:dyDescent="0.25">
      <c r="AH1283"/>
    </row>
    <row r="1284" spans="34:34" x14ac:dyDescent="0.25">
      <c r="AH1284"/>
    </row>
    <row r="1285" spans="34:34" x14ac:dyDescent="0.25">
      <c r="AH1285"/>
    </row>
    <row r="1286" spans="34:34" x14ac:dyDescent="0.25">
      <c r="AH1286"/>
    </row>
    <row r="1287" spans="34:34" x14ac:dyDescent="0.25">
      <c r="AH1287"/>
    </row>
    <row r="1288" spans="34:34" x14ac:dyDescent="0.25">
      <c r="AH1288"/>
    </row>
    <row r="1289" spans="34:34" x14ac:dyDescent="0.25">
      <c r="AH1289"/>
    </row>
    <row r="1290" spans="34:34" x14ac:dyDescent="0.25">
      <c r="AH1290"/>
    </row>
    <row r="1291" spans="34:34" x14ac:dyDescent="0.25">
      <c r="AH1291"/>
    </row>
    <row r="1292" spans="34:34" x14ac:dyDescent="0.25">
      <c r="AH1292"/>
    </row>
    <row r="1293" spans="34:34" x14ac:dyDescent="0.25">
      <c r="AH1293"/>
    </row>
    <row r="1294" spans="34:34" x14ac:dyDescent="0.25">
      <c r="AH1294"/>
    </row>
    <row r="1295" spans="34:34" x14ac:dyDescent="0.25">
      <c r="AH1295"/>
    </row>
    <row r="1296" spans="34:34" x14ac:dyDescent="0.25">
      <c r="AH1296"/>
    </row>
    <row r="1297" spans="34:34" x14ac:dyDescent="0.25">
      <c r="AH1297"/>
    </row>
    <row r="1298" spans="34:34" x14ac:dyDescent="0.25">
      <c r="AH1298"/>
    </row>
    <row r="1299" spans="34:34" x14ac:dyDescent="0.25">
      <c r="AH1299"/>
    </row>
    <row r="1300" spans="34:34" x14ac:dyDescent="0.25">
      <c r="AH1300"/>
    </row>
    <row r="1301" spans="34:34" x14ac:dyDescent="0.25">
      <c r="AH1301"/>
    </row>
    <row r="1302" spans="34:34" x14ac:dyDescent="0.25">
      <c r="AH1302"/>
    </row>
    <row r="1303" spans="34:34" x14ac:dyDescent="0.25">
      <c r="AH1303"/>
    </row>
    <row r="1304" spans="34:34" x14ac:dyDescent="0.25">
      <c r="AH1304"/>
    </row>
    <row r="1305" spans="34:34" x14ac:dyDescent="0.25">
      <c r="AH1305"/>
    </row>
    <row r="1306" spans="34:34" x14ac:dyDescent="0.25">
      <c r="AH1306"/>
    </row>
    <row r="1307" spans="34:34" x14ac:dyDescent="0.25">
      <c r="AH1307"/>
    </row>
    <row r="1308" spans="34:34" x14ac:dyDescent="0.25">
      <c r="AH1308"/>
    </row>
    <row r="1309" spans="34:34" x14ac:dyDescent="0.25">
      <c r="AH1309"/>
    </row>
    <row r="1310" spans="34:34" x14ac:dyDescent="0.25">
      <c r="AH1310"/>
    </row>
    <row r="1311" spans="34:34" x14ac:dyDescent="0.25">
      <c r="AH1311"/>
    </row>
    <row r="1312" spans="34:34" x14ac:dyDescent="0.25">
      <c r="AH1312"/>
    </row>
    <row r="1313" spans="34:34" x14ac:dyDescent="0.25">
      <c r="AH1313"/>
    </row>
    <row r="1314" spans="34:34" x14ac:dyDescent="0.25">
      <c r="AH1314"/>
    </row>
    <row r="1315" spans="34:34" x14ac:dyDescent="0.25">
      <c r="AH1315"/>
    </row>
    <row r="1316" spans="34:34" x14ac:dyDescent="0.25">
      <c r="AH1316"/>
    </row>
    <row r="1317" spans="34:34" x14ac:dyDescent="0.25">
      <c r="AH1317"/>
    </row>
    <row r="1318" spans="34:34" x14ac:dyDescent="0.25">
      <c r="AH1318"/>
    </row>
    <row r="1319" spans="34:34" x14ac:dyDescent="0.25">
      <c r="AH1319"/>
    </row>
    <row r="1320" spans="34:34" x14ac:dyDescent="0.25">
      <c r="AH1320"/>
    </row>
    <row r="1321" spans="34:34" x14ac:dyDescent="0.25">
      <c r="AH1321"/>
    </row>
    <row r="1322" spans="34:34" x14ac:dyDescent="0.25">
      <c r="AH1322"/>
    </row>
    <row r="1323" spans="34:34" x14ac:dyDescent="0.25">
      <c r="AH1323"/>
    </row>
    <row r="1324" spans="34:34" x14ac:dyDescent="0.25">
      <c r="AH1324"/>
    </row>
    <row r="1325" spans="34:34" x14ac:dyDescent="0.25">
      <c r="AH1325"/>
    </row>
    <row r="1326" spans="34:34" x14ac:dyDescent="0.25">
      <c r="AH1326"/>
    </row>
    <row r="1327" spans="34:34" x14ac:dyDescent="0.25">
      <c r="AH1327"/>
    </row>
    <row r="1328" spans="34:34" x14ac:dyDescent="0.25">
      <c r="AH1328"/>
    </row>
    <row r="1329" spans="34:34" x14ac:dyDescent="0.25">
      <c r="AH1329"/>
    </row>
    <row r="1330" spans="34:34" x14ac:dyDescent="0.25">
      <c r="AH1330"/>
    </row>
    <row r="1331" spans="34:34" x14ac:dyDescent="0.25">
      <c r="AH1331"/>
    </row>
    <row r="1332" spans="34:34" x14ac:dyDescent="0.25">
      <c r="AH1332"/>
    </row>
    <row r="1333" spans="34:34" x14ac:dyDescent="0.25">
      <c r="AH1333"/>
    </row>
    <row r="1334" spans="34:34" x14ac:dyDescent="0.25">
      <c r="AH1334"/>
    </row>
    <row r="1335" spans="34:34" x14ac:dyDescent="0.25">
      <c r="AH1335"/>
    </row>
    <row r="1336" spans="34:34" x14ac:dyDescent="0.25">
      <c r="AH1336"/>
    </row>
    <row r="1337" spans="34:34" x14ac:dyDescent="0.25">
      <c r="AH1337"/>
    </row>
    <row r="1338" spans="34:34" x14ac:dyDescent="0.25">
      <c r="AH1338"/>
    </row>
    <row r="1339" spans="34:34" x14ac:dyDescent="0.25">
      <c r="AH1339"/>
    </row>
    <row r="1340" spans="34:34" x14ac:dyDescent="0.25">
      <c r="AH1340"/>
    </row>
    <row r="1341" spans="34:34" x14ac:dyDescent="0.25">
      <c r="AH1341"/>
    </row>
    <row r="1342" spans="34:34" x14ac:dyDescent="0.25">
      <c r="AH1342"/>
    </row>
    <row r="1343" spans="34:34" x14ac:dyDescent="0.25">
      <c r="AH1343"/>
    </row>
    <row r="1344" spans="34:34" x14ac:dyDescent="0.25">
      <c r="AH1344"/>
    </row>
    <row r="1345" spans="34:34" x14ac:dyDescent="0.25">
      <c r="AH1345"/>
    </row>
    <row r="1346" spans="34:34" x14ac:dyDescent="0.25">
      <c r="AH1346"/>
    </row>
    <row r="1347" spans="34:34" x14ac:dyDescent="0.25">
      <c r="AH1347"/>
    </row>
    <row r="1348" spans="34:34" x14ac:dyDescent="0.25">
      <c r="AH1348"/>
    </row>
    <row r="1349" spans="34:34" x14ac:dyDescent="0.25">
      <c r="AH1349"/>
    </row>
    <row r="1350" spans="34:34" x14ac:dyDescent="0.25">
      <c r="AH1350"/>
    </row>
    <row r="1351" spans="34:34" x14ac:dyDescent="0.25">
      <c r="AH1351"/>
    </row>
    <row r="1352" spans="34:34" x14ac:dyDescent="0.25">
      <c r="AH1352"/>
    </row>
    <row r="1353" spans="34:34" x14ac:dyDescent="0.25">
      <c r="AH1353"/>
    </row>
    <row r="1354" spans="34:34" x14ac:dyDescent="0.25">
      <c r="AH1354"/>
    </row>
    <row r="1355" spans="34:34" x14ac:dyDescent="0.25">
      <c r="AH1355"/>
    </row>
    <row r="1356" spans="34:34" x14ac:dyDescent="0.25">
      <c r="AH1356"/>
    </row>
    <row r="1357" spans="34:34" x14ac:dyDescent="0.25">
      <c r="AH1357"/>
    </row>
    <row r="1358" spans="34:34" x14ac:dyDescent="0.25">
      <c r="AH1358"/>
    </row>
    <row r="1359" spans="34:34" x14ac:dyDescent="0.25">
      <c r="AH1359"/>
    </row>
    <row r="1360" spans="34:34" x14ac:dyDescent="0.25">
      <c r="AH1360"/>
    </row>
    <row r="1361" spans="34:34" x14ac:dyDescent="0.25">
      <c r="AH1361"/>
    </row>
    <row r="1362" spans="34:34" x14ac:dyDescent="0.25">
      <c r="AH1362"/>
    </row>
    <row r="1363" spans="34:34" x14ac:dyDescent="0.25">
      <c r="AH1363"/>
    </row>
    <row r="1364" spans="34:34" x14ac:dyDescent="0.25">
      <c r="AH1364"/>
    </row>
    <row r="1365" spans="34:34" x14ac:dyDescent="0.25">
      <c r="AH1365"/>
    </row>
    <row r="1366" spans="34:34" x14ac:dyDescent="0.25">
      <c r="AH1366"/>
    </row>
    <row r="1367" spans="34:34" x14ac:dyDescent="0.25">
      <c r="AH1367"/>
    </row>
    <row r="1368" spans="34:34" x14ac:dyDescent="0.25">
      <c r="AH1368"/>
    </row>
    <row r="1369" spans="34:34" x14ac:dyDescent="0.25">
      <c r="AH1369"/>
    </row>
    <row r="1370" spans="34:34" x14ac:dyDescent="0.25">
      <c r="AH1370"/>
    </row>
    <row r="1371" spans="34:34" x14ac:dyDescent="0.25">
      <c r="AH1371"/>
    </row>
    <row r="1372" spans="34:34" x14ac:dyDescent="0.25">
      <c r="AH1372"/>
    </row>
    <row r="1373" spans="34:34" x14ac:dyDescent="0.25">
      <c r="AH1373"/>
    </row>
    <row r="1374" spans="34:34" x14ac:dyDescent="0.25">
      <c r="AH1374"/>
    </row>
    <row r="1375" spans="34:34" x14ac:dyDescent="0.25">
      <c r="AH1375"/>
    </row>
    <row r="1376" spans="34:34" x14ac:dyDescent="0.25">
      <c r="AH1376"/>
    </row>
    <row r="1377" spans="34:34" x14ac:dyDescent="0.25">
      <c r="AH1377"/>
    </row>
    <row r="1378" spans="34:34" x14ac:dyDescent="0.25">
      <c r="AH1378"/>
    </row>
    <row r="1379" spans="34:34" x14ac:dyDescent="0.25">
      <c r="AH1379"/>
    </row>
    <row r="1380" spans="34:34" x14ac:dyDescent="0.25">
      <c r="AH1380"/>
    </row>
    <row r="1381" spans="34:34" x14ac:dyDescent="0.25">
      <c r="AH1381"/>
    </row>
    <row r="1382" spans="34:34" x14ac:dyDescent="0.25">
      <c r="AH1382"/>
    </row>
    <row r="1383" spans="34:34" x14ac:dyDescent="0.25">
      <c r="AH1383"/>
    </row>
    <row r="1384" spans="34:34" x14ac:dyDescent="0.25">
      <c r="AH1384"/>
    </row>
    <row r="1385" spans="34:34" x14ac:dyDescent="0.25">
      <c r="AH1385"/>
    </row>
    <row r="1386" spans="34:34" x14ac:dyDescent="0.25">
      <c r="AH1386"/>
    </row>
    <row r="1387" spans="34:34" x14ac:dyDescent="0.25">
      <c r="AH1387"/>
    </row>
    <row r="1388" spans="34:34" x14ac:dyDescent="0.25">
      <c r="AH1388"/>
    </row>
    <row r="1389" spans="34:34" x14ac:dyDescent="0.25">
      <c r="AH1389"/>
    </row>
    <row r="1390" spans="34:34" x14ac:dyDescent="0.25">
      <c r="AH1390"/>
    </row>
    <row r="1391" spans="34:34" x14ac:dyDescent="0.25">
      <c r="AH1391"/>
    </row>
    <row r="1392" spans="34:34" x14ac:dyDescent="0.25">
      <c r="AH1392"/>
    </row>
    <row r="1393" spans="34:34" x14ac:dyDescent="0.25">
      <c r="AH1393"/>
    </row>
    <row r="1394" spans="34:34" x14ac:dyDescent="0.25">
      <c r="AH1394"/>
    </row>
    <row r="1395" spans="34:34" x14ac:dyDescent="0.25">
      <c r="AH1395"/>
    </row>
    <row r="1396" spans="34:34" x14ac:dyDescent="0.25">
      <c r="AH1396"/>
    </row>
    <row r="1397" spans="34:34" x14ac:dyDescent="0.25">
      <c r="AH1397"/>
    </row>
    <row r="1398" spans="34:34" x14ac:dyDescent="0.25">
      <c r="AH1398"/>
    </row>
    <row r="1399" spans="34:34" x14ac:dyDescent="0.25">
      <c r="AH1399"/>
    </row>
    <row r="1400" spans="34:34" x14ac:dyDescent="0.25">
      <c r="AH1400"/>
    </row>
    <row r="1401" spans="34:34" x14ac:dyDescent="0.25">
      <c r="AH1401"/>
    </row>
    <row r="1402" spans="34:34" x14ac:dyDescent="0.25">
      <c r="AH1402"/>
    </row>
    <row r="1403" spans="34:34" x14ac:dyDescent="0.25">
      <c r="AH1403"/>
    </row>
    <row r="1404" spans="34:34" x14ac:dyDescent="0.25">
      <c r="AH1404"/>
    </row>
    <row r="1405" spans="34:34" x14ac:dyDescent="0.25">
      <c r="AH1405"/>
    </row>
    <row r="1406" spans="34:34" x14ac:dyDescent="0.25">
      <c r="AH1406"/>
    </row>
    <row r="1407" spans="34:34" x14ac:dyDescent="0.25">
      <c r="AH1407"/>
    </row>
    <row r="1408" spans="34:34" x14ac:dyDescent="0.25">
      <c r="AH1408"/>
    </row>
    <row r="1409" spans="34:34" x14ac:dyDescent="0.25">
      <c r="AH1409"/>
    </row>
    <row r="1410" spans="34:34" x14ac:dyDescent="0.25">
      <c r="AH1410"/>
    </row>
    <row r="1411" spans="34:34" x14ac:dyDescent="0.25">
      <c r="AH1411"/>
    </row>
    <row r="1412" spans="34:34" x14ac:dyDescent="0.25">
      <c r="AH1412"/>
    </row>
    <row r="1413" spans="34:34" x14ac:dyDescent="0.25">
      <c r="AH1413"/>
    </row>
    <row r="1414" spans="34:34" x14ac:dyDescent="0.25">
      <c r="AH1414"/>
    </row>
    <row r="1415" spans="34:34" x14ac:dyDescent="0.25">
      <c r="AH1415"/>
    </row>
    <row r="1416" spans="34:34" x14ac:dyDescent="0.25">
      <c r="AH1416"/>
    </row>
    <row r="1417" spans="34:34" x14ac:dyDescent="0.25">
      <c r="AH1417"/>
    </row>
    <row r="1418" spans="34:34" x14ac:dyDescent="0.25">
      <c r="AH1418"/>
    </row>
    <row r="1419" spans="34:34" x14ac:dyDescent="0.25">
      <c r="AH1419"/>
    </row>
    <row r="1420" spans="34:34" x14ac:dyDescent="0.25">
      <c r="AH1420"/>
    </row>
    <row r="1421" spans="34:34" x14ac:dyDescent="0.25">
      <c r="AH1421"/>
    </row>
    <row r="1422" spans="34:34" x14ac:dyDescent="0.25">
      <c r="AH1422"/>
    </row>
    <row r="1423" spans="34:34" x14ac:dyDescent="0.25">
      <c r="AH1423"/>
    </row>
    <row r="1424" spans="34:34" x14ac:dyDescent="0.25">
      <c r="AH1424"/>
    </row>
    <row r="1425" spans="34:34" x14ac:dyDescent="0.25">
      <c r="AH1425"/>
    </row>
    <row r="1426" spans="34:34" x14ac:dyDescent="0.25">
      <c r="AH1426"/>
    </row>
    <row r="1427" spans="34:34" x14ac:dyDescent="0.25">
      <c r="AH1427"/>
    </row>
    <row r="1428" spans="34:34" x14ac:dyDescent="0.25">
      <c r="AH1428"/>
    </row>
    <row r="1429" spans="34:34" x14ac:dyDescent="0.25">
      <c r="AH1429"/>
    </row>
    <row r="1430" spans="34:34" x14ac:dyDescent="0.25">
      <c r="AH1430"/>
    </row>
    <row r="1431" spans="34:34" x14ac:dyDescent="0.25">
      <c r="AH1431"/>
    </row>
    <row r="1432" spans="34:34" x14ac:dyDescent="0.25">
      <c r="AH1432"/>
    </row>
    <row r="1433" spans="34:34" x14ac:dyDescent="0.25">
      <c r="AH1433"/>
    </row>
    <row r="1434" spans="34:34" x14ac:dyDescent="0.25">
      <c r="AH1434"/>
    </row>
    <row r="1435" spans="34:34" x14ac:dyDescent="0.25">
      <c r="AH1435"/>
    </row>
    <row r="1436" spans="34:34" x14ac:dyDescent="0.25">
      <c r="AH1436"/>
    </row>
    <row r="1437" spans="34:34" x14ac:dyDescent="0.25">
      <c r="AH1437"/>
    </row>
    <row r="1438" spans="34:34" x14ac:dyDescent="0.25">
      <c r="AH1438"/>
    </row>
    <row r="1439" spans="34:34" x14ac:dyDescent="0.25">
      <c r="AH1439"/>
    </row>
    <row r="1440" spans="34:34" x14ac:dyDescent="0.25">
      <c r="AH1440"/>
    </row>
    <row r="1441" spans="34:34" x14ac:dyDescent="0.25">
      <c r="AH1441"/>
    </row>
    <row r="1442" spans="34:34" x14ac:dyDescent="0.25">
      <c r="AH1442"/>
    </row>
    <row r="1443" spans="34:34" x14ac:dyDescent="0.25">
      <c r="AH1443"/>
    </row>
    <row r="1444" spans="34:34" x14ac:dyDescent="0.25">
      <c r="AH1444"/>
    </row>
    <row r="1445" spans="34:34" x14ac:dyDescent="0.25">
      <c r="AH1445"/>
    </row>
    <row r="1446" spans="34:34" x14ac:dyDescent="0.25">
      <c r="AH1446"/>
    </row>
    <row r="1447" spans="34:34" x14ac:dyDescent="0.25">
      <c r="AH1447"/>
    </row>
    <row r="1448" spans="34:34" x14ac:dyDescent="0.25">
      <c r="AH1448"/>
    </row>
    <row r="1449" spans="34:34" x14ac:dyDescent="0.25">
      <c r="AH1449"/>
    </row>
    <row r="1450" spans="34:34" x14ac:dyDescent="0.25">
      <c r="AH1450"/>
    </row>
    <row r="1451" spans="34:34" x14ac:dyDescent="0.25">
      <c r="AH1451"/>
    </row>
    <row r="1452" spans="34:34" x14ac:dyDescent="0.25">
      <c r="AH1452"/>
    </row>
    <row r="1453" spans="34:34" x14ac:dyDescent="0.25">
      <c r="AH1453"/>
    </row>
    <row r="1454" spans="34:34" x14ac:dyDescent="0.25">
      <c r="AH1454"/>
    </row>
    <row r="1455" spans="34:34" x14ac:dyDescent="0.25">
      <c r="AH1455"/>
    </row>
    <row r="1456" spans="34:34" x14ac:dyDescent="0.25">
      <c r="AH1456"/>
    </row>
    <row r="1457" spans="34:34" x14ac:dyDescent="0.25">
      <c r="AH1457"/>
    </row>
    <row r="1458" spans="34:34" x14ac:dyDescent="0.25">
      <c r="AH1458"/>
    </row>
    <row r="1459" spans="34:34" x14ac:dyDescent="0.25">
      <c r="AH1459"/>
    </row>
    <row r="1460" spans="34:34" x14ac:dyDescent="0.25">
      <c r="AH1460"/>
    </row>
    <row r="1461" spans="34:34" x14ac:dyDescent="0.25">
      <c r="AH1461"/>
    </row>
    <row r="1462" spans="34:34" x14ac:dyDescent="0.25">
      <c r="AH1462"/>
    </row>
    <row r="1463" spans="34:34" x14ac:dyDescent="0.25">
      <c r="AH1463"/>
    </row>
    <row r="1464" spans="34:34" x14ac:dyDescent="0.25">
      <c r="AH1464"/>
    </row>
    <row r="1465" spans="34:34" x14ac:dyDescent="0.25">
      <c r="AH1465"/>
    </row>
    <row r="1466" spans="34:34" x14ac:dyDescent="0.25">
      <c r="AH1466"/>
    </row>
    <row r="1467" spans="34:34" x14ac:dyDescent="0.25">
      <c r="AH1467"/>
    </row>
    <row r="1468" spans="34:34" x14ac:dyDescent="0.25">
      <c r="AH1468"/>
    </row>
    <row r="1469" spans="34:34" x14ac:dyDescent="0.25">
      <c r="AH1469"/>
    </row>
    <row r="1470" spans="34:34" x14ac:dyDescent="0.25">
      <c r="AH1470"/>
    </row>
    <row r="1471" spans="34:34" x14ac:dyDescent="0.25">
      <c r="AH1471"/>
    </row>
    <row r="1472" spans="34:34" x14ac:dyDescent="0.25">
      <c r="AH1472"/>
    </row>
    <row r="1473" spans="34:34" x14ac:dyDescent="0.25">
      <c r="AH1473"/>
    </row>
    <row r="1474" spans="34:34" x14ac:dyDescent="0.25">
      <c r="AH1474"/>
    </row>
    <row r="1475" spans="34:34" x14ac:dyDescent="0.25">
      <c r="AH1475"/>
    </row>
    <row r="1476" spans="34:34" x14ac:dyDescent="0.25">
      <c r="AH1476"/>
    </row>
    <row r="1477" spans="34:34" x14ac:dyDescent="0.25">
      <c r="AH1477"/>
    </row>
    <row r="1478" spans="34:34" x14ac:dyDescent="0.25">
      <c r="AH1478"/>
    </row>
    <row r="1479" spans="34:34" x14ac:dyDescent="0.25">
      <c r="AH1479"/>
    </row>
    <row r="1480" spans="34:34" x14ac:dyDescent="0.25">
      <c r="AH1480"/>
    </row>
    <row r="1481" spans="34:34" x14ac:dyDescent="0.25">
      <c r="AH1481"/>
    </row>
    <row r="1482" spans="34:34" x14ac:dyDescent="0.25">
      <c r="AH1482"/>
    </row>
    <row r="1483" spans="34:34" x14ac:dyDescent="0.25">
      <c r="AH1483"/>
    </row>
    <row r="1484" spans="34:34" x14ac:dyDescent="0.25">
      <c r="AH1484"/>
    </row>
    <row r="1485" spans="34:34" x14ac:dyDescent="0.25">
      <c r="AH1485"/>
    </row>
    <row r="1486" spans="34:34" x14ac:dyDescent="0.25">
      <c r="AH1486"/>
    </row>
    <row r="1487" spans="34:34" x14ac:dyDescent="0.25">
      <c r="AH1487"/>
    </row>
    <row r="1488" spans="34:34" x14ac:dyDescent="0.25">
      <c r="AH1488"/>
    </row>
    <row r="1489" spans="34:34" x14ac:dyDescent="0.25">
      <c r="AH1489"/>
    </row>
    <row r="1490" spans="34:34" x14ac:dyDescent="0.25">
      <c r="AH1490"/>
    </row>
    <row r="1491" spans="34:34" x14ac:dyDescent="0.25">
      <c r="AH1491"/>
    </row>
    <row r="1492" spans="34:34" x14ac:dyDescent="0.25">
      <c r="AH1492"/>
    </row>
    <row r="1493" spans="34:34" x14ac:dyDescent="0.25">
      <c r="AH1493"/>
    </row>
    <row r="1494" spans="34:34" x14ac:dyDescent="0.25">
      <c r="AH1494"/>
    </row>
    <row r="1495" spans="34:34" x14ac:dyDescent="0.25">
      <c r="AH1495"/>
    </row>
    <row r="1496" spans="34:34" x14ac:dyDescent="0.25">
      <c r="AH1496"/>
    </row>
    <row r="1497" spans="34:34" x14ac:dyDescent="0.25">
      <c r="AH1497"/>
    </row>
    <row r="1498" spans="34:34" x14ac:dyDescent="0.25">
      <c r="AH1498"/>
    </row>
    <row r="1499" spans="34:34" x14ac:dyDescent="0.25">
      <c r="AH1499"/>
    </row>
    <row r="1500" spans="34:34" x14ac:dyDescent="0.25">
      <c r="AH1500"/>
    </row>
    <row r="1501" spans="34:34" x14ac:dyDescent="0.25">
      <c r="AH1501"/>
    </row>
    <row r="1502" spans="34:34" x14ac:dyDescent="0.25">
      <c r="AH1502"/>
    </row>
    <row r="1503" spans="34:34" x14ac:dyDescent="0.25">
      <c r="AH1503"/>
    </row>
    <row r="1504" spans="34:34" x14ac:dyDescent="0.25">
      <c r="AH1504"/>
    </row>
    <row r="1505" spans="34:34" x14ac:dyDescent="0.25">
      <c r="AH1505"/>
    </row>
    <row r="1506" spans="34:34" x14ac:dyDescent="0.25">
      <c r="AH1506"/>
    </row>
    <row r="1507" spans="34:34" x14ac:dyDescent="0.25">
      <c r="AH1507"/>
    </row>
    <row r="1508" spans="34:34" x14ac:dyDescent="0.25">
      <c r="AH1508"/>
    </row>
    <row r="1509" spans="34:34" x14ac:dyDescent="0.25">
      <c r="AH1509"/>
    </row>
    <row r="1510" spans="34:34" x14ac:dyDescent="0.25">
      <c r="AH1510"/>
    </row>
    <row r="1511" spans="34:34" x14ac:dyDescent="0.25">
      <c r="AH1511"/>
    </row>
    <row r="1512" spans="34:34" x14ac:dyDescent="0.25">
      <c r="AH1512"/>
    </row>
    <row r="1513" spans="34:34" x14ac:dyDescent="0.25">
      <c r="AH1513"/>
    </row>
    <row r="1514" spans="34:34" x14ac:dyDescent="0.25">
      <c r="AH1514"/>
    </row>
    <row r="1515" spans="34:34" x14ac:dyDescent="0.25">
      <c r="AH1515"/>
    </row>
    <row r="1516" spans="34:34" x14ac:dyDescent="0.25">
      <c r="AH1516"/>
    </row>
    <row r="1517" spans="34:34" x14ac:dyDescent="0.25">
      <c r="AH1517"/>
    </row>
    <row r="1518" spans="34:34" x14ac:dyDescent="0.25">
      <c r="AH1518"/>
    </row>
    <row r="1519" spans="34:34" x14ac:dyDescent="0.25">
      <c r="AH1519"/>
    </row>
    <row r="1520" spans="34:34" x14ac:dyDescent="0.25">
      <c r="AH1520"/>
    </row>
    <row r="1521" spans="34:34" x14ac:dyDescent="0.25">
      <c r="AH1521"/>
    </row>
    <row r="1522" spans="34:34" x14ac:dyDescent="0.25">
      <c r="AH1522"/>
    </row>
    <row r="1523" spans="34:34" x14ac:dyDescent="0.25">
      <c r="AH1523"/>
    </row>
    <row r="1524" spans="34:34" x14ac:dyDescent="0.25">
      <c r="AH1524"/>
    </row>
    <row r="1525" spans="34:34" x14ac:dyDescent="0.25">
      <c r="AH1525"/>
    </row>
    <row r="1526" spans="34:34" x14ac:dyDescent="0.25">
      <c r="AH1526"/>
    </row>
    <row r="1527" spans="34:34" x14ac:dyDescent="0.25">
      <c r="AH1527"/>
    </row>
    <row r="1528" spans="34:34" x14ac:dyDescent="0.25">
      <c r="AH1528"/>
    </row>
    <row r="1529" spans="34:34" x14ac:dyDescent="0.25">
      <c r="AH1529"/>
    </row>
    <row r="1530" spans="34:34" x14ac:dyDescent="0.25">
      <c r="AH1530"/>
    </row>
    <row r="1531" spans="34:34" x14ac:dyDescent="0.25">
      <c r="AH1531"/>
    </row>
    <row r="1532" spans="34:34" x14ac:dyDescent="0.25">
      <c r="AH1532"/>
    </row>
    <row r="1533" spans="34:34" x14ac:dyDescent="0.25">
      <c r="AH1533"/>
    </row>
    <row r="1534" spans="34:34" x14ac:dyDescent="0.25">
      <c r="AH1534"/>
    </row>
    <row r="1535" spans="34:34" x14ac:dyDescent="0.25">
      <c r="AH1535"/>
    </row>
    <row r="1536" spans="34:34" x14ac:dyDescent="0.25">
      <c r="AH1536"/>
    </row>
    <row r="1537" spans="34:34" x14ac:dyDescent="0.25">
      <c r="AH1537"/>
    </row>
    <row r="1538" spans="34:34" x14ac:dyDescent="0.25">
      <c r="AH1538"/>
    </row>
    <row r="1539" spans="34:34" x14ac:dyDescent="0.25">
      <c r="AH1539"/>
    </row>
    <row r="1540" spans="34:34" x14ac:dyDescent="0.25">
      <c r="AH1540"/>
    </row>
    <row r="1541" spans="34:34" x14ac:dyDescent="0.25">
      <c r="AH1541"/>
    </row>
    <row r="1542" spans="34:34" x14ac:dyDescent="0.25">
      <c r="AH1542"/>
    </row>
    <row r="1543" spans="34:34" x14ac:dyDescent="0.25">
      <c r="AH1543"/>
    </row>
    <row r="1544" spans="34:34" x14ac:dyDescent="0.25">
      <c r="AH1544"/>
    </row>
    <row r="1545" spans="34:34" x14ac:dyDescent="0.25">
      <c r="AH1545"/>
    </row>
    <row r="1546" spans="34:34" x14ac:dyDescent="0.25">
      <c r="AH1546"/>
    </row>
    <row r="1547" spans="34:34" x14ac:dyDescent="0.25">
      <c r="AH1547"/>
    </row>
    <row r="1548" spans="34:34" x14ac:dyDescent="0.25">
      <c r="AH1548"/>
    </row>
    <row r="1549" spans="34:34" x14ac:dyDescent="0.25">
      <c r="AH1549"/>
    </row>
    <row r="1550" spans="34:34" x14ac:dyDescent="0.25">
      <c r="AH1550"/>
    </row>
    <row r="1551" spans="34:34" x14ac:dyDescent="0.25">
      <c r="AH1551"/>
    </row>
    <row r="1552" spans="34:34" x14ac:dyDescent="0.25">
      <c r="AH1552"/>
    </row>
    <row r="1553" spans="34:34" x14ac:dyDescent="0.25">
      <c r="AH1553"/>
    </row>
    <row r="1554" spans="34:34" x14ac:dyDescent="0.25">
      <c r="AH1554"/>
    </row>
    <row r="1555" spans="34:34" x14ac:dyDescent="0.25">
      <c r="AH1555"/>
    </row>
    <row r="1556" spans="34:34" x14ac:dyDescent="0.25">
      <c r="AH1556"/>
    </row>
    <row r="1557" spans="34:34" x14ac:dyDescent="0.25">
      <c r="AH1557"/>
    </row>
    <row r="1558" spans="34:34" x14ac:dyDescent="0.25">
      <c r="AH1558"/>
    </row>
    <row r="1559" spans="34:34" x14ac:dyDescent="0.25">
      <c r="AH1559"/>
    </row>
    <row r="1560" spans="34:34" x14ac:dyDescent="0.25">
      <c r="AH1560"/>
    </row>
    <row r="1561" spans="34:34" x14ac:dyDescent="0.25">
      <c r="AH1561"/>
    </row>
    <row r="1562" spans="34:34" x14ac:dyDescent="0.25">
      <c r="AH1562"/>
    </row>
    <row r="1563" spans="34:34" x14ac:dyDescent="0.25">
      <c r="AH1563"/>
    </row>
    <row r="1564" spans="34:34" x14ac:dyDescent="0.25">
      <c r="AH1564"/>
    </row>
    <row r="1565" spans="34:34" x14ac:dyDescent="0.25">
      <c r="AH1565"/>
    </row>
    <row r="1566" spans="34:34" x14ac:dyDescent="0.25">
      <c r="AH1566"/>
    </row>
    <row r="1567" spans="34:34" x14ac:dyDescent="0.25">
      <c r="AH1567"/>
    </row>
    <row r="1568" spans="34:34" x14ac:dyDescent="0.25">
      <c r="AH1568"/>
    </row>
    <row r="1569" spans="34:34" x14ac:dyDescent="0.25">
      <c r="AH1569"/>
    </row>
    <row r="1570" spans="34:34" x14ac:dyDescent="0.25">
      <c r="AH1570"/>
    </row>
    <row r="1571" spans="34:34" x14ac:dyDescent="0.25">
      <c r="AH1571"/>
    </row>
    <row r="1572" spans="34:34" x14ac:dyDescent="0.25">
      <c r="AH1572"/>
    </row>
    <row r="1573" spans="34:34" x14ac:dyDescent="0.25">
      <c r="AH1573"/>
    </row>
    <row r="1574" spans="34:34" x14ac:dyDescent="0.25">
      <c r="AH1574"/>
    </row>
    <row r="1575" spans="34:34" x14ac:dyDescent="0.25">
      <c r="AH1575"/>
    </row>
    <row r="1576" spans="34:34" x14ac:dyDescent="0.25">
      <c r="AH1576"/>
    </row>
    <row r="1577" spans="34:34" x14ac:dyDescent="0.25">
      <c r="AH1577"/>
    </row>
    <row r="1578" spans="34:34" x14ac:dyDescent="0.25">
      <c r="AH1578"/>
    </row>
    <row r="1579" spans="34:34" x14ac:dyDescent="0.25">
      <c r="AH1579"/>
    </row>
    <row r="1580" spans="34:34" x14ac:dyDescent="0.25">
      <c r="AH1580"/>
    </row>
    <row r="1581" spans="34:34" x14ac:dyDescent="0.25">
      <c r="AH1581"/>
    </row>
    <row r="1582" spans="34:34" x14ac:dyDescent="0.25">
      <c r="AH1582"/>
    </row>
    <row r="1583" spans="34:34" x14ac:dyDescent="0.25">
      <c r="AH1583"/>
    </row>
    <row r="1584" spans="34:34" x14ac:dyDescent="0.25">
      <c r="AH1584"/>
    </row>
    <row r="1585" spans="34:34" x14ac:dyDescent="0.25">
      <c r="AH1585"/>
    </row>
    <row r="1586" spans="34:34" x14ac:dyDescent="0.25">
      <c r="AH1586"/>
    </row>
    <row r="1587" spans="34:34" x14ac:dyDescent="0.25">
      <c r="AH1587"/>
    </row>
    <row r="1588" spans="34:34" x14ac:dyDescent="0.25">
      <c r="AH1588"/>
    </row>
    <row r="1589" spans="34:34" x14ac:dyDescent="0.25">
      <c r="AH1589"/>
    </row>
    <row r="1590" spans="34:34" x14ac:dyDescent="0.25">
      <c r="AH1590"/>
    </row>
    <row r="1591" spans="34:34" x14ac:dyDescent="0.25">
      <c r="AH1591"/>
    </row>
    <row r="1592" spans="34:34" x14ac:dyDescent="0.25">
      <c r="AH1592"/>
    </row>
    <row r="1593" spans="34:34" x14ac:dyDescent="0.25">
      <c r="AH1593"/>
    </row>
    <row r="1594" spans="34:34" x14ac:dyDescent="0.25">
      <c r="AH1594"/>
    </row>
    <row r="1595" spans="34:34" x14ac:dyDescent="0.25">
      <c r="AH1595"/>
    </row>
    <row r="1596" spans="34:34" x14ac:dyDescent="0.25">
      <c r="AH1596"/>
    </row>
    <row r="1597" spans="34:34" x14ac:dyDescent="0.25">
      <c r="AH1597"/>
    </row>
    <row r="1598" spans="34:34" x14ac:dyDescent="0.25">
      <c r="AH1598"/>
    </row>
    <row r="1599" spans="34:34" x14ac:dyDescent="0.25">
      <c r="AH1599"/>
    </row>
    <row r="1600" spans="34:34" x14ac:dyDescent="0.25">
      <c r="AH1600"/>
    </row>
    <row r="1601" spans="34:34" x14ac:dyDescent="0.25">
      <c r="AH1601"/>
    </row>
    <row r="1602" spans="34:34" x14ac:dyDescent="0.25">
      <c r="AH1602"/>
    </row>
    <row r="1603" spans="34:34" x14ac:dyDescent="0.25">
      <c r="AH1603"/>
    </row>
    <row r="1604" spans="34:34" x14ac:dyDescent="0.25">
      <c r="AH1604"/>
    </row>
    <row r="1605" spans="34:34" x14ac:dyDescent="0.25">
      <c r="AH1605"/>
    </row>
    <row r="1606" spans="34:34" x14ac:dyDescent="0.25">
      <c r="AH1606"/>
    </row>
    <row r="1607" spans="34:34" x14ac:dyDescent="0.25">
      <c r="AH1607"/>
    </row>
    <row r="1608" spans="34:34" x14ac:dyDescent="0.25">
      <c r="AH1608"/>
    </row>
    <row r="1609" spans="34:34" x14ac:dyDescent="0.25">
      <c r="AH1609"/>
    </row>
    <row r="1610" spans="34:34" x14ac:dyDescent="0.25">
      <c r="AH1610"/>
    </row>
    <row r="1611" spans="34:34" x14ac:dyDescent="0.25">
      <c r="AH1611"/>
    </row>
    <row r="1612" spans="34:34" x14ac:dyDescent="0.25">
      <c r="AH1612"/>
    </row>
    <row r="1613" spans="34:34" x14ac:dyDescent="0.25">
      <c r="AH1613"/>
    </row>
    <row r="1614" spans="34:34" x14ac:dyDescent="0.25">
      <c r="AH1614"/>
    </row>
    <row r="1615" spans="34:34" x14ac:dyDescent="0.25">
      <c r="AH1615"/>
    </row>
    <row r="1616" spans="34:34" x14ac:dyDescent="0.25">
      <c r="AH1616"/>
    </row>
    <row r="1617" spans="34:34" x14ac:dyDescent="0.25">
      <c r="AH1617"/>
    </row>
    <row r="1618" spans="34:34" x14ac:dyDescent="0.25">
      <c r="AH1618"/>
    </row>
    <row r="1619" spans="34:34" x14ac:dyDescent="0.25">
      <c r="AH1619"/>
    </row>
    <row r="1620" spans="34:34" x14ac:dyDescent="0.25">
      <c r="AH1620"/>
    </row>
    <row r="1621" spans="34:34" x14ac:dyDescent="0.25">
      <c r="AH1621"/>
    </row>
    <row r="1622" spans="34:34" x14ac:dyDescent="0.25">
      <c r="AH1622"/>
    </row>
    <row r="1623" spans="34:34" x14ac:dyDescent="0.25">
      <c r="AH1623"/>
    </row>
    <row r="1624" spans="34:34" x14ac:dyDescent="0.25">
      <c r="AH1624"/>
    </row>
    <row r="1625" spans="34:34" x14ac:dyDescent="0.25">
      <c r="AH1625"/>
    </row>
    <row r="1626" spans="34:34" x14ac:dyDescent="0.25">
      <c r="AH1626"/>
    </row>
    <row r="1627" spans="34:34" x14ac:dyDescent="0.25">
      <c r="AH1627"/>
    </row>
    <row r="1628" spans="34:34" x14ac:dyDescent="0.25">
      <c r="AH1628"/>
    </row>
    <row r="1629" spans="34:34" x14ac:dyDescent="0.25">
      <c r="AH1629"/>
    </row>
    <row r="1630" spans="34:34" x14ac:dyDescent="0.25">
      <c r="AH1630"/>
    </row>
    <row r="1631" spans="34:34" x14ac:dyDescent="0.25">
      <c r="AH1631"/>
    </row>
    <row r="1632" spans="34:34" x14ac:dyDescent="0.25">
      <c r="AH1632"/>
    </row>
    <row r="1633" spans="34:34" x14ac:dyDescent="0.25">
      <c r="AH1633"/>
    </row>
    <row r="1634" spans="34:34" x14ac:dyDescent="0.25">
      <c r="AH1634"/>
    </row>
    <row r="1635" spans="34:34" x14ac:dyDescent="0.25">
      <c r="AH1635"/>
    </row>
    <row r="1636" spans="34:34" x14ac:dyDescent="0.25">
      <c r="AH1636"/>
    </row>
    <row r="1637" spans="34:34" x14ac:dyDescent="0.25">
      <c r="AH1637"/>
    </row>
    <row r="1638" spans="34:34" x14ac:dyDescent="0.25">
      <c r="AH1638"/>
    </row>
    <row r="1639" spans="34:34" x14ac:dyDescent="0.25">
      <c r="AH1639"/>
    </row>
    <row r="1640" spans="34:34" x14ac:dyDescent="0.25">
      <c r="AH1640"/>
    </row>
    <row r="1641" spans="34:34" x14ac:dyDescent="0.25">
      <c r="AH1641"/>
    </row>
    <row r="1642" spans="34:34" x14ac:dyDescent="0.25">
      <c r="AH1642"/>
    </row>
    <row r="1643" spans="34:34" x14ac:dyDescent="0.25">
      <c r="AH1643"/>
    </row>
    <row r="1644" spans="34:34" x14ac:dyDescent="0.25">
      <c r="AH1644"/>
    </row>
    <row r="1645" spans="34:34" x14ac:dyDescent="0.25">
      <c r="AH1645"/>
    </row>
    <row r="1646" spans="34:34" x14ac:dyDescent="0.25">
      <c r="AH1646"/>
    </row>
    <row r="1647" spans="34:34" x14ac:dyDescent="0.25">
      <c r="AH1647"/>
    </row>
    <row r="1648" spans="34:34" x14ac:dyDescent="0.25">
      <c r="AH1648"/>
    </row>
    <row r="1649" spans="34:34" x14ac:dyDescent="0.25">
      <c r="AH1649"/>
    </row>
    <row r="1650" spans="34:34" x14ac:dyDescent="0.25">
      <c r="AH1650"/>
    </row>
    <row r="1651" spans="34:34" x14ac:dyDescent="0.25">
      <c r="AH1651"/>
    </row>
    <row r="1652" spans="34:34" x14ac:dyDescent="0.25">
      <c r="AH1652"/>
    </row>
    <row r="1653" spans="34:34" x14ac:dyDescent="0.25">
      <c r="AH1653"/>
    </row>
    <row r="1654" spans="34:34" x14ac:dyDescent="0.25">
      <c r="AH1654"/>
    </row>
    <row r="1655" spans="34:34" x14ac:dyDescent="0.25">
      <c r="AH1655"/>
    </row>
    <row r="1656" spans="34:34" x14ac:dyDescent="0.25">
      <c r="AH1656"/>
    </row>
    <row r="1657" spans="34:34" x14ac:dyDescent="0.25">
      <c r="AH1657"/>
    </row>
    <row r="1658" spans="34:34" x14ac:dyDescent="0.25">
      <c r="AH1658"/>
    </row>
    <row r="1659" spans="34:34" x14ac:dyDescent="0.25">
      <c r="AH1659"/>
    </row>
    <row r="1660" spans="34:34" x14ac:dyDescent="0.25">
      <c r="AH1660"/>
    </row>
    <row r="1661" spans="34:34" x14ac:dyDescent="0.25">
      <c r="AH1661"/>
    </row>
    <row r="1662" spans="34:34" x14ac:dyDescent="0.25">
      <c r="AH1662"/>
    </row>
    <row r="1663" spans="34:34" x14ac:dyDescent="0.25">
      <c r="AH1663"/>
    </row>
    <row r="1664" spans="34:34" x14ac:dyDescent="0.25">
      <c r="AH1664"/>
    </row>
    <row r="1665" spans="34:34" x14ac:dyDescent="0.25">
      <c r="AH1665"/>
    </row>
    <row r="1666" spans="34:34" x14ac:dyDescent="0.25">
      <c r="AH1666"/>
    </row>
    <row r="1667" spans="34:34" x14ac:dyDescent="0.25">
      <c r="AH1667"/>
    </row>
    <row r="1668" spans="34:34" x14ac:dyDescent="0.25">
      <c r="AH1668"/>
    </row>
    <row r="1669" spans="34:34" x14ac:dyDescent="0.25">
      <c r="AH1669"/>
    </row>
    <row r="1670" spans="34:34" x14ac:dyDescent="0.25">
      <c r="AH1670"/>
    </row>
    <row r="1671" spans="34:34" x14ac:dyDescent="0.25">
      <c r="AH1671"/>
    </row>
    <row r="1672" spans="34:34" x14ac:dyDescent="0.25">
      <c r="AH1672"/>
    </row>
    <row r="1673" spans="34:34" x14ac:dyDescent="0.25">
      <c r="AH1673"/>
    </row>
    <row r="1674" spans="34:34" x14ac:dyDescent="0.25">
      <c r="AH1674"/>
    </row>
    <row r="1675" spans="34:34" x14ac:dyDescent="0.25">
      <c r="AH1675"/>
    </row>
    <row r="1676" spans="34:34" x14ac:dyDescent="0.25">
      <c r="AH1676"/>
    </row>
    <row r="1677" spans="34:34" x14ac:dyDescent="0.25">
      <c r="AH1677"/>
    </row>
    <row r="1678" spans="34:34" x14ac:dyDescent="0.25">
      <c r="AH1678"/>
    </row>
    <row r="1679" spans="34:34" x14ac:dyDescent="0.25">
      <c r="AH1679"/>
    </row>
    <row r="1680" spans="34:34" x14ac:dyDescent="0.25">
      <c r="AH1680"/>
    </row>
    <row r="1681" spans="34:34" x14ac:dyDescent="0.25">
      <c r="AH1681"/>
    </row>
    <row r="1682" spans="34:34" x14ac:dyDescent="0.25">
      <c r="AH1682"/>
    </row>
    <row r="1683" spans="34:34" x14ac:dyDescent="0.25">
      <c r="AH1683"/>
    </row>
    <row r="1684" spans="34:34" x14ac:dyDescent="0.25">
      <c r="AH1684"/>
    </row>
    <row r="1685" spans="34:34" x14ac:dyDescent="0.25">
      <c r="AH1685"/>
    </row>
    <row r="1686" spans="34:34" x14ac:dyDescent="0.25">
      <c r="AH1686"/>
    </row>
    <row r="1687" spans="34:34" x14ac:dyDescent="0.25">
      <c r="AH1687"/>
    </row>
    <row r="1688" spans="34:34" x14ac:dyDescent="0.25">
      <c r="AH1688"/>
    </row>
    <row r="1689" spans="34:34" x14ac:dyDescent="0.25">
      <c r="AH1689"/>
    </row>
    <row r="1690" spans="34:34" x14ac:dyDescent="0.25">
      <c r="AH1690"/>
    </row>
    <row r="1691" spans="34:34" x14ac:dyDescent="0.25">
      <c r="AH1691"/>
    </row>
    <row r="1692" spans="34:34" x14ac:dyDescent="0.25">
      <c r="AH1692"/>
    </row>
    <row r="1693" spans="34:34" x14ac:dyDescent="0.25">
      <c r="AH1693"/>
    </row>
    <row r="1694" spans="34:34" x14ac:dyDescent="0.25">
      <c r="AH1694"/>
    </row>
    <row r="1695" spans="34:34" x14ac:dyDescent="0.25">
      <c r="AH1695"/>
    </row>
    <row r="1696" spans="34:34" x14ac:dyDescent="0.25">
      <c r="AH1696"/>
    </row>
    <row r="1697" spans="34:34" x14ac:dyDescent="0.25">
      <c r="AH1697"/>
    </row>
    <row r="1698" spans="34:34" x14ac:dyDescent="0.25">
      <c r="AH1698"/>
    </row>
    <row r="1699" spans="34:34" x14ac:dyDescent="0.25">
      <c r="AH1699"/>
    </row>
    <row r="1700" spans="34:34" x14ac:dyDescent="0.25">
      <c r="AH1700"/>
    </row>
    <row r="1701" spans="34:34" x14ac:dyDescent="0.25">
      <c r="AH1701"/>
    </row>
    <row r="1702" spans="34:34" x14ac:dyDescent="0.25">
      <c r="AH1702"/>
    </row>
    <row r="1703" spans="34:34" x14ac:dyDescent="0.25">
      <c r="AH1703"/>
    </row>
    <row r="1704" spans="34:34" x14ac:dyDescent="0.25">
      <c r="AH1704"/>
    </row>
    <row r="1705" spans="34:34" x14ac:dyDescent="0.25">
      <c r="AH1705"/>
    </row>
    <row r="1706" spans="34:34" x14ac:dyDescent="0.25">
      <c r="AH1706"/>
    </row>
    <row r="1707" spans="34:34" x14ac:dyDescent="0.25">
      <c r="AH1707"/>
    </row>
    <row r="1708" spans="34:34" x14ac:dyDescent="0.25">
      <c r="AH1708"/>
    </row>
    <row r="1709" spans="34:34" x14ac:dyDescent="0.25">
      <c r="AH1709"/>
    </row>
    <row r="1710" spans="34:34" x14ac:dyDescent="0.25">
      <c r="AH1710"/>
    </row>
    <row r="1711" spans="34:34" x14ac:dyDescent="0.25">
      <c r="AH1711"/>
    </row>
    <row r="1712" spans="34:34" x14ac:dyDescent="0.25">
      <c r="AH1712"/>
    </row>
    <row r="1713" spans="34:34" x14ac:dyDescent="0.25">
      <c r="AH1713"/>
    </row>
    <row r="1714" spans="34:34" x14ac:dyDescent="0.25">
      <c r="AH1714"/>
    </row>
    <row r="1715" spans="34:34" x14ac:dyDescent="0.25">
      <c r="AH1715"/>
    </row>
    <row r="1716" spans="34:34" x14ac:dyDescent="0.25">
      <c r="AH1716"/>
    </row>
    <row r="1717" spans="34:34" x14ac:dyDescent="0.25">
      <c r="AH1717"/>
    </row>
    <row r="1718" spans="34:34" x14ac:dyDescent="0.25">
      <c r="AH1718"/>
    </row>
    <row r="1719" spans="34:34" x14ac:dyDescent="0.25">
      <c r="AH1719"/>
    </row>
    <row r="1720" spans="34:34" x14ac:dyDescent="0.25">
      <c r="AH1720"/>
    </row>
    <row r="1721" spans="34:34" x14ac:dyDescent="0.25">
      <c r="AH1721"/>
    </row>
    <row r="1722" spans="34:34" x14ac:dyDescent="0.25">
      <c r="AH1722"/>
    </row>
    <row r="1723" spans="34:34" x14ac:dyDescent="0.25">
      <c r="AH1723"/>
    </row>
    <row r="1724" spans="34:34" x14ac:dyDescent="0.25">
      <c r="AH1724"/>
    </row>
    <row r="1725" spans="34:34" x14ac:dyDescent="0.25">
      <c r="AH1725"/>
    </row>
    <row r="1726" spans="34:34" x14ac:dyDescent="0.25">
      <c r="AH1726"/>
    </row>
    <row r="1727" spans="34:34" x14ac:dyDescent="0.25">
      <c r="AH1727"/>
    </row>
    <row r="1728" spans="34:34" x14ac:dyDescent="0.25">
      <c r="AH1728"/>
    </row>
    <row r="1729" spans="34:34" x14ac:dyDescent="0.25">
      <c r="AH1729"/>
    </row>
    <row r="1730" spans="34:34" x14ac:dyDescent="0.25">
      <c r="AH1730"/>
    </row>
    <row r="1731" spans="34:34" x14ac:dyDescent="0.25">
      <c r="AH1731"/>
    </row>
    <row r="1732" spans="34:34" x14ac:dyDescent="0.25">
      <c r="AH1732"/>
    </row>
    <row r="1733" spans="34:34" x14ac:dyDescent="0.25">
      <c r="AH1733"/>
    </row>
    <row r="1734" spans="34:34" x14ac:dyDescent="0.25">
      <c r="AH1734"/>
    </row>
    <row r="1735" spans="34:34" x14ac:dyDescent="0.25">
      <c r="AH1735"/>
    </row>
    <row r="1736" spans="34:34" x14ac:dyDescent="0.25">
      <c r="AH1736"/>
    </row>
    <row r="1737" spans="34:34" x14ac:dyDescent="0.25">
      <c r="AH1737"/>
    </row>
    <row r="1738" spans="34:34" x14ac:dyDescent="0.25">
      <c r="AH1738"/>
    </row>
    <row r="1739" spans="34:34" x14ac:dyDescent="0.25">
      <c r="AH1739"/>
    </row>
    <row r="1740" spans="34:34" x14ac:dyDescent="0.25">
      <c r="AH1740"/>
    </row>
    <row r="1741" spans="34:34" x14ac:dyDescent="0.25">
      <c r="AH1741"/>
    </row>
    <row r="1742" spans="34:34" x14ac:dyDescent="0.25">
      <c r="AH1742"/>
    </row>
    <row r="1743" spans="34:34" x14ac:dyDescent="0.25">
      <c r="AH1743"/>
    </row>
    <row r="1744" spans="34:34" x14ac:dyDescent="0.25">
      <c r="AH1744"/>
    </row>
    <row r="1745" spans="34:34" x14ac:dyDescent="0.25">
      <c r="AH1745"/>
    </row>
    <row r="1746" spans="34:34" x14ac:dyDescent="0.25">
      <c r="AH1746"/>
    </row>
    <row r="1747" spans="34:34" x14ac:dyDescent="0.25">
      <c r="AH1747"/>
    </row>
    <row r="1748" spans="34:34" x14ac:dyDescent="0.25">
      <c r="AH1748"/>
    </row>
    <row r="1749" spans="34:34" x14ac:dyDescent="0.25">
      <c r="AH1749"/>
    </row>
    <row r="1750" spans="34:34" x14ac:dyDescent="0.25">
      <c r="AH1750"/>
    </row>
    <row r="1751" spans="34:34" x14ac:dyDescent="0.25">
      <c r="AH1751"/>
    </row>
    <row r="1752" spans="34:34" x14ac:dyDescent="0.25">
      <c r="AH1752"/>
    </row>
    <row r="1753" spans="34:34" x14ac:dyDescent="0.25">
      <c r="AH1753"/>
    </row>
    <row r="1754" spans="34:34" x14ac:dyDescent="0.25">
      <c r="AH1754"/>
    </row>
    <row r="1755" spans="34:34" x14ac:dyDescent="0.25">
      <c r="AH1755"/>
    </row>
    <row r="1756" spans="34:34" x14ac:dyDescent="0.25">
      <c r="AH1756"/>
    </row>
    <row r="1757" spans="34:34" x14ac:dyDescent="0.25">
      <c r="AH1757"/>
    </row>
    <row r="1758" spans="34:34" x14ac:dyDescent="0.25">
      <c r="AH1758"/>
    </row>
    <row r="1759" spans="34:34" x14ac:dyDescent="0.25">
      <c r="AH1759"/>
    </row>
    <row r="1760" spans="34:34" x14ac:dyDescent="0.25">
      <c r="AH1760"/>
    </row>
    <row r="1761" spans="34:34" x14ac:dyDescent="0.25">
      <c r="AH1761"/>
    </row>
    <row r="1762" spans="34:34" x14ac:dyDescent="0.25">
      <c r="AH1762"/>
    </row>
    <row r="1763" spans="34:34" x14ac:dyDescent="0.25">
      <c r="AH1763"/>
    </row>
    <row r="1764" spans="34:34" x14ac:dyDescent="0.25">
      <c r="AH1764"/>
    </row>
    <row r="1765" spans="34:34" x14ac:dyDescent="0.25">
      <c r="AH1765"/>
    </row>
    <row r="1766" spans="34:34" x14ac:dyDescent="0.25">
      <c r="AH1766"/>
    </row>
    <row r="1767" spans="34:34" x14ac:dyDescent="0.25">
      <c r="AH1767"/>
    </row>
    <row r="1768" spans="34:34" x14ac:dyDescent="0.25">
      <c r="AH1768"/>
    </row>
    <row r="1769" spans="34:34" x14ac:dyDescent="0.25">
      <c r="AH1769"/>
    </row>
    <row r="1770" spans="34:34" x14ac:dyDescent="0.25">
      <c r="AH1770"/>
    </row>
    <row r="1771" spans="34:34" x14ac:dyDescent="0.25">
      <c r="AH1771"/>
    </row>
    <row r="1772" spans="34:34" x14ac:dyDescent="0.25">
      <c r="AH1772"/>
    </row>
    <row r="1773" spans="34:34" x14ac:dyDescent="0.25">
      <c r="AH1773"/>
    </row>
    <row r="1774" spans="34:34" x14ac:dyDescent="0.25">
      <c r="AH1774"/>
    </row>
    <row r="1775" spans="34:34" x14ac:dyDescent="0.25">
      <c r="AH1775"/>
    </row>
    <row r="1776" spans="34:34" x14ac:dyDescent="0.25">
      <c r="AH1776"/>
    </row>
    <row r="1777" spans="34:34" x14ac:dyDescent="0.25">
      <c r="AH1777"/>
    </row>
    <row r="1778" spans="34:34" x14ac:dyDescent="0.25">
      <c r="AH1778"/>
    </row>
    <row r="1779" spans="34:34" x14ac:dyDescent="0.25">
      <c r="AH1779"/>
    </row>
    <row r="1780" spans="34:34" x14ac:dyDescent="0.25">
      <c r="AH1780"/>
    </row>
    <row r="1781" spans="34:34" x14ac:dyDescent="0.25">
      <c r="AH1781"/>
    </row>
    <row r="1782" spans="34:34" x14ac:dyDescent="0.25">
      <c r="AH1782"/>
    </row>
    <row r="1783" spans="34:34" x14ac:dyDescent="0.25">
      <c r="AH1783"/>
    </row>
    <row r="1784" spans="34:34" x14ac:dyDescent="0.25">
      <c r="AH1784"/>
    </row>
    <row r="1785" spans="34:34" x14ac:dyDescent="0.25">
      <c r="AH1785"/>
    </row>
    <row r="1786" spans="34:34" x14ac:dyDescent="0.25">
      <c r="AH1786"/>
    </row>
    <row r="1787" spans="34:34" x14ac:dyDescent="0.25">
      <c r="AH1787"/>
    </row>
    <row r="1788" spans="34:34" x14ac:dyDescent="0.25">
      <c r="AH1788"/>
    </row>
    <row r="1789" spans="34:34" x14ac:dyDescent="0.25">
      <c r="AH1789"/>
    </row>
    <row r="1790" spans="34:34" x14ac:dyDescent="0.25">
      <c r="AH1790"/>
    </row>
    <row r="1791" spans="34:34" x14ac:dyDescent="0.25">
      <c r="AH1791"/>
    </row>
    <row r="1792" spans="34:34" x14ac:dyDescent="0.25">
      <c r="AH1792"/>
    </row>
    <row r="1793" spans="34:34" x14ac:dyDescent="0.25">
      <c r="AH1793"/>
    </row>
    <row r="1794" spans="34:34" x14ac:dyDescent="0.25">
      <c r="AH1794"/>
    </row>
    <row r="1795" spans="34:34" x14ac:dyDescent="0.25">
      <c r="AH1795"/>
    </row>
    <row r="1796" spans="34:34" x14ac:dyDescent="0.25">
      <c r="AH1796"/>
    </row>
    <row r="1797" spans="34:34" x14ac:dyDescent="0.25">
      <c r="AH1797"/>
    </row>
    <row r="1798" spans="34:34" x14ac:dyDescent="0.25">
      <c r="AH1798"/>
    </row>
    <row r="1799" spans="34:34" x14ac:dyDescent="0.25">
      <c r="AH1799"/>
    </row>
    <row r="1800" spans="34:34" x14ac:dyDescent="0.25">
      <c r="AH1800"/>
    </row>
    <row r="1801" spans="34:34" x14ac:dyDescent="0.25">
      <c r="AH1801"/>
    </row>
    <row r="1802" spans="34:34" x14ac:dyDescent="0.25">
      <c r="AH1802"/>
    </row>
    <row r="1803" spans="34:34" x14ac:dyDescent="0.25">
      <c r="AH1803"/>
    </row>
    <row r="1804" spans="34:34" x14ac:dyDescent="0.25">
      <c r="AH1804"/>
    </row>
    <row r="1805" spans="34:34" x14ac:dyDescent="0.25">
      <c r="AH1805"/>
    </row>
    <row r="1806" spans="34:34" x14ac:dyDescent="0.25">
      <c r="AH1806"/>
    </row>
    <row r="1807" spans="34:34" x14ac:dyDescent="0.25">
      <c r="AH1807"/>
    </row>
    <row r="1808" spans="34:34" x14ac:dyDescent="0.25">
      <c r="AH1808"/>
    </row>
    <row r="1809" spans="34:34" x14ac:dyDescent="0.25">
      <c r="AH1809"/>
    </row>
    <row r="1810" spans="34:34" x14ac:dyDescent="0.25">
      <c r="AH1810"/>
    </row>
    <row r="1811" spans="34:34" x14ac:dyDescent="0.25">
      <c r="AH1811"/>
    </row>
    <row r="1812" spans="34:34" x14ac:dyDescent="0.25">
      <c r="AH1812"/>
    </row>
    <row r="1813" spans="34:34" x14ac:dyDescent="0.25">
      <c r="AH1813"/>
    </row>
    <row r="1814" spans="34:34" x14ac:dyDescent="0.25">
      <c r="AH1814"/>
    </row>
    <row r="1815" spans="34:34" x14ac:dyDescent="0.25">
      <c r="AH1815"/>
    </row>
    <row r="1816" spans="34:34" x14ac:dyDescent="0.25">
      <c r="AH1816"/>
    </row>
    <row r="1817" spans="34:34" x14ac:dyDescent="0.25">
      <c r="AH1817"/>
    </row>
    <row r="1818" spans="34:34" x14ac:dyDescent="0.25">
      <c r="AH1818"/>
    </row>
    <row r="1819" spans="34:34" x14ac:dyDescent="0.25">
      <c r="AH1819"/>
    </row>
    <row r="1820" spans="34:34" x14ac:dyDescent="0.25">
      <c r="AH1820"/>
    </row>
    <row r="1821" spans="34:34" x14ac:dyDescent="0.25">
      <c r="AH1821"/>
    </row>
    <row r="1822" spans="34:34" x14ac:dyDescent="0.25">
      <c r="AH1822"/>
    </row>
    <row r="1823" spans="34:34" x14ac:dyDescent="0.25">
      <c r="AH1823"/>
    </row>
    <row r="1824" spans="34:34" x14ac:dyDescent="0.25">
      <c r="AH1824"/>
    </row>
    <row r="1825" spans="34:34" x14ac:dyDescent="0.25">
      <c r="AH1825"/>
    </row>
    <row r="1826" spans="34:34" x14ac:dyDescent="0.25">
      <c r="AH1826"/>
    </row>
    <row r="1827" spans="34:34" x14ac:dyDescent="0.25">
      <c r="AH1827"/>
    </row>
    <row r="1828" spans="34:34" x14ac:dyDescent="0.25">
      <c r="AH1828"/>
    </row>
    <row r="1829" spans="34:34" x14ac:dyDescent="0.25">
      <c r="AH1829"/>
    </row>
    <row r="1830" spans="34:34" x14ac:dyDescent="0.25">
      <c r="AH1830"/>
    </row>
    <row r="1831" spans="34:34" x14ac:dyDescent="0.25">
      <c r="AH1831"/>
    </row>
    <row r="1832" spans="34:34" x14ac:dyDescent="0.25">
      <c r="AH1832"/>
    </row>
    <row r="1833" spans="34:34" x14ac:dyDescent="0.25">
      <c r="AH1833"/>
    </row>
    <row r="1834" spans="34:34" x14ac:dyDescent="0.25">
      <c r="AH1834"/>
    </row>
    <row r="1835" spans="34:34" x14ac:dyDescent="0.25">
      <c r="AH1835"/>
    </row>
    <row r="1836" spans="34:34" x14ac:dyDescent="0.25">
      <c r="AH1836"/>
    </row>
    <row r="1837" spans="34:34" x14ac:dyDescent="0.25">
      <c r="AH1837"/>
    </row>
    <row r="1838" spans="34:34" x14ac:dyDescent="0.25">
      <c r="AH1838"/>
    </row>
    <row r="1839" spans="34:34" x14ac:dyDescent="0.25">
      <c r="AH1839"/>
    </row>
    <row r="1840" spans="34:34" x14ac:dyDescent="0.25">
      <c r="AH1840"/>
    </row>
    <row r="1841" spans="34:34" x14ac:dyDescent="0.25">
      <c r="AH1841"/>
    </row>
    <row r="1842" spans="34:34" x14ac:dyDescent="0.25">
      <c r="AH1842"/>
    </row>
    <row r="1843" spans="34:34" x14ac:dyDescent="0.25">
      <c r="AH1843"/>
    </row>
    <row r="1844" spans="34:34" x14ac:dyDescent="0.25">
      <c r="AH1844"/>
    </row>
    <row r="1845" spans="34:34" x14ac:dyDescent="0.25">
      <c r="AH1845"/>
    </row>
    <row r="1846" spans="34:34" x14ac:dyDescent="0.25">
      <c r="AH1846"/>
    </row>
    <row r="1847" spans="34:34" x14ac:dyDescent="0.25">
      <c r="AH1847"/>
    </row>
    <row r="1848" spans="34:34" x14ac:dyDescent="0.25">
      <c r="AH1848"/>
    </row>
    <row r="1849" spans="34:34" x14ac:dyDescent="0.25">
      <c r="AH1849"/>
    </row>
    <row r="1850" spans="34:34" x14ac:dyDescent="0.25">
      <c r="AH1850"/>
    </row>
    <row r="1851" spans="34:34" x14ac:dyDescent="0.25">
      <c r="AH1851"/>
    </row>
    <row r="1852" spans="34:34" x14ac:dyDescent="0.25">
      <c r="AH1852"/>
    </row>
    <row r="1853" spans="34:34" x14ac:dyDescent="0.25">
      <c r="AH1853"/>
    </row>
    <row r="1854" spans="34:34" x14ac:dyDescent="0.25">
      <c r="AH1854"/>
    </row>
    <row r="1855" spans="34:34" x14ac:dyDescent="0.25">
      <c r="AH1855"/>
    </row>
    <row r="1856" spans="34:34" x14ac:dyDescent="0.25">
      <c r="AH1856"/>
    </row>
    <row r="1857" spans="34:34" x14ac:dyDescent="0.25">
      <c r="AH1857"/>
    </row>
    <row r="1858" spans="34:34" x14ac:dyDescent="0.25">
      <c r="AH1858"/>
    </row>
    <row r="1859" spans="34:34" x14ac:dyDescent="0.25">
      <c r="AH1859"/>
    </row>
    <row r="1860" spans="34:34" x14ac:dyDescent="0.25">
      <c r="AH1860"/>
    </row>
    <row r="1861" spans="34:34" x14ac:dyDescent="0.25">
      <c r="AH1861"/>
    </row>
    <row r="1862" spans="34:34" x14ac:dyDescent="0.25">
      <c r="AH1862"/>
    </row>
    <row r="1863" spans="34:34" x14ac:dyDescent="0.25">
      <c r="AH1863"/>
    </row>
    <row r="1864" spans="34:34" x14ac:dyDescent="0.25">
      <c r="AH1864"/>
    </row>
    <row r="1865" spans="34:34" x14ac:dyDescent="0.25">
      <c r="AH1865"/>
    </row>
    <row r="1866" spans="34:34" x14ac:dyDescent="0.25">
      <c r="AH1866"/>
    </row>
    <row r="1867" spans="34:34" x14ac:dyDescent="0.25">
      <c r="AH1867"/>
    </row>
    <row r="1868" spans="34:34" x14ac:dyDescent="0.25">
      <c r="AH1868"/>
    </row>
    <row r="1869" spans="34:34" x14ac:dyDescent="0.25">
      <c r="AH1869"/>
    </row>
    <row r="1870" spans="34:34" x14ac:dyDescent="0.25">
      <c r="AH1870"/>
    </row>
    <row r="1871" spans="34:34" x14ac:dyDescent="0.25">
      <c r="AH1871"/>
    </row>
    <row r="1872" spans="34:34" x14ac:dyDescent="0.25">
      <c r="AH1872"/>
    </row>
    <row r="1873" spans="34:34" x14ac:dyDescent="0.25">
      <c r="AH1873"/>
    </row>
    <row r="1874" spans="34:34" x14ac:dyDescent="0.25">
      <c r="AH1874"/>
    </row>
    <row r="1875" spans="34:34" x14ac:dyDescent="0.25">
      <c r="AH1875"/>
    </row>
    <row r="1876" spans="34:34" x14ac:dyDescent="0.25">
      <c r="AH1876"/>
    </row>
    <row r="1877" spans="34:34" x14ac:dyDescent="0.25">
      <c r="AH1877"/>
    </row>
    <row r="1878" spans="34:34" x14ac:dyDescent="0.25">
      <c r="AH1878"/>
    </row>
    <row r="1879" spans="34:34" x14ac:dyDescent="0.25">
      <c r="AH1879"/>
    </row>
    <row r="1880" spans="34:34" x14ac:dyDescent="0.25">
      <c r="AH1880"/>
    </row>
    <row r="1881" spans="34:34" x14ac:dyDescent="0.25">
      <c r="AH1881"/>
    </row>
    <row r="1882" spans="34:34" x14ac:dyDescent="0.25">
      <c r="AH1882"/>
    </row>
    <row r="1883" spans="34:34" x14ac:dyDescent="0.25">
      <c r="AH1883"/>
    </row>
    <row r="1884" spans="34:34" x14ac:dyDescent="0.25">
      <c r="AH1884"/>
    </row>
    <row r="1885" spans="34:34" x14ac:dyDescent="0.25">
      <c r="AH1885"/>
    </row>
    <row r="1886" spans="34:34" x14ac:dyDescent="0.25">
      <c r="AH1886"/>
    </row>
    <row r="1887" spans="34:34" x14ac:dyDescent="0.25">
      <c r="AH1887"/>
    </row>
    <row r="1888" spans="34:34" x14ac:dyDescent="0.25">
      <c r="AH1888"/>
    </row>
    <row r="1889" spans="34:34" x14ac:dyDescent="0.25">
      <c r="AH1889"/>
    </row>
    <row r="1890" spans="34:34" x14ac:dyDescent="0.25">
      <c r="AH1890"/>
    </row>
    <row r="1891" spans="34:34" x14ac:dyDescent="0.25">
      <c r="AH1891"/>
    </row>
    <row r="1892" spans="34:34" x14ac:dyDescent="0.25">
      <c r="AH1892"/>
    </row>
    <row r="1893" spans="34:34" x14ac:dyDescent="0.25">
      <c r="AH1893"/>
    </row>
    <row r="1894" spans="34:34" x14ac:dyDescent="0.25">
      <c r="AH1894"/>
    </row>
    <row r="1895" spans="34:34" x14ac:dyDescent="0.25">
      <c r="AH1895"/>
    </row>
    <row r="1896" spans="34:34" x14ac:dyDescent="0.25">
      <c r="AH1896"/>
    </row>
    <row r="1897" spans="34:34" x14ac:dyDescent="0.25">
      <c r="AH1897"/>
    </row>
    <row r="1898" spans="34:34" x14ac:dyDescent="0.25">
      <c r="AH1898"/>
    </row>
    <row r="1899" spans="34:34" x14ac:dyDescent="0.25">
      <c r="AH1899"/>
    </row>
    <row r="1900" spans="34:34" x14ac:dyDescent="0.25">
      <c r="AH1900"/>
    </row>
    <row r="1901" spans="34:34" x14ac:dyDescent="0.25">
      <c r="AH1901"/>
    </row>
    <row r="1902" spans="34:34" x14ac:dyDescent="0.25">
      <c r="AH1902"/>
    </row>
    <row r="1903" spans="34:34" x14ac:dyDescent="0.25">
      <c r="AH1903"/>
    </row>
    <row r="1904" spans="34:34" x14ac:dyDescent="0.25">
      <c r="AH1904"/>
    </row>
    <row r="1905" spans="34:34" x14ac:dyDescent="0.25">
      <c r="AH1905"/>
    </row>
    <row r="1906" spans="34:34" x14ac:dyDescent="0.25">
      <c r="AH1906"/>
    </row>
    <row r="1907" spans="34:34" x14ac:dyDescent="0.25">
      <c r="AH1907"/>
    </row>
    <row r="1908" spans="34:34" x14ac:dyDescent="0.25">
      <c r="AH1908"/>
    </row>
    <row r="1909" spans="34:34" x14ac:dyDescent="0.25">
      <c r="AH1909"/>
    </row>
    <row r="1910" spans="34:34" x14ac:dyDescent="0.25">
      <c r="AH1910"/>
    </row>
    <row r="1911" spans="34:34" x14ac:dyDescent="0.25">
      <c r="AH1911"/>
    </row>
    <row r="1912" spans="34:34" x14ac:dyDescent="0.25">
      <c r="AH1912"/>
    </row>
    <row r="1913" spans="34:34" x14ac:dyDescent="0.25">
      <c r="AH1913"/>
    </row>
    <row r="1914" spans="34:34" x14ac:dyDescent="0.25">
      <c r="AH1914"/>
    </row>
    <row r="1915" spans="34:34" x14ac:dyDescent="0.25">
      <c r="AH1915"/>
    </row>
    <row r="1916" spans="34:34" x14ac:dyDescent="0.25">
      <c r="AH1916"/>
    </row>
    <row r="1917" spans="34:34" x14ac:dyDescent="0.25">
      <c r="AH1917"/>
    </row>
    <row r="1918" spans="34:34" x14ac:dyDescent="0.25">
      <c r="AH1918"/>
    </row>
    <row r="1919" spans="34:34" x14ac:dyDescent="0.25">
      <c r="AH1919"/>
    </row>
    <row r="1920" spans="34:34" x14ac:dyDescent="0.25">
      <c r="AH1920"/>
    </row>
    <row r="1921" spans="34:34" x14ac:dyDescent="0.25">
      <c r="AH1921"/>
    </row>
    <row r="1922" spans="34:34" x14ac:dyDescent="0.25">
      <c r="AH1922"/>
    </row>
    <row r="1923" spans="34:34" x14ac:dyDescent="0.25">
      <c r="AH1923"/>
    </row>
    <row r="1924" spans="34:34" x14ac:dyDescent="0.25">
      <c r="AH1924"/>
    </row>
    <row r="1925" spans="34:34" x14ac:dyDescent="0.25">
      <c r="AH1925"/>
    </row>
    <row r="1926" spans="34:34" x14ac:dyDescent="0.25">
      <c r="AH1926"/>
    </row>
    <row r="1927" spans="34:34" x14ac:dyDescent="0.25">
      <c r="AH1927"/>
    </row>
    <row r="1928" spans="34:34" x14ac:dyDescent="0.25">
      <c r="AH1928"/>
    </row>
    <row r="1929" spans="34:34" x14ac:dyDescent="0.25">
      <c r="AH1929"/>
    </row>
    <row r="1930" spans="34:34" x14ac:dyDescent="0.25">
      <c r="AH1930"/>
    </row>
    <row r="1931" spans="34:34" x14ac:dyDescent="0.25">
      <c r="AH1931"/>
    </row>
    <row r="1932" spans="34:34" x14ac:dyDescent="0.25">
      <c r="AH1932"/>
    </row>
    <row r="1933" spans="34:34" x14ac:dyDescent="0.25">
      <c r="AH1933"/>
    </row>
    <row r="1934" spans="34:34" x14ac:dyDescent="0.25">
      <c r="AH1934"/>
    </row>
    <row r="1935" spans="34:34" x14ac:dyDescent="0.25">
      <c r="AH1935"/>
    </row>
    <row r="1936" spans="34:34" x14ac:dyDescent="0.25">
      <c r="AH1936"/>
    </row>
    <row r="1937" spans="34:34" x14ac:dyDescent="0.25">
      <c r="AH1937"/>
    </row>
    <row r="1938" spans="34:34" x14ac:dyDescent="0.25">
      <c r="AH1938"/>
    </row>
    <row r="1939" spans="34:34" x14ac:dyDescent="0.25">
      <c r="AH1939"/>
    </row>
    <row r="1940" spans="34:34" x14ac:dyDescent="0.25">
      <c r="AH1940"/>
    </row>
    <row r="1941" spans="34:34" x14ac:dyDescent="0.25">
      <c r="AH1941"/>
    </row>
    <row r="1942" spans="34:34" x14ac:dyDescent="0.25">
      <c r="AH1942"/>
    </row>
    <row r="1943" spans="34:34" x14ac:dyDescent="0.25">
      <c r="AH1943"/>
    </row>
    <row r="1944" spans="34:34" x14ac:dyDescent="0.25">
      <c r="AH1944"/>
    </row>
    <row r="1945" spans="34:34" x14ac:dyDescent="0.25">
      <c r="AH1945"/>
    </row>
    <row r="1946" spans="34:34" x14ac:dyDescent="0.25">
      <c r="AH1946"/>
    </row>
    <row r="1947" spans="34:34" x14ac:dyDescent="0.25">
      <c r="AH1947"/>
    </row>
    <row r="1948" spans="34:34" x14ac:dyDescent="0.25">
      <c r="AH1948"/>
    </row>
    <row r="1949" spans="34:34" x14ac:dyDescent="0.25">
      <c r="AH1949"/>
    </row>
    <row r="1950" spans="34:34" x14ac:dyDescent="0.25">
      <c r="AH1950"/>
    </row>
    <row r="1951" spans="34:34" x14ac:dyDescent="0.25">
      <c r="AH1951"/>
    </row>
    <row r="1952" spans="34:34" x14ac:dyDescent="0.25">
      <c r="AH1952"/>
    </row>
    <row r="1953" spans="34:34" x14ac:dyDescent="0.25">
      <c r="AH1953"/>
    </row>
    <row r="1954" spans="34:34" x14ac:dyDescent="0.25">
      <c r="AH1954"/>
    </row>
    <row r="1955" spans="34:34" x14ac:dyDescent="0.25">
      <c r="AH1955"/>
    </row>
    <row r="1956" spans="34:34" x14ac:dyDescent="0.25">
      <c r="AH1956"/>
    </row>
    <row r="1957" spans="34:34" x14ac:dyDescent="0.25">
      <c r="AH1957"/>
    </row>
    <row r="1958" spans="34:34" x14ac:dyDescent="0.25">
      <c r="AH1958"/>
    </row>
    <row r="1959" spans="34:34" x14ac:dyDescent="0.25">
      <c r="AH1959"/>
    </row>
    <row r="1960" spans="34:34" x14ac:dyDescent="0.25">
      <c r="AH1960"/>
    </row>
    <row r="1961" spans="34:34" x14ac:dyDescent="0.25">
      <c r="AH1961"/>
    </row>
    <row r="1962" spans="34:34" x14ac:dyDescent="0.25">
      <c r="AH1962"/>
    </row>
    <row r="1963" spans="34:34" x14ac:dyDescent="0.25">
      <c r="AH1963"/>
    </row>
    <row r="1964" spans="34:34" x14ac:dyDescent="0.25">
      <c r="AH1964"/>
    </row>
    <row r="1965" spans="34:34" x14ac:dyDescent="0.25">
      <c r="AH1965"/>
    </row>
    <row r="1966" spans="34:34" x14ac:dyDescent="0.25">
      <c r="AH1966"/>
    </row>
    <row r="1967" spans="34:34" x14ac:dyDescent="0.25">
      <c r="AH1967"/>
    </row>
    <row r="1968" spans="34:34" x14ac:dyDescent="0.25">
      <c r="AH1968"/>
    </row>
    <row r="1969" spans="34:34" x14ac:dyDescent="0.25">
      <c r="AH1969"/>
    </row>
    <row r="1970" spans="34:34" x14ac:dyDescent="0.25">
      <c r="AH1970"/>
    </row>
    <row r="1971" spans="34:34" x14ac:dyDescent="0.25">
      <c r="AH1971"/>
    </row>
    <row r="1972" spans="34:34" x14ac:dyDescent="0.25">
      <c r="AH1972"/>
    </row>
    <row r="1973" spans="34:34" x14ac:dyDescent="0.25">
      <c r="AH1973"/>
    </row>
    <row r="1974" spans="34:34" x14ac:dyDescent="0.25">
      <c r="AH1974"/>
    </row>
    <row r="1975" spans="34:34" x14ac:dyDescent="0.25">
      <c r="AH1975"/>
    </row>
    <row r="1976" spans="34:34" x14ac:dyDescent="0.25">
      <c r="AH1976"/>
    </row>
    <row r="1977" spans="34:34" x14ac:dyDescent="0.25">
      <c r="AH1977"/>
    </row>
    <row r="1978" spans="34:34" x14ac:dyDescent="0.25">
      <c r="AH1978"/>
    </row>
    <row r="1979" spans="34:34" x14ac:dyDescent="0.25">
      <c r="AH1979"/>
    </row>
    <row r="1980" spans="34:34" x14ac:dyDescent="0.25">
      <c r="AH1980"/>
    </row>
    <row r="1981" spans="34:34" x14ac:dyDescent="0.25">
      <c r="AH1981"/>
    </row>
    <row r="1982" spans="34:34" x14ac:dyDescent="0.25">
      <c r="AH1982"/>
    </row>
    <row r="1983" spans="34:34" x14ac:dyDescent="0.25">
      <c r="AH1983"/>
    </row>
    <row r="1984" spans="34:34" x14ac:dyDescent="0.25">
      <c r="AH1984"/>
    </row>
    <row r="1985" spans="34:34" x14ac:dyDescent="0.25">
      <c r="AH1985"/>
    </row>
    <row r="1986" spans="34:34" x14ac:dyDescent="0.25">
      <c r="AH1986"/>
    </row>
    <row r="1987" spans="34:34" x14ac:dyDescent="0.25">
      <c r="AH1987"/>
    </row>
    <row r="1988" spans="34:34" x14ac:dyDescent="0.25">
      <c r="AH1988"/>
    </row>
    <row r="1989" spans="34:34" x14ac:dyDescent="0.25">
      <c r="AH1989"/>
    </row>
    <row r="1990" spans="34:34" x14ac:dyDescent="0.25">
      <c r="AH1990"/>
    </row>
    <row r="1991" spans="34:34" x14ac:dyDescent="0.25">
      <c r="AH1991"/>
    </row>
    <row r="1992" spans="34:34" x14ac:dyDescent="0.25">
      <c r="AH1992"/>
    </row>
    <row r="1993" spans="34:34" x14ac:dyDescent="0.25">
      <c r="AH1993"/>
    </row>
    <row r="1994" spans="34:34" x14ac:dyDescent="0.25">
      <c r="AH1994"/>
    </row>
    <row r="1995" spans="34:34" x14ac:dyDescent="0.25">
      <c r="AH1995"/>
    </row>
    <row r="1996" spans="34:34" x14ac:dyDescent="0.25">
      <c r="AH1996"/>
    </row>
    <row r="1997" spans="34:34" x14ac:dyDescent="0.25">
      <c r="AH1997"/>
    </row>
    <row r="1998" spans="34:34" x14ac:dyDescent="0.25">
      <c r="AH1998"/>
    </row>
    <row r="1999" spans="34:34" x14ac:dyDescent="0.25">
      <c r="AH1999"/>
    </row>
    <row r="2000" spans="34:34" x14ac:dyDescent="0.25">
      <c r="AH2000"/>
    </row>
    <row r="2001" spans="34:34" x14ac:dyDescent="0.25">
      <c r="AH2001"/>
    </row>
    <row r="2002" spans="34:34" x14ac:dyDescent="0.25">
      <c r="AH2002"/>
    </row>
    <row r="2003" spans="34:34" x14ac:dyDescent="0.25">
      <c r="AH2003"/>
    </row>
    <row r="2004" spans="34:34" x14ac:dyDescent="0.25">
      <c r="AH2004"/>
    </row>
    <row r="2005" spans="34:34" x14ac:dyDescent="0.25">
      <c r="AH2005"/>
    </row>
    <row r="2006" spans="34:34" x14ac:dyDescent="0.25">
      <c r="AH2006"/>
    </row>
    <row r="2007" spans="34:34" x14ac:dyDescent="0.25">
      <c r="AH2007"/>
    </row>
    <row r="2008" spans="34:34" x14ac:dyDescent="0.25">
      <c r="AH2008"/>
    </row>
    <row r="2009" spans="34:34" x14ac:dyDescent="0.25">
      <c r="AH2009"/>
    </row>
    <row r="2010" spans="34:34" x14ac:dyDescent="0.25">
      <c r="AH2010"/>
    </row>
    <row r="2011" spans="34:34" x14ac:dyDescent="0.25">
      <c r="AH2011"/>
    </row>
    <row r="2012" spans="34:34" x14ac:dyDescent="0.25">
      <c r="AH2012"/>
    </row>
    <row r="2013" spans="34:34" x14ac:dyDescent="0.25">
      <c r="AH2013"/>
    </row>
    <row r="2014" spans="34:34" x14ac:dyDescent="0.25">
      <c r="AH2014"/>
    </row>
    <row r="2015" spans="34:34" x14ac:dyDescent="0.25">
      <c r="AH2015"/>
    </row>
    <row r="2016" spans="34:34" x14ac:dyDescent="0.25">
      <c r="AH2016"/>
    </row>
    <row r="2017" spans="34:34" x14ac:dyDescent="0.25">
      <c r="AH2017"/>
    </row>
    <row r="2018" spans="34:34" x14ac:dyDescent="0.25">
      <c r="AH2018"/>
    </row>
    <row r="2019" spans="34:34" x14ac:dyDescent="0.25">
      <c r="AH2019"/>
    </row>
    <row r="2020" spans="34:34" x14ac:dyDescent="0.25">
      <c r="AH2020"/>
    </row>
    <row r="2021" spans="34:34" x14ac:dyDescent="0.25">
      <c r="AH2021"/>
    </row>
    <row r="2022" spans="34:34" x14ac:dyDescent="0.25">
      <c r="AH2022"/>
    </row>
    <row r="2023" spans="34:34" x14ac:dyDescent="0.25">
      <c r="AH2023"/>
    </row>
    <row r="2024" spans="34:34" x14ac:dyDescent="0.25">
      <c r="AH2024"/>
    </row>
    <row r="2025" spans="34:34" x14ac:dyDescent="0.25">
      <c r="AH2025"/>
    </row>
    <row r="2026" spans="34:34" x14ac:dyDescent="0.25">
      <c r="AH2026"/>
    </row>
    <row r="2027" spans="34:34" x14ac:dyDescent="0.25">
      <c r="AH2027"/>
    </row>
    <row r="2028" spans="34:34" x14ac:dyDescent="0.25">
      <c r="AH2028"/>
    </row>
    <row r="2029" spans="34:34" x14ac:dyDescent="0.25">
      <c r="AH2029"/>
    </row>
    <row r="2030" spans="34:34" x14ac:dyDescent="0.25">
      <c r="AH2030"/>
    </row>
    <row r="2031" spans="34:34" x14ac:dyDescent="0.25">
      <c r="AH2031"/>
    </row>
    <row r="2032" spans="34:34" x14ac:dyDescent="0.25">
      <c r="AH2032"/>
    </row>
    <row r="2033" spans="34:34" x14ac:dyDescent="0.25">
      <c r="AH2033"/>
    </row>
    <row r="2034" spans="34:34" x14ac:dyDescent="0.25">
      <c r="AH2034"/>
    </row>
    <row r="2035" spans="34:34" x14ac:dyDescent="0.25">
      <c r="AH2035"/>
    </row>
    <row r="2036" spans="34:34" x14ac:dyDescent="0.25">
      <c r="AH2036"/>
    </row>
    <row r="2037" spans="34:34" x14ac:dyDescent="0.25">
      <c r="AH2037"/>
    </row>
    <row r="2038" spans="34:34" x14ac:dyDescent="0.25">
      <c r="AH2038"/>
    </row>
    <row r="2039" spans="34:34" x14ac:dyDescent="0.25">
      <c r="AH2039"/>
    </row>
    <row r="2040" spans="34:34" x14ac:dyDescent="0.25">
      <c r="AH2040"/>
    </row>
    <row r="2041" spans="34:34" x14ac:dyDescent="0.25">
      <c r="AH2041"/>
    </row>
    <row r="2042" spans="34:34" x14ac:dyDescent="0.25">
      <c r="AH2042"/>
    </row>
    <row r="2043" spans="34:34" x14ac:dyDescent="0.25">
      <c r="AH2043"/>
    </row>
    <row r="2044" spans="34:34" x14ac:dyDescent="0.25">
      <c r="AH2044"/>
    </row>
    <row r="2045" spans="34:34" x14ac:dyDescent="0.25">
      <c r="AH2045"/>
    </row>
    <row r="2046" spans="34:34" x14ac:dyDescent="0.25">
      <c r="AH2046"/>
    </row>
    <row r="2047" spans="34:34" x14ac:dyDescent="0.25">
      <c r="AH2047"/>
    </row>
    <row r="2048" spans="34:34" x14ac:dyDescent="0.25">
      <c r="AH2048"/>
    </row>
    <row r="2049" spans="34:34" x14ac:dyDescent="0.25">
      <c r="AH2049"/>
    </row>
    <row r="2050" spans="34:34" x14ac:dyDescent="0.25">
      <c r="AH2050"/>
    </row>
    <row r="2051" spans="34:34" x14ac:dyDescent="0.25">
      <c r="AH2051"/>
    </row>
    <row r="2052" spans="34:34" x14ac:dyDescent="0.25">
      <c r="AH2052"/>
    </row>
    <row r="2053" spans="34:34" x14ac:dyDescent="0.25">
      <c r="AH2053"/>
    </row>
    <row r="2054" spans="34:34" x14ac:dyDescent="0.25">
      <c r="AH2054"/>
    </row>
    <row r="2055" spans="34:34" x14ac:dyDescent="0.25">
      <c r="AH2055"/>
    </row>
    <row r="2056" spans="34:34" x14ac:dyDescent="0.25">
      <c r="AH2056"/>
    </row>
    <row r="2057" spans="34:34" x14ac:dyDescent="0.25">
      <c r="AH2057"/>
    </row>
    <row r="2058" spans="34:34" x14ac:dyDescent="0.25">
      <c r="AH2058"/>
    </row>
    <row r="2059" spans="34:34" x14ac:dyDescent="0.25">
      <c r="AH2059"/>
    </row>
    <row r="2060" spans="34:34" x14ac:dyDescent="0.25">
      <c r="AH2060"/>
    </row>
    <row r="2061" spans="34:34" x14ac:dyDescent="0.25">
      <c r="AH2061"/>
    </row>
    <row r="2062" spans="34:34" x14ac:dyDescent="0.25">
      <c r="AH2062"/>
    </row>
    <row r="2063" spans="34:34" x14ac:dyDescent="0.25">
      <c r="AH2063"/>
    </row>
    <row r="2064" spans="34:34" x14ac:dyDescent="0.25">
      <c r="AH2064"/>
    </row>
    <row r="2065" spans="34:34" x14ac:dyDescent="0.25">
      <c r="AH2065"/>
    </row>
    <row r="2066" spans="34:34" x14ac:dyDescent="0.25">
      <c r="AH2066"/>
    </row>
    <row r="2067" spans="34:34" x14ac:dyDescent="0.25">
      <c r="AH2067"/>
    </row>
    <row r="2068" spans="34:34" x14ac:dyDescent="0.25">
      <c r="AH2068"/>
    </row>
    <row r="2069" spans="34:34" x14ac:dyDescent="0.25">
      <c r="AH2069"/>
    </row>
    <row r="2070" spans="34:34" x14ac:dyDescent="0.25">
      <c r="AH2070"/>
    </row>
    <row r="2071" spans="34:34" x14ac:dyDescent="0.25">
      <c r="AH2071"/>
    </row>
    <row r="2072" spans="34:34" x14ac:dyDescent="0.25">
      <c r="AH2072"/>
    </row>
    <row r="2073" spans="34:34" x14ac:dyDescent="0.25">
      <c r="AH2073"/>
    </row>
    <row r="2074" spans="34:34" x14ac:dyDescent="0.25">
      <c r="AH2074"/>
    </row>
    <row r="2075" spans="34:34" x14ac:dyDescent="0.25">
      <c r="AH2075"/>
    </row>
    <row r="2076" spans="34:34" x14ac:dyDescent="0.25">
      <c r="AH2076"/>
    </row>
    <row r="2077" spans="34:34" x14ac:dyDescent="0.25">
      <c r="AH2077"/>
    </row>
    <row r="2078" spans="34:34" x14ac:dyDescent="0.25">
      <c r="AH2078"/>
    </row>
    <row r="2079" spans="34:34" x14ac:dyDescent="0.25">
      <c r="AH2079"/>
    </row>
    <row r="2080" spans="34:34" x14ac:dyDescent="0.25">
      <c r="AH2080"/>
    </row>
    <row r="2081" spans="34:34" x14ac:dyDescent="0.25">
      <c r="AH2081"/>
    </row>
    <row r="2082" spans="34:34" x14ac:dyDescent="0.25">
      <c r="AH2082"/>
    </row>
    <row r="2083" spans="34:34" x14ac:dyDescent="0.25">
      <c r="AH2083"/>
    </row>
    <row r="2084" spans="34:34" x14ac:dyDescent="0.25">
      <c r="AH2084"/>
    </row>
    <row r="2085" spans="34:34" x14ac:dyDescent="0.25">
      <c r="AH2085"/>
    </row>
    <row r="2086" spans="34:34" x14ac:dyDescent="0.25">
      <c r="AH2086"/>
    </row>
    <row r="2087" spans="34:34" x14ac:dyDescent="0.25">
      <c r="AH2087"/>
    </row>
    <row r="2088" spans="34:34" x14ac:dyDescent="0.25">
      <c r="AH2088"/>
    </row>
    <row r="2089" spans="34:34" x14ac:dyDescent="0.25">
      <c r="AH2089"/>
    </row>
    <row r="2090" spans="34:34" x14ac:dyDescent="0.25">
      <c r="AH2090"/>
    </row>
    <row r="2091" spans="34:34" x14ac:dyDescent="0.25">
      <c r="AH2091"/>
    </row>
    <row r="2092" spans="34:34" x14ac:dyDescent="0.25">
      <c r="AH2092"/>
    </row>
    <row r="2093" spans="34:34" x14ac:dyDescent="0.25">
      <c r="AH2093"/>
    </row>
    <row r="2094" spans="34:34" x14ac:dyDescent="0.25">
      <c r="AH2094"/>
    </row>
    <row r="2095" spans="34:34" x14ac:dyDescent="0.25">
      <c r="AH2095"/>
    </row>
    <row r="2096" spans="34:34" x14ac:dyDescent="0.25">
      <c r="AH2096"/>
    </row>
    <row r="2097" spans="34:34" x14ac:dyDescent="0.25">
      <c r="AH2097"/>
    </row>
    <row r="2098" spans="34:34" x14ac:dyDescent="0.25">
      <c r="AH2098"/>
    </row>
    <row r="2099" spans="34:34" x14ac:dyDescent="0.25">
      <c r="AH2099"/>
    </row>
    <row r="2100" spans="34:34" x14ac:dyDescent="0.25">
      <c r="AH2100"/>
    </row>
    <row r="2101" spans="34:34" x14ac:dyDescent="0.25">
      <c r="AH2101"/>
    </row>
    <row r="2102" spans="34:34" x14ac:dyDescent="0.25">
      <c r="AH2102"/>
    </row>
    <row r="2103" spans="34:34" x14ac:dyDescent="0.25">
      <c r="AH2103"/>
    </row>
    <row r="2104" spans="34:34" x14ac:dyDescent="0.25">
      <c r="AH2104"/>
    </row>
    <row r="2105" spans="34:34" x14ac:dyDescent="0.25">
      <c r="AH2105"/>
    </row>
    <row r="2106" spans="34:34" x14ac:dyDescent="0.25">
      <c r="AH2106"/>
    </row>
    <row r="2107" spans="34:34" x14ac:dyDescent="0.25">
      <c r="AH2107"/>
    </row>
    <row r="2108" spans="34:34" x14ac:dyDescent="0.25">
      <c r="AH2108"/>
    </row>
    <row r="2109" spans="34:34" x14ac:dyDescent="0.25">
      <c r="AH2109"/>
    </row>
    <row r="2110" spans="34:34" x14ac:dyDescent="0.25">
      <c r="AH2110"/>
    </row>
    <row r="2111" spans="34:34" x14ac:dyDescent="0.25">
      <c r="AH2111"/>
    </row>
    <row r="2112" spans="34:34" x14ac:dyDescent="0.25">
      <c r="AH2112"/>
    </row>
    <row r="2113" spans="34:34" x14ac:dyDescent="0.25">
      <c r="AH2113"/>
    </row>
    <row r="2114" spans="34:34" x14ac:dyDescent="0.25">
      <c r="AH2114"/>
    </row>
    <row r="2115" spans="34:34" x14ac:dyDescent="0.25">
      <c r="AH2115"/>
    </row>
    <row r="2116" spans="34:34" x14ac:dyDescent="0.25">
      <c r="AH2116"/>
    </row>
    <row r="2117" spans="34:34" x14ac:dyDescent="0.25">
      <c r="AH2117"/>
    </row>
    <row r="2118" spans="34:34" x14ac:dyDescent="0.25">
      <c r="AH2118"/>
    </row>
    <row r="2119" spans="34:34" x14ac:dyDescent="0.25">
      <c r="AH2119"/>
    </row>
    <row r="2120" spans="34:34" x14ac:dyDescent="0.25">
      <c r="AH2120"/>
    </row>
    <row r="2121" spans="34:34" x14ac:dyDescent="0.25">
      <c r="AH2121"/>
    </row>
    <row r="2122" spans="34:34" x14ac:dyDescent="0.25">
      <c r="AH2122"/>
    </row>
    <row r="2123" spans="34:34" x14ac:dyDescent="0.25">
      <c r="AH2123"/>
    </row>
    <row r="2124" spans="34:34" x14ac:dyDescent="0.25">
      <c r="AH2124"/>
    </row>
    <row r="2125" spans="34:34" x14ac:dyDescent="0.25">
      <c r="AH2125"/>
    </row>
    <row r="2126" spans="34:34" x14ac:dyDescent="0.25">
      <c r="AH2126"/>
    </row>
    <row r="2127" spans="34:34" x14ac:dyDescent="0.25">
      <c r="AH2127"/>
    </row>
    <row r="2128" spans="34:34" x14ac:dyDescent="0.25">
      <c r="AH2128"/>
    </row>
    <row r="2129" spans="34:34" x14ac:dyDescent="0.25">
      <c r="AH2129"/>
    </row>
    <row r="2130" spans="34:34" x14ac:dyDescent="0.25">
      <c r="AH2130"/>
    </row>
    <row r="2131" spans="34:34" x14ac:dyDescent="0.25">
      <c r="AH2131"/>
    </row>
    <row r="2132" spans="34:34" x14ac:dyDescent="0.25">
      <c r="AH2132"/>
    </row>
    <row r="2133" spans="34:34" x14ac:dyDescent="0.25">
      <c r="AH2133"/>
    </row>
    <row r="2134" spans="34:34" x14ac:dyDescent="0.25">
      <c r="AH2134"/>
    </row>
    <row r="2135" spans="34:34" x14ac:dyDescent="0.25">
      <c r="AH2135"/>
    </row>
    <row r="2136" spans="34:34" x14ac:dyDescent="0.25">
      <c r="AH2136"/>
    </row>
    <row r="2137" spans="34:34" x14ac:dyDescent="0.25">
      <c r="AH2137"/>
    </row>
    <row r="2138" spans="34:34" x14ac:dyDescent="0.25">
      <c r="AH2138"/>
    </row>
    <row r="2139" spans="34:34" x14ac:dyDescent="0.25">
      <c r="AH2139"/>
    </row>
    <row r="2140" spans="34:34" x14ac:dyDescent="0.25">
      <c r="AH2140"/>
    </row>
    <row r="2141" spans="34:34" x14ac:dyDescent="0.25">
      <c r="AH2141"/>
    </row>
    <row r="2142" spans="34:34" x14ac:dyDescent="0.25">
      <c r="AH2142"/>
    </row>
    <row r="2143" spans="34:34" x14ac:dyDescent="0.25">
      <c r="AH2143"/>
    </row>
    <row r="2144" spans="34:34" x14ac:dyDescent="0.25">
      <c r="AH2144"/>
    </row>
    <row r="2145" spans="34:34" x14ac:dyDescent="0.25">
      <c r="AH2145"/>
    </row>
    <row r="2146" spans="34:34" x14ac:dyDescent="0.25">
      <c r="AH2146"/>
    </row>
    <row r="2147" spans="34:34" x14ac:dyDescent="0.25">
      <c r="AH2147"/>
    </row>
    <row r="2148" spans="34:34" x14ac:dyDescent="0.25">
      <c r="AH2148"/>
    </row>
    <row r="2149" spans="34:34" x14ac:dyDescent="0.25">
      <c r="AH2149"/>
    </row>
    <row r="2150" spans="34:34" x14ac:dyDescent="0.25">
      <c r="AH2150"/>
    </row>
    <row r="2151" spans="34:34" x14ac:dyDescent="0.25">
      <c r="AH2151"/>
    </row>
    <row r="2152" spans="34:34" x14ac:dyDescent="0.25">
      <c r="AH2152"/>
    </row>
    <row r="2153" spans="34:34" x14ac:dyDescent="0.25">
      <c r="AH2153"/>
    </row>
    <row r="2154" spans="34:34" x14ac:dyDescent="0.25">
      <c r="AH2154"/>
    </row>
    <row r="2155" spans="34:34" x14ac:dyDescent="0.25">
      <c r="AH2155"/>
    </row>
    <row r="2156" spans="34:34" x14ac:dyDescent="0.25">
      <c r="AH2156"/>
    </row>
    <row r="2157" spans="34:34" x14ac:dyDescent="0.25">
      <c r="AH2157"/>
    </row>
    <row r="2158" spans="34:34" x14ac:dyDescent="0.25">
      <c r="AH2158"/>
    </row>
    <row r="2159" spans="34:34" x14ac:dyDescent="0.25">
      <c r="AH2159"/>
    </row>
    <row r="2160" spans="34:34" x14ac:dyDescent="0.25">
      <c r="AH2160"/>
    </row>
    <row r="2161" spans="34:34" x14ac:dyDescent="0.25">
      <c r="AH2161"/>
    </row>
    <row r="2162" spans="34:34" x14ac:dyDescent="0.25">
      <c r="AH2162"/>
    </row>
    <row r="2163" spans="34:34" x14ac:dyDescent="0.25">
      <c r="AH2163"/>
    </row>
    <row r="2164" spans="34:34" x14ac:dyDescent="0.25">
      <c r="AH2164"/>
    </row>
    <row r="2165" spans="34:34" x14ac:dyDescent="0.25">
      <c r="AH2165"/>
    </row>
    <row r="2166" spans="34:34" x14ac:dyDescent="0.25">
      <c r="AH2166"/>
    </row>
    <row r="2167" spans="34:34" x14ac:dyDescent="0.25">
      <c r="AH2167"/>
    </row>
    <row r="2168" spans="34:34" x14ac:dyDescent="0.25">
      <c r="AH2168"/>
    </row>
    <row r="2169" spans="34:34" x14ac:dyDescent="0.25">
      <c r="AH2169"/>
    </row>
    <row r="2170" spans="34:34" x14ac:dyDescent="0.25">
      <c r="AH2170"/>
    </row>
    <row r="2171" spans="34:34" x14ac:dyDescent="0.25">
      <c r="AH2171"/>
    </row>
    <row r="2172" spans="34:34" x14ac:dyDescent="0.25">
      <c r="AH2172"/>
    </row>
    <row r="2173" spans="34:34" x14ac:dyDescent="0.25">
      <c r="AH2173"/>
    </row>
    <row r="2174" spans="34:34" x14ac:dyDescent="0.25">
      <c r="AH2174"/>
    </row>
    <row r="2175" spans="34:34" x14ac:dyDescent="0.25">
      <c r="AH2175"/>
    </row>
    <row r="2176" spans="34:34" x14ac:dyDescent="0.25">
      <c r="AH2176"/>
    </row>
    <row r="2177" spans="34:34" x14ac:dyDescent="0.25">
      <c r="AH2177"/>
    </row>
    <row r="2178" spans="34:34" x14ac:dyDescent="0.25">
      <c r="AH2178"/>
    </row>
    <row r="2179" spans="34:34" x14ac:dyDescent="0.25">
      <c r="AH2179"/>
    </row>
    <row r="2180" spans="34:34" x14ac:dyDescent="0.25">
      <c r="AH2180"/>
    </row>
    <row r="2181" spans="34:34" x14ac:dyDescent="0.25">
      <c r="AH2181"/>
    </row>
    <row r="2182" spans="34:34" x14ac:dyDescent="0.25">
      <c r="AH2182"/>
    </row>
    <row r="2183" spans="34:34" x14ac:dyDescent="0.25">
      <c r="AH2183"/>
    </row>
    <row r="2184" spans="34:34" x14ac:dyDescent="0.25">
      <c r="AH2184"/>
    </row>
    <row r="2185" spans="34:34" x14ac:dyDescent="0.25">
      <c r="AH2185"/>
    </row>
    <row r="2186" spans="34:34" x14ac:dyDescent="0.25">
      <c r="AH2186"/>
    </row>
    <row r="2187" spans="34:34" x14ac:dyDescent="0.25">
      <c r="AH2187"/>
    </row>
    <row r="2188" spans="34:34" x14ac:dyDescent="0.25">
      <c r="AH2188"/>
    </row>
    <row r="2189" spans="34:34" x14ac:dyDescent="0.25">
      <c r="AH2189"/>
    </row>
    <row r="2190" spans="34:34" x14ac:dyDescent="0.25">
      <c r="AH2190"/>
    </row>
    <row r="2191" spans="34:34" x14ac:dyDescent="0.25">
      <c r="AH2191"/>
    </row>
    <row r="2192" spans="34:34" x14ac:dyDescent="0.25">
      <c r="AH2192"/>
    </row>
    <row r="2193" spans="34:34" x14ac:dyDescent="0.25">
      <c r="AH2193"/>
    </row>
    <row r="2194" spans="34:34" x14ac:dyDescent="0.25">
      <c r="AH2194"/>
    </row>
    <row r="2195" spans="34:34" x14ac:dyDescent="0.25">
      <c r="AH2195"/>
    </row>
    <row r="2196" spans="34:34" x14ac:dyDescent="0.25">
      <c r="AH2196"/>
    </row>
    <row r="2197" spans="34:34" x14ac:dyDescent="0.25">
      <c r="AH2197"/>
    </row>
    <row r="2198" spans="34:34" x14ac:dyDescent="0.25">
      <c r="AH2198"/>
    </row>
    <row r="2199" spans="34:34" x14ac:dyDescent="0.25">
      <c r="AH2199"/>
    </row>
    <row r="2200" spans="34:34" x14ac:dyDescent="0.25">
      <c r="AH2200"/>
    </row>
    <row r="2201" spans="34:34" x14ac:dyDescent="0.25">
      <c r="AH2201"/>
    </row>
    <row r="2202" spans="34:34" x14ac:dyDescent="0.25">
      <c r="AH2202"/>
    </row>
    <row r="2203" spans="34:34" x14ac:dyDescent="0.25">
      <c r="AH2203"/>
    </row>
    <row r="2204" spans="34:34" x14ac:dyDescent="0.25">
      <c r="AH2204"/>
    </row>
    <row r="2205" spans="34:34" x14ac:dyDescent="0.25">
      <c r="AH2205"/>
    </row>
    <row r="2206" spans="34:34" x14ac:dyDescent="0.25">
      <c r="AH2206"/>
    </row>
    <row r="2207" spans="34:34" x14ac:dyDescent="0.25">
      <c r="AH2207"/>
    </row>
    <row r="2208" spans="34:34" x14ac:dyDescent="0.25">
      <c r="AH2208"/>
    </row>
    <row r="2209" spans="34:34" x14ac:dyDescent="0.25">
      <c r="AH2209"/>
    </row>
    <row r="2210" spans="34:34" x14ac:dyDescent="0.25">
      <c r="AH2210"/>
    </row>
    <row r="2211" spans="34:34" x14ac:dyDescent="0.25">
      <c r="AH2211"/>
    </row>
    <row r="2212" spans="34:34" x14ac:dyDescent="0.25">
      <c r="AH2212"/>
    </row>
    <row r="2213" spans="34:34" x14ac:dyDescent="0.25">
      <c r="AH2213"/>
    </row>
    <row r="2214" spans="34:34" x14ac:dyDescent="0.25">
      <c r="AH2214"/>
    </row>
    <row r="2215" spans="34:34" x14ac:dyDescent="0.25">
      <c r="AH2215"/>
    </row>
    <row r="2216" spans="34:34" x14ac:dyDescent="0.25">
      <c r="AH2216"/>
    </row>
    <row r="2217" spans="34:34" x14ac:dyDescent="0.25">
      <c r="AH2217"/>
    </row>
    <row r="2218" spans="34:34" x14ac:dyDescent="0.25">
      <c r="AH2218"/>
    </row>
    <row r="2219" spans="34:34" x14ac:dyDescent="0.25">
      <c r="AH2219"/>
    </row>
    <row r="2220" spans="34:34" x14ac:dyDescent="0.25">
      <c r="AH2220"/>
    </row>
    <row r="2221" spans="34:34" x14ac:dyDescent="0.25">
      <c r="AH2221"/>
    </row>
    <row r="2222" spans="34:34" x14ac:dyDescent="0.25">
      <c r="AH2222"/>
    </row>
    <row r="2223" spans="34:34" x14ac:dyDescent="0.25">
      <c r="AH2223"/>
    </row>
    <row r="2224" spans="34:34" x14ac:dyDescent="0.25">
      <c r="AH2224"/>
    </row>
    <row r="2225" spans="34:34" x14ac:dyDescent="0.25">
      <c r="AH2225"/>
    </row>
    <row r="2226" spans="34:34" x14ac:dyDescent="0.25">
      <c r="AH2226"/>
    </row>
    <row r="2227" spans="34:34" x14ac:dyDescent="0.25">
      <c r="AH2227"/>
    </row>
    <row r="2228" spans="34:34" x14ac:dyDescent="0.25">
      <c r="AH2228"/>
    </row>
    <row r="2229" spans="34:34" x14ac:dyDescent="0.25">
      <c r="AH2229"/>
    </row>
    <row r="2230" spans="34:34" x14ac:dyDescent="0.25">
      <c r="AH2230"/>
    </row>
    <row r="2231" spans="34:34" x14ac:dyDescent="0.25">
      <c r="AH2231"/>
    </row>
    <row r="2232" spans="34:34" x14ac:dyDescent="0.25">
      <c r="AH2232"/>
    </row>
    <row r="2233" spans="34:34" x14ac:dyDescent="0.25">
      <c r="AH2233"/>
    </row>
    <row r="2234" spans="34:34" x14ac:dyDescent="0.25">
      <c r="AH2234"/>
    </row>
    <row r="2235" spans="34:34" x14ac:dyDescent="0.25">
      <c r="AH2235"/>
    </row>
    <row r="2236" spans="34:34" x14ac:dyDescent="0.25">
      <c r="AH2236"/>
    </row>
    <row r="2237" spans="34:34" x14ac:dyDescent="0.25">
      <c r="AH2237"/>
    </row>
    <row r="2238" spans="34:34" x14ac:dyDescent="0.25">
      <c r="AH2238"/>
    </row>
    <row r="2239" spans="34:34" x14ac:dyDescent="0.25">
      <c r="AH2239"/>
    </row>
    <row r="2240" spans="34:34" x14ac:dyDescent="0.25">
      <c r="AH2240"/>
    </row>
    <row r="2241" spans="34:34" x14ac:dyDescent="0.25">
      <c r="AH2241"/>
    </row>
    <row r="2242" spans="34:34" x14ac:dyDescent="0.25">
      <c r="AH2242"/>
    </row>
    <row r="2243" spans="34:34" x14ac:dyDescent="0.25">
      <c r="AH2243"/>
    </row>
    <row r="2244" spans="34:34" x14ac:dyDescent="0.25">
      <c r="AH2244"/>
    </row>
    <row r="2245" spans="34:34" x14ac:dyDescent="0.25">
      <c r="AH2245"/>
    </row>
    <row r="2246" spans="34:34" x14ac:dyDescent="0.25">
      <c r="AH2246"/>
    </row>
    <row r="2247" spans="34:34" x14ac:dyDescent="0.25">
      <c r="AH2247"/>
    </row>
    <row r="2248" spans="34:34" x14ac:dyDescent="0.25">
      <c r="AH2248"/>
    </row>
    <row r="2249" spans="34:34" x14ac:dyDescent="0.25">
      <c r="AH2249"/>
    </row>
    <row r="2250" spans="34:34" x14ac:dyDescent="0.25">
      <c r="AH2250"/>
    </row>
    <row r="2251" spans="34:34" x14ac:dyDescent="0.25">
      <c r="AH2251"/>
    </row>
    <row r="2252" spans="34:34" x14ac:dyDescent="0.25">
      <c r="AH2252"/>
    </row>
    <row r="2253" spans="34:34" x14ac:dyDescent="0.25">
      <c r="AH2253"/>
    </row>
    <row r="2254" spans="34:34" x14ac:dyDescent="0.25">
      <c r="AH2254"/>
    </row>
    <row r="2255" spans="34:34" x14ac:dyDescent="0.25">
      <c r="AH2255"/>
    </row>
    <row r="2256" spans="34:34" x14ac:dyDescent="0.25">
      <c r="AH2256"/>
    </row>
    <row r="2257" spans="34:34" x14ac:dyDescent="0.25">
      <c r="AH2257"/>
    </row>
    <row r="2258" spans="34:34" x14ac:dyDescent="0.25">
      <c r="AH2258"/>
    </row>
    <row r="2259" spans="34:34" x14ac:dyDescent="0.25">
      <c r="AH2259"/>
    </row>
    <row r="2260" spans="34:34" x14ac:dyDescent="0.25">
      <c r="AH2260"/>
    </row>
    <row r="2261" spans="34:34" x14ac:dyDescent="0.25">
      <c r="AH2261"/>
    </row>
    <row r="2262" spans="34:34" x14ac:dyDescent="0.25">
      <c r="AH2262"/>
    </row>
    <row r="2263" spans="34:34" x14ac:dyDescent="0.25">
      <c r="AH2263"/>
    </row>
    <row r="2264" spans="34:34" x14ac:dyDescent="0.25">
      <c r="AH2264"/>
    </row>
    <row r="2265" spans="34:34" x14ac:dyDescent="0.25">
      <c r="AH2265"/>
    </row>
    <row r="2266" spans="34:34" x14ac:dyDescent="0.25">
      <c r="AH2266"/>
    </row>
    <row r="2267" spans="34:34" x14ac:dyDescent="0.25">
      <c r="AH2267"/>
    </row>
    <row r="2268" spans="34:34" x14ac:dyDescent="0.25">
      <c r="AH2268"/>
    </row>
    <row r="2269" spans="34:34" x14ac:dyDescent="0.25">
      <c r="AH2269"/>
    </row>
    <row r="2270" spans="34:34" x14ac:dyDescent="0.25">
      <c r="AH2270"/>
    </row>
    <row r="2271" spans="34:34" x14ac:dyDescent="0.25">
      <c r="AH2271"/>
    </row>
    <row r="2272" spans="34:34" x14ac:dyDescent="0.25">
      <c r="AH2272"/>
    </row>
    <row r="2273" spans="34:34" x14ac:dyDescent="0.25">
      <c r="AH2273"/>
    </row>
    <row r="2274" spans="34:34" x14ac:dyDescent="0.25">
      <c r="AH2274"/>
    </row>
    <row r="2275" spans="34:34" x14ac:dyDescent="0.25">
      <c r="AH2275"/>
    </row>
    <row r="2276" spans="34:34" x14ac:dyDescent="0.25">
      <c r="AH2276"/>
    </row>
    <row r="2277" spans="34:34" x14ac:dyDescent="0.25">
      <c r="AH2277"/>
    </row>
    <row r="2278" spans="34:34" x14ac:dyDescent="0.25">
      <c r="AH2278"/>
    </row>
    <row r="2279" spans="34:34" x14ac:dyDescent="0.25">
      <c r="AH2279"/>
    </row>
    <row r="2280" spans="34:34" x14ac:dyDescent="0.25">
      <c r="AH2280"/>
    </row>
    <row r="2281" spans="34:34" x14ac:dyDescent="0.25">
      <c r="AH2281"/>
    </row>
    <row r="2282" spans="34:34" x14ac:dyDescent="0.25">
      <c r="AH2282"/>
    </row>
    <row r="2283" spans="34:34" x14ac:dyDescent="0.25">
      <c r="AH2283"/>
    </row>
    <row r="2284" spans="34:34" x14ac:dyDescent="0.25">
      <c r="AH2284"/>
    </row>
    <row r="2285" spans="34:34" x14ac:dyDescent="0.25">
      <c r="AH2285"/>
    </row>
    <row r="2286" spans="34:34" x14ac:dyDescent="0.25">
      <c r="AH2286"/>
    </row>
    <row r="2287" spans="34:34" x14ac:dyDescent="0.25">
      <c r="AH2287"/>
    </row>
    <row r="2288" spans="34:34" x14ac:dyDescent="0.25">
      <c r="AH2288"/>
    </row>
    <row r="2289" spans="34:34" x14ac:dyDescent="0.25">
      <c r="AH2289"/>
    </row>
    <row r="2290" spans="34:34" x14ac:dyDescent="0.25">
      <c r="AH2290"/>
    </row>
    <row r="2291" spans="34:34" x14ac:dyDescent="0.25">
      <c r="AH2291"/>
    </row>
    <row r="2292" spans="34:34" x14ac:dyDescent="0.25">
      <c r="AH2292"/>
    </row>
    <row r="2293" spans="34:34" x14ac:dyDescent="0.25">
      <c r="AH2293"/>
    </row>
    <row r="2294" spans="34:34" x14ac:dyDescent="0.25">
      <c r="AH2294"/>
    </row>
    <row r="2295" spans="34:34" x14ac:dyDescent="0.25">
      <c r="AH2295"/>
    </row>
    <row r="2296" spans="34:34" x14ac:dyDescent="0.25">
      <c r="AH2296"/>
    </row>
    <row r="2297" spans="34:34" x14ac:dyDescent="0.25">
      <c r="AH2297"/>
    </row>
    <row r="2298" spans="34:34" x14ac:dyDescent="0.25">
      <c r="AH2298"/>
    </row>
    <row r="2299" spans="34:34" x14ac:dyDescent="0.25">
      <c r="AH2299"/>
    </row>
    <row r="2300" spans="34:34" x14ac:dyDescent="0.25">
      <c r="AH2300"/>
    </row>
    <row r="2301" spans="34:34" x14ac:dyDescent="0.25">
      <c r="AH2301"/>
    </row>
    <row r="2302" spans="34:34" x14ac:dyDescent="0.25">
      <c r="AH2302"/>
    </row>
    <row r="2303" spans="34:34" x14ac:dyDescent="0.25">
      <c r="AH2303"/>
    </row>
    <row r="2304" spans="34:34" x14ac:dyDescent="0.25">
      <c r="AH2304"/>
    </row>
    <row r="2305" spans="34:34" x14ac:dyDescent="0.25">
      <c r="AH2305"/>
    </row>
    <row r="2306" spans="34:34" x14ac:dyDescent="0.25">
      <c r="AH2306"/>
    </row>
    <row r="2307" spans="34:34" x14ac:dyDescent="0.25">
      <c r="AH2307"/>
    </row>
    <row r="2308" spans="34:34" x14ac:dyDescent="0.25">
      <c r="AH2308"/>
    </row>
    <row r="2309" spans="34:34" x14ac:dyDescent="0.25">
      <c r="AH2309"/>
    </row>
    <row r="2310" spans="34:34" x14ac:dyDescent="0.25">
      <c r="AH2310"/>
    </row>
    <row r="2311" spans="34:34" x14ac:dyDescent="0.25">
      <c r="AH2311"/>
    </row>
    <row r="2312" spans="34:34" x14ac:dyDescent="0.25">
      <c r="AH2312"/>
    </row>
    <row r="2313" spans="34:34" x14ac:dyDescent="0.25">
      <c r="AH2313"/>
    </row>
    <row r="2314" spans="34:34" x14ac:dyDescent="0.25">
      <c r="AH2314"/>
    </row>
    <row r="2315" spans="34:34" x14ac:dyDescent="0.25">
      <c r="AH2315"/>
    </row>
    <row r="2316" spans="34:34" x14ac:dyDescent="0.25">
      <c r="AH2316"/>
    </row>
    <row r="2317" spans="34:34" x14ac:dyDescent="0.25">
      <c r="AH2317"/>
    </row>
    <row r="2318" spans="34:34" x14ac:dyDescent="0.25">
      <c r="AH2318"/>
    </row>
    <row r="2319" spans="34:34" x14ac:dyDescent="0.25">
      <c r="AH2319"/>
    </row>
    <row r="2320" spans="34:34" x14ac:dyDescent="0.25">
      <c r="AH2320"/>
    </row>
    <row r="2321" spans="34:34" x14ac:dyDescent="0.25">
      <c r="AH2321"/>
    </row>
    <row r="2322" spans="34:34" x14ac:dyDescent="0.25">
      <c r="AH2322"/>
    </row>
    <row r="2323" spans="34:34" x14ac:dyDescent="0.25">
      <c r="AH2323"/>
    </row>
    <row r="2324" spans="34:34" x14ac:dyDescent="0.25">
      <c r="AH2324"/>
    </row>
    <row r="2325" spans="34:34" x14ac:dyDescent="0.25">
      <c r="AH2325"/>
    </row>
    <row r="2326" spans="34:34" x14ac:dyDescent="0.25">
      <c r="AH2326"/>
    </row>
    <row r="2327" spans="34:34" x14ac:dyDescent="0.25">
      <c r="AH2327"/>
    </row>
    <row r="2328" spans="34:34" x14ac:dyDescent="0.25">
      <c r="AH2328"/>
    </row>
    <row r="2329" spans="34:34" x14ac:dyDescent="0.25">
      <c r="AH2329"/>
    </row>
    <row r="2330" spans="34:34" x14ac:dyDescent="0.25">
      <c r="AH2330"/>
    </row>
    <row r="2331" spans="34:34" x14ac:dyDescent="0.25">
      <c r="AH2331"/>
    </row>
    <row r="2332" spans="34:34" x14ac:dyDescent="0.25">
      <c r="AH2332"/>
    </row>
    <row r="2333" spans="34:34" x14ac:dyDescent="0.25">
      <c r="AH2333"/>
    </row>
    <row r="2334" spans="34:34" x14ac:dyDescent="0.25">
      <c r="AH2334"/>
    </row>
    <row r="2335" spans="34:34" x14ac:dyDescent="0.25">
      <c r="AH2335"/>
    </row>
    <row r="2336" spans="34:34" x14ac:dyDescent="0.25">
      <c r="AH2336"/>
    </row>
    <row r="2337" spans="34:34" x14ac:dyDescent="0.25">
      <c r="AH2337"/>
    </row>
    <row r="2338" spans="34:34" x14ac:dyDescent="0.25">
      <c r="AH2338"/>
    </row>
    <row r="2339" spans="34:34" x14ac:dyDescent="0.25">
      <c r="AH2339"/>
    </row>
    <row r="2340" spans="34:34" x14ac:dyDescent="0.25">
      <c r="AH2340"/>
    </row>
    <row r="2341" spans="34:34" x14ac:dyDescent="0.25">
      <c r="AH2341"/>
    </row>
    <row r="2342" spans="34:34" x14ac:dyDescent="0.25">
      <c r="AH2342"/>
    </row>
    <row r="2343" spans="34:34" x14ac:dyDescent="0.25">
      <c r="AH2343"/>
    </row>
    <row r="2344" spans="34:34" x14ac:dyDescent="0.25">
      <c r="AH2344"/>
    </row>
    <row r="2345" spans="34:34" x14ac:dyDescent="0.25">
      <c r="AH2345"/>
    </row>
    <row r="2346" spans="34:34" x14ac:dyDescent="0.25">
      <c r="AH2346"/>
    </row>
    <row r="2347" spans="34:34" x14ac:dyDescent="0.25">
      <c r="AH2347"/>
    </row>
    <row r="2348" spans="34:34" x14ac:dyDescent="0.25">
      <c r="AH2348"/>
    </row>
    <row r="2349" spans="34:34" x14ac:dyDescent="0.25">
      <c r="AH2349"/>
    </row>
    <row r="2350" spans="34:34" x14ac:dyDescent="0.25">
      <c r="AH2350"/>
    </row>
    <row r="2351" spans="34:34" x14ac:dyDescent="0.25">
      <c r="AH2351"/>
    </row>
    <row r="2352" spans="34:34" x14ac:dyDescent="0.25">
      <c r="AH2352"/>
    </row>
    <row r="2353" spans="34:34" x14ac:dyDescent="0.25">
      <c r="AH2353"/>
    </row>
    <row r="2354" spans="34:34" x14ac:dyDescent="0.25">
      <c r="AH2354"/>
    </row>
    <row r="2355" spans="34:34" x14ac:dyDescent="0.25">
      <c r="AH2355"/>
    </row>
    <row r="2356" spans="34:34" x14ac:dyDescent="0.25">
      <c r="AH2356"/>
    </row>
    <row r="2357" spans="34:34" x14ac:dyDescent="0.25">
      <c r="AH2357"/>
    </row>
    <row r="2358" spans="34:34" x14ac:dyDescent="0.25">
      <c r="AH2358"/>
    </row>
    <row r="2359" spans="34:34" x14ac:dyDescent="0.25">
      <c r="AH2359"/>
    </row>
    <row r="2360" spans="34:34" x14ac:dyDescent="0.25">
      <c r="AH2360"/>
    </row>
    <row r="2361" spans="34:34" x14ac:dyDescent="0.25">
      <c r="AH2361"/>
    </row>
    <row r="2362" spans="34:34" x14ac:dyDescent="0.25">
      <c r="AH2362"/>
    </row>
    <row r="2363" spans="34:34" x14ac:dyDescent="0.25">
      <c r="AH2363"/>
    </row>
    <row r="2364" spans="34:34" x14ac:dyDescent="0.25">
      <c r="AH2364"/>
    </row>
    <row r="2365" spans="34:34" x14ac:dyDescent="0.25">
      <c r="AH2365"/>
    </row>
    <row r="2366" spans="34:34" x14ac:dyDescent="0.25">
      <c r="AH2366"/>
    </row>
    <row r="2367" spans="34:34" x14ac:dyDescent="0.25">
      <c r="AH2367"/>
    </row>
    <row r="2368" spans="34:34" x14ac:dyDescent="0.25">
      <c r="AH2368"/>
    </row>
    <row r="2369" spans="34:34" x14ac:dyDescent="0.25">
      <c r="AH2369"/>
    </row>
    <row r="2370" spans="34:34" x14ac:dyDescent="0.25">
      <c r="AH2370"/>
    </row>
    <row r="2371" spans="34:34" x14ac:dyDescent="0.25">
      <c r="AH2371"/>
    </row>
    <row r="2372" spans="34:34" x14ac:dyDescent="0.25">
      <c r="AH2372"/>
    </row>
    <row r="2373" spans="34:34" x14ac:dyDescent="0.25">
      <c r="AH2373"/>
    </row>
    <row r="2374" spans="34:34" x14ac:dyDescent="0.25">
      <c r="AH2374"/>
    </row>
    <row r="2375" spans="34:34" x14ac:dyDescent="0.25">
      <c r="AH2375"/>
    </row>
    <row r="2376" spans="34:34" x14ac:dyDescent="0.25">
      <c r="AH2376"/>
    </row>
    <row r="2377" spans="34:34" x14ac:dyDescent="0.25">
      <c r="AH2377"/>
    </row>
    <row r="2378" spans="34:34" x14ac:dyDescent="0.25">
      <c r="AH2378"/>
    </row>
    <row r="2379" spans="34:34" x14ac:dyDescent="0.25">
      <c r="AH2379"/>
    </row>
    <row r="2380" spans="34:34" x14ac:dyDescent="0.25">
      <c r="AH2380"/>
    </row>
    <row r="2381" spans="34:34" x14ac:dyDescent="0.25">
      <c r="AH2381"/>
    </row>
    <row r="2382" spans="34:34" x14ac:dyDescent="0.25">
      <c r="AH2382"/>
    </row>
    <row r="2383" spans="34:34" x14ac:dyDescent="0.25">
      <c r="AH2383"/>
    </row>
    <row r="2384" spans="34:34" x14ac:dyDescent="0.25">
      <c r="AH2384"/>
    </row>
    <row r="2385" spans="34:34" x14ac:dyDescent="0.25">
      <c r="AH2385"/>
    </row>
    <row r="2386" spans="34:34" x14ac:dyDescent="0.25">
      <c r="AH2386"/>
    </row>
    <row r="2387" spans="34:34" x14ac:dyDescent="0.25">
      <c r="AH2387"/>
    </row>
    <row r="2388" spans="34:34" x14ac:dyDescent="0.25">
      <c r="AH2388"/>
    </row>
    <row r="2389" spans="34:34" x14ac:dyDescent="0.25">
      <c r="AH2389"/>
    </row>
    <row r="2390" spans="34:34" x14ac:dyDescent="0.25">
      <c r="AH2390"/>
    </row>
    <row r="2391" spans="34:34" x14ac:dyDescent="0.25">
      <c r="AH2391"/>
    </row>
    <row r="2392" spans="34:34" x14ac:dyDescent="0.25">
      <c r="AH2392"/>
    </row>
    <row r="2393" spans="34:34" x14ac:dyDescent="0.25">
      <c r="AH2393"/>
    </row>
    <row r="2394" spans="34:34" x14ac:dyDescent="0.25">
      <c r="AH2394"/>
    </row>
    <row r="2395" spans="34:34" x14ac:dyDescent="0.25">
      <c r="AH2395"/>
    </row>
    <row r="2396" spans="34:34" x14ac:dyDescent="0.25">
      <c r="AH2396"/>
    </row>
    <row r="2397" spans="34:34" x14ac:dyDescent="0.25">
      <c r="AH2397"/>
    </row>
    <row r="2398" spans="34:34" x14ac:dyDescent="0.25">
      <c r="AH2398"/>
    </row>
    <row r="2399" spans="34:34" x14ac:dyDescent="0.25">
      <c r="AH2399"/>
    </row>
    <row r="2400" spans="34:34" x14ac:dyDescent="0.25">
      <c r="AH2400"/>
    </row>
    <row r="2401" spans="34:34" x14ac:dyDescent="0.25">
      <c r="AH2401"/>
    </row>
    <row r="2402" spans="34:34" x14ac:dyDescent="0.25">
      <c r="AH2402"/>
    </row>
    <row r="2403" spans="34:34" x14ac:dyDescent="0.25">
      <c r="AH2403"/>
    </row>
    <row r="2404" spans="34:34" x14ac:dyDescent="0.25">
      <c r="AH2404"/>
    </row>
    <row r="2405" spans="34:34" x14ac:dyDescent="0.25">
      <c r="AH2405"/>
    </row>
    <row r="2406" spans="34:34" x14ac:dyDescent="0.25">
      <c r="AH2406"/>
    </row>
    <row r="2407" spans="34:34" x14ac:dyDescent="0.25">
      <c r="AH2407"/>
    </row>
    <row r="2408" spans="34:34" x14ac:dyDescent="0.25">
      <c r="AH2408"/>
    </row>
    <row r="2409" spans="34:34" x14ac:dyDescent="0.25">
      <c r="AH2409"/>
    </row>
    <row r="2410" spans="34:34" x14ac:dyDescent="0.25">
      <c r="AH2410"/>
    </row>
    <row r="2411" spans="34:34" x14ac:dyDescent="0.25">
      <c r="AH2411"/>
    </row>
    <row r="2412" spans="34:34" x14ac:dyDescent="0.25">
      <c r="AH2412"/>
    </row>
    <row r="2413" spans="34:34" x14ac:dyDescent="0.25">
      <c r="AH2413"/>
    </row>
    <row r="2414" spans="34:34" x14ac:dyDescent="0.25">
      <c r="AH2414"/>
    </row>
    <row r="2415" spans="34:34" x14ac:dyDescent="0.25">
      <c r="AH2415"/>
    </row>
    <row r="2416" spans="34:34" x14ac:dyDescent="0.25">
      <c r="AH2416"/>
    </row>
    <row r="2417" spans="34:34" x14ac:dyDescent="0.25">
      <c r="AH2417"/>
    </row>
    <row r="2418" spans="34:34" x14ac:dyDescent="0.25">
      <c r="AH2418"/>
    </row>
    <row r="2419" spans="34:34" x14ac:dyDescent="0.25">
      <c r="AH2419"/>
    </row>
    <row r="2420" spans="34:34" x14ac:dyDescent="0.25">
      <c r="AH2420"/>
    </row>
    <row r="2421" spans="34:34" x14ac:dyDescent="0.25">
      <c r="AH2421"/>
    </row>
    <row r="2422" spans="34:34" x14ac:dyDescent="0.25">
      <c r="AH2422"/>
    </row>
    <row r="2423" spans="34:34" x14ac:dyDescent="0.25">
      <c r="AH2423"/>
    </row>
    <row r="2424" spans="34:34" x14ac:dyDescent="0.25">
      <c r="AH2424"/>
    </row>
    <row r="2425" spans="34:34" x14ac:dyDescent="0.25">
      <c r="AH2425"/>
    </row>
    <row r="2426" spans="34:34" x14ac:dyDescent="0.25">
      <c r="AH2426"/>
    </row>
    <row r="2427" spans="34:34" x14ac:dyDescent="0.25">
      <c r="AH2427"/>
    </row>
    <row r="2428" spans="34:34" x14ac:dyDescent="0.25">
      <c r="AH2428"/>
    </row>
    <row r="2429" spans="34:34" x14ac:dyDescent="0.25">
      <c r="AH2429"/>
    </row>
    <row r="2430" spans="34:34" x14ac:dyDescent="0.25">
      <c r="AH2430"/>
    </row>
    <row r="2431" spans="34:34" x14ac:dyDescent="0.25">
      <c r="AH2431"/>
    </row>
    <row r="2432" spans="34:34" x14ac:dyDescent="0.25">
      <c r="AH2432"/>
    </row>
    <row r="2433" spans="34:34" x14ac:dyDescent="0.25">
      <c r="AH2433"/>
    </row>
    <row r="2434" spans="34:34" x14ac:dyDescent="0.25">
      <c r="AH2434"/>
    </row>
    <row r="2435" spans="34:34" x14ac:dyDescent="0.25">
      <c r="AH2435"/>
    </row>
    <row r="2436" spans="34:34" x14ac:dyDescent="0.25">
      <c r="AH2436"/>
    </row>
    <row r="2437" spans="34:34" x14ac:dyDescent="0.25">
      <c r="AH2437"/>
    </row>
    <row r="2438" spans="34:34" x14ac:dyDescent="0.25">
      <c r="AH2438"/>
    </row>
    <row r="2439" spans="34:34" x14ac:dyDescent="0.25">
      <c r="AH2439"/>
    </row>
    <row r="2440" spans="34:34" x14ac:dyDescent="0.25">
      <c r="AH2440"/>
    </row>
    <row r="2441" spans="34:34" x14ac:dyDescent="0.25">
      <c r="AH2441"/>
    </row>
    <row r="2442" spans="34:34" x14ac:dyDescent="0.25">
      <c r="AH2442"/>
    </row>
    <row r="2443" spans="34:34" x14ac:dyDescent="0.25">
      <c r="AH2443"/>
    </row>
    <row r="2444" spans="34:34" x14ac:dyDescent="0.25">
      <c r="AH2444"/>
    </row>
    <row r="2445" spans="34:34" x14ac:dyDescent="0.25">
      <c r="AH2445"/>
    </row>
    <row r="2446" spans="34:34" x14ac:dyDescent="0.25">
      <c r="AH2446"/>
    </row>
    <row r="2447" spans="34:34" x14ac:dyDescent="0.25">
      <c r="AH2447"/>
    </row>
    <row r="2448" spans="34:34" x14ac:dyDescent="0.25">
      <c r="AH2448"/>
    </row>
    <row r="2449" spans="34:34" x14ac:dyDescent="0.25">
      <c r="AH2449"/>
    </row>
    <row r="2450" spans="34:34" x14ac:dyDescent="0.25">
      <c r="AH2450"/>
    </row>
    <row r="2451" spans="34:34" x14ac:dyDescent="0.25">
      <c r="AH2451"/>
    </row>
    <row r="2452" spans="34:34" x14ac:dyDescent="0.25">
      <c r="AH2452"/>
    </row>
    <row r="2453" spans="34:34" x14ac:dyDescent="0.25">
      <c r="AH2453"/>
    </row>
    <row r="2454" spans="34:34" x14ac:dyDescent="0.25">
      <c r="AH2454"/>
    </row>
    <row r="2455" spans="34:34" x14ac:dyDescent="0.25">
      <c r="AH2455"/>
    </row>
    <row r="2456" spans="34:34" x14ac:dyDescent="0.25">
      <c r="AH2456"/>
    </row>
    <row r="2457" spans="34:34" x14ac:dyDescent="0.25">
      <c r="AH2457"/>
    </row>
    <row r="2458" spans="34:34" x14ac:dyDescent="0.25">
      <c r="AH2458"/>
    </row>
    <row r="2459" spans="34:34" x14ac:dyDescent="0.25">
      <c r="AH2459"/>
    </row>
    <row r="2460" spans="34:34" x14ac:dyDescent="0.25">
      <c r="AH2460"/>
    </row>
    <row r="2461" spans="34:34" x14ac:dyDescent="0.25">
      <c r="AH2461"/>
    </row>
    <row r="2462" spans="34:34" x14ac:dyDescent="0.25">
      <c r="AH2462"/>
    </row>
    <row r="2463" spans="34:34" x14ac:dyDescent="0.25">
      <c r="AH2463"/>
    </row>
    <row r="2464" spans="34:34" x14ac:dyDescent="0.25">
      <c r="AH2464"/>
    </row>
    <row r="2465" spans="34:34" x14ac:dyDescent="0.25">
      <c r="AH2465"/>
    </row>
    <row r="2466" spans="34:34" x14ac:dyDescent="0.25">
      <c r="AH2466"/>
    </row>
    <row r="2467" spans="34:34" x14ac:dyDescent="0.25">
      <c r="AH2467"/>
    </row>
    <row r="2468" spans="34:34" x14ac:dyDescent="0.25">
      <c r="AH2468"/>
    </row>
    <row r="2469" spans="34:34" x14ac:dyDescent="0.25">
      <c r="AH2469"/>
    </row>
    <row r="2470" spans="34:34" x14ac:dyDescent="0.25">
      <c r="AH2470"/>
    </row>
    <row r="2471" spans="34:34" x14ac:dyDescent="0.25">
      <c r="AH2471"/>
    </row>
    <row r="2472" spans="34:34" x14ac:dyDescent="0.25">
      <c r="AH2472"/>
    </row>
    <row r="2473" spans="34:34" x14ac:dyDescent="0.25">
      <c r="AH2473"/>
    </row>
    <row r="2474" spans="34:34" x14ac:dyDescent="0.25">
      <c r="AH2474"/>
    </row>
    <row r="2475" spans="34:34" x14ac:dyDescent="0.25">
      <c r="AH2475"/>
    </row>
    <row r="2476" spans="34:34" x14ac:dyDescent="0.25">
      <c r="AH2476"/>
    </row>
    <row r="2477" spans="34:34" x14ac:dyDescent="0.25">
      <c r="AH2477"/>
    </row>
    <row r="2478" spans="34:34" x14ac:dyDescent="0.25">
      <c r="AH2478"/>
    </row>
    <row r="2479" spans="34:34" x14ac:dyDescent="0.25">
      <c r="AH2479"/>
    </row>
    <row r="2480" spans="34:34" x14ac:dyDescent="0.25">
      <c r="AH2480"/>
    </row>
    <row r="2481" spans="34:34" x14ac:dyDescent="0.25">
      <c r="AH2481"/>
    </row>
    <row r="2482" spans="34:34" x14ac:dyDescent="0.25">
      <c r="AH2482"/>
    </row>
    <row r="2483" spans="34:34" x14ac:dyDescent="0.25">
      <c r="AH2483"/>
    </row>
    <row r="2484" spans="34:34" x14ac:dyDescent="0.25">
      <c r="AH2484"/>
    </row>
    <row r="2485" spans="34:34" x14ac:dyDescent="0.25">
      <c r="AH2485"/>
    </row>
    <row r="2486" spans="34:34" x14ac:dyDescent="0.25">
      <c r="AH2486"/>
    </row>
    <row r="2487" spans="34:34" x14ac:dyDescent="0.25">
      <c r="AH2487"/>
    </row>
    <row r="2488" spans="34:34" x14ac:dyDescent="0.25">
      <c r="AH2488"/>
    </row>
    <row r="2489" spans="34:34" x14ac:dyDescent="0.25">
      <c r="AH2489"/>
    </row>
    <row r="2490" spans="34:34" x14ac:dyDescent="0.25">
      <c r="AH2490"/>
    </row>
    <row r="2491" spans="34:34" x14ac:dyDescent="0.25">
      <c r="AH2491"/>
    </row>
    <row r="2492" spans="34:34" x14ac:dyDescent="0.25">
      <c r="AH2492"/>
    </row>
    <row r="2493" spans="34:34" x14ac:dyDescent="0.25">
      <c r="AH2493"/>
    </row>
    <row r="2494" spans="34:34" x14ac:dyDescent="0.25">
      <c r="AH2494"/>
    </row>
    <row r="2495" spans="34:34" x14ac:dyDescent="0.25">
      <c r="AH2495"/>
    </row>
    <row r="2496" spans="34:34" x14ac:dyDescent="0.25">
      <c r="AH2496"/>
    </row>
    <row r="2497" spans="34:34" x14ac:dyDescent="0.25">
      <c r="AH2497"/>
    </row>
    <row r="2498" spans="34:34" x14ac:dyDescent="0.25">
      <c r="AH2498"/>
    </row>
    <row r="2499" spans="34:34" x14ac:dyDescent="0.25">
      <c r="AH2499"/>
    </row>
    <row r="2500" spans="34:34" x14ac:dyDescent="0.25">
      <c r="AH2500"/>
    </row>
    <row r="2501" spans="34:34" x14ac:dyDescent="0.25">
      <c r="AH2501"/>
    </row>
    <row r="2502" spans="34:34" x14ac:dyDescent="0.25">
      <c r="AH2502"/>
    </row>
    <row r="2503" spans="34:34" x14ac:dyDescent="0.25">
      <c r="AH2503"/>
    </row>
    <row r="2504" spans="34:34" x14ac:dyDescent="0.25">
      <c r="AH2504"/>
    </row>
    <row r="2505" spans="34:34" x14ac:dyDescent="0.25">
      <c r="AH2505"/>
    </row>
    <row r="2506" spans="34:34" x14ac:dyDescent="0.25">
      <c r="AH2506"/>
    </row>
    <row r="2507" spans="34:34" x14ac:dyDescent="0.25">
      <c r="AH2507"/>
    </row>
    <row r="2508" spans="34:34" x14ac:dyDescent="0.25">
      <c r="AH2508"/>
    </row>
    <row r="2509" spans="34:34" x14ac:dyDescent="0.25">
      <c r="AH2509"/>
    </row>
    <row r="2510" spans="34:34" x14ac:dyDescent="0.25">
      <c r="AH2510"/>
    </row>
    <row r="2511" spans="34:34" x14ac:dyDescent="0.25">
      <c r="AH2511"/>
    </row>
    <row r="2512" spans="34:34" x14ac:dyDescent="0.25">
      <c r="AH2512"/>
    </row>
    <row r="2513" spans="34:34" x14ac:dyDescent="0.25">
      <c r="AH2513"/>
    </row>
    <row r="2514" spans="34:34" x14ac:dyDescent="0.25">
      <c r="AH2514"/>
    </row>
    <row r="2515" spans="34:34" x14ac:dyDescent="0.25">
      <c r="AH2515"/>
    </row>
    <row r="2516" spans="34:34" x14ac:dyDescent="0.25">
      <c r="AH2516"/>
    </row>
    <row r="2517" spans="34:34" x14ac:dyDescent="0.25">
      <c r="AH2517"/>
    </row>
    <row r="2518" spans="34:34" x14ac:dyDescent="0.25">
      <c r="AH2518"/>
    </row>
    <row r="2519" spans="34:34" x14ac:dyDescent="0.25">
      <c r="AH2519"/>
    </row>
    <row r="2520" spans="34:34" x14ac:dyDescent="0.25">
      <c r="AH2520"/>
    </row>
    <row r="2521" spans="34:34" x14ac:dyDescent="0.25">
      <c r="AH2521"/>
    </row>
    <row r="2522" spans="34:34" x14ac:dyDescent="0.25">
      <c r="AH2522"/>
    </row>
    <row r="2523" spans="34:34" x14ac:dyDescent="0.25">
      <c r="AH2523"/>
    </row>
    <row r="2524" spans="34:34" x14ac:dyDescent="0.25">
      <c r="AH2524"/>
    </row>
    <row r="2525" spans="34:34" x14ac:dyDescent="0.25">
      <c r="AH2525"/>
    </row>
    <row r="2526" spans="34:34" x14ac:dyDescent="0.25">
      <c r="AH2526"/>
    </row>
    <row r="2527" spans="34:34" x14ac:dyDescent="0.25">
      <c r="AH2527"/>
    </row>
    <row r="2528" spans="34:34" x14ac:dyDescent="0.25">
      <c r="AH2528"/>
    </row>
    <row r="2529" spans="34:34" x14ac:dyDescent="0.25">
      <c r="AH2529"/>
    </row>
    <row r="2530" spans="34:34" x14ac:dyDescent="0.25">
      <c r="AH2530"/>
    </row>
    <row r="2531" spans="34:34" x14ac:dyDescent="0.25">
      <c r="AH2531"/>
    </row>
    <row r="2532" spans="34:34" x14ac:dyDescent="0.25">
      <c r="AH2532"/>
    </row>
    <row r="2533" spans="34:34" x14ac:dyDescent="0.25">
      <c r="AH2533"/>
    </row>
    <row r="2534" spans="34:34" x14ac:dyDescent="0.25">
      <c r="AH2534"/>
    </row>
    <row r="2535" spans="34:34" x14ac:dyDescent="0.25">
      <c r="AH2535"/>
    </row>
    <row r="2536" spans="34:34" x14ac:dyDescent="0.25">
      <c r="AH2536"/>
    </row>
    <row r="2537" spans="34:34" x14ac:dyDescent="0.25">
      <c r="AH2537"/>
    </row>
    <row r="2538" spans="34:34" x14ac:dyDescent="0.25">
      <c r="AH2538"/>
    </row>
    <row r="2539" spans="34:34" x14ac:dyDescent="0.25">
      <c r="AH2539"/>
    </row>
    <row r="2540" spans="34:34" x14ac:dyDescent="0.25">
      <c r="AH2540"/>
    </row>
    <row r="2541" spans="34:34" x14ac:dyDescent="0.25">
      <c r="AH2541"/>
    </row>
    <row r="2542" spans="34:34" x14ac:dyDescent="0.25">
      <c r="AH2542"/>
    </row>
    <row r="2543" spans="34:34" x14ac:dyDescent="0.25">
      <c r="AH2543"/>
    </row>
    <row r="2544" spans="34:34" x14ac:dyDescent="0.25">
      <c r="AH2544"/>
    </row>
    <row r="2545" spans="34:34" x14ac:dyDescent="0.25">
      <c r="AH2545"/>
    </row>
    <row r="2546" spans="34:34" x14ac:dyDescent="0.25">
      <c r="AH2546"/>
    </row>
    <row r="2547" spans="34:34" x14ac:dyDescent="0.25">
      <c r="AH2547"/>
    </row>
    <row r="2548" spans="34:34" x14ac:dyDescent="0.25">
      <c r="AH2548"/>
    </row>
    <row r="2549" spans="34:34" x14ac:dyDescent="0.25">
      <c r="AH2549"/>
    </row>
    <row r="2550" spans="34:34" x14ac:dyDescent="0.25">
      <c r="AH2550"/>
    </row>
    <row r="2551" spans="34:34" x14ac:dyDescent="0.25">
      <c r="AH2551"/>
    </row>
    <row r="2552" spans="34:34" x14ac:dyDescent="0.25">
      <c r="AH2552"/>
    </row>
    <row r="2553" spans="34:34" x14ac:dyDescent="0.25">
      <c r="AH2553"/>
    </row>
    <row r="2554" spans="34:34" x14ac:dyDescent="0.25">
      <c r="AH2554"/>
    </row>
    <row r="2555" spans="34:34" x14ac:dyDescent="0.25">
      <c r="AH2555"/>
    </row>
    <row r="2556" spans="34:34" x14ac:dyDescent="0.25">
      <c r="AH2556"/>
    </row>
    <row r="2557" spans="34:34" x14ac:dyDescent="0.25">
      <c r="AH2557"/>
    </row>
    <row r="2558" spans="34:34" x14ac:dyDescent="0.25">
      <c r="AH2558"/>
    </row>
    <row r="2559" spans="34:34" x14ac:dyDescent="0.25">
      <c r="AH2559"/>
    </row>
    <row r="2560" spans="34:34" x14ac:dyDescent="0.25">
      <c r="AH2560"/>
    </row>
    <row r="2561" spans="34:34" x14ac:dyDescent="0.25">
      <c r="AH2561"/>
    </row>
    <row r="2562" spans="34:34" x14ac:dyDescent="0.25">
      <c r="AH2562"/>
    </row>
    <row r="2563" spans="34:34" x14ac:dyDescent="0.25">
      <c r="AH2563"/>
    </row>
    <row r="2564" spans="34:34" x14ac:dyDescent="0.25">
      <c r="AH2564"/>
    </row>
    <row r="2565" spans="34:34" x14ac:dyDescent="0.25">
      <c r="AH2565"/>
    </row>
    <row r="2566" spans="34:34" x14ac:dyDescent="0.25">
      <c r="AH2566"/>
    </row>
    <row r="2567" spans="34:34" x14ac:dyDescent="0.25">
      <c r="AH2567"/>
    </row>
    <row r="2568" spans="34:34" x14ac:dyDescent="0.25">
      <c r="AH2568"/>
    </row>
    <row r="2569" spans="34:34" x14ac:dyDescent="0.25">
      <c r="AH2569"/>
    </row>
    <row r="2570" spans="34:34" x14ac:dyDescent="0.25">
      <c r="AH2570"/>
    </row>
    <row r="2571" spans="34:34" x14ac:dyDescent="0.25">
      <c r="AH2571"/>
    </row>
    <row r="2572" spans="34:34" x14ac:dyDescent="0.25">
      <c r="AH2572"/>
    </row>
    <row r="2573" spans="34:34" x14ac:dyDescent="0.25">
      <c r="AH2573"/>
    </row>
    <row r="2574" spans="34:34" x14ac:dyDescent="0.25">
      <c r="AH2574"/>
    </row>
    <row r="2575" spans="34:34" x14ac:dyDescent="0.25">
      <c r="AH2575"/>
    </row>
    <row r="2576" spans="34:34" x14ac:dyDescent="0.25">
      <c r="AH2576"/>
    </row>
    <row r="2577" spans="34:34" x14ac:dyDescent="0.25">
      <c r="AH2577"/>
    </row>
    <row r="2578" spans="34:34" x14ac:dyDescent="0.25">
      <c r="AH2578"/>
    </row>
    <row r="2579" spans="34:34" x14ac:dyDescent="0.25">
      <c r="AH2579"/>
    </row>
    <row r="2580" spans="34:34" x14ac:dyDescent="0.25">
      <c r="AH2580"/>
    </row>
    <row r="2581" spans="34:34" x14ac:dyDescent="0.25">
      <c r="AH2581"/>
    </row>
    <row r="2582" spans="34:34" x14ac:dyDescent="0.25">
      <c r="AH2582"/>
    </row>
    <row r="2583" spans="34:34" x14ac:dyDescent="0.25">
      <c r="AH2583"/>
    </row>
    <row r="2584" spans="34:34" x14ac:dyDescent="0.25">
      <c r="AH2584"/>
    </row>
    <row r="2585" spans="34:34" x14ac:dyDescent="0.25">
      <c r="AH2585"/>
    </row>
    <row r="2586" spans="34:34" x14ac:dyDescent="0.25">
      <c r="AH2586"/>
    </row>
    <row r="2587" spans="34:34" x14ac:dyDescent="0.25">
      <c r="AH2587"/>
    </row>
    <row r="2588" spans="34:34" x14ac:dyDescent="0.25">
      <c r="AH2588"/>
    </row>
    <row r="2589" spans="34:34" x14ac:dyDescent="0.25">
      <c r="AH2589"/>
    </row>
    <row r="2590" spans="34:34" x14ac:dyDescent="0.25">
      <c r="AH2590"/>
    </row>
    <row r="2591" spans="34:34" x14ac:dyDescent="0.25">
      <c r="AH2591"/>
    </row>
    <row r="2592" spans="34:34" x14ac:dyDescent="0.25">
      <c r="AH2592"/>
    </row>
    <row r="2593" spans="34:34" x14ac:dyDescent="0.25">
      <c r="AH2593"/>
    </row>
    <row r="2594" spans="34:34" x14ac:dyDescent="0.25">
      <c r="AH2594"/>
    </row>
    <row r="2595" spans="34:34" x14ac:dyDescent="0.25">
      <c r="AH2595"/>
    </row>
    <row r="2596" spans="34:34" x14ac:dyDescent="0.25">
      <c r="AH2596"/>
    </row>
    <row r="2597" spans="34:34" x14ac:dyDescent="0.25">
      <c r="AH2597"/>
    </row>
    <row r="2598" spans="34:34" x14ac:dyDescent="0.25">
      <c r="AH2598"/>
    </row>
    <row r="2599" spans="34:34" x14ac:dyDescent="0.25">
      <c r="AH2599"/>
    </row>
    <row r="2600" spans="34:34" x14ac:dyDescent="0.25">
      <c r="AH2600"/>
    </row>
    <row r="2601" spans="34:34" x14ac:dyDescent="0.25">
      <c r="AH2601"/>
    </row>
    <row r="2602" spans="34:34" x14ac:dyDescent="0.25">
      <c r="AH2602"/>
    </row>
    <row r="2603" spans="34:34" x14ac:dyDescent="0.25">
      <c r="AH2603"/>
    </row>
    <row r="2604" spans="34:34" x14ac:dyDescent="0.25">
      <c r="AH2604"/>
    </row>
    <row r="2605" spans="34:34" x14ac:dyDescent="0.25">
      <c r="AH2605"/>
    </row>
    <row r="2606" spans="34:34" x14ac:dyDescent="0.25">
      <c r="AH2606"/>
    </row>
    <row r="2607" spans="34:34" x14ac:dyDescent="0.25">
      <c r="AH2607"/>
    </row>
    <row r="2608" spans="34:34" x14ac:dyDescent="0.25">
      <c r="AH2608"/>
    </row>
    <row r="2609" spans="34:34" x14ac:dyDescent="0.25">
      <c r="AH2609"/>
    </row>
    <row r="2610" spans="34:34" x14ac:dyDescent="0.25">
      <c r="AH2610"/>
    </row>
    <row r="2611" spans="34:34" x14ac:dyDescent="0.25">
      <c r="AH2611"/>
    </row>
    <row r="2612" spans="34:34" x14ac:dyDescent="0.25">
      <c r="AH2612"/>
    </row>
    <row r="2613" spans="34:34" x14ac:dyDescent="0.25">
      <c r="AH2613"/>
    </row>
    <row r="2614" spans="34:34" x14ac:dyDescent="0.25">
      <c r="AH2614"/>
    </row>
    <row r="2615" spans="34:34" x14ac:dyDescent="0.25">
      <c r="AH2615"/>
    </row>
    <row r="2616" spans="34:34" x14ac:dyDescent="0.25">
      <c r="AH2616"/>
    </row>
    <row r="2617" spans="34:34" x14ac:dyDescent="0.25">
      <c r="AH2617"/>
    </row>
    <row r="2618" spans="34:34" x14ac:dyDescent="0.25">
      <c r="AH2618"/>
    </row>
    <row r="2619" spans="34:34" x14ac:dyDescent="0.25">
      <c r="AH2619"/>
    </row>
    <row r="2620" spans="34:34" x14ac:dyDescent="0.25">
      <c r="AH2620"/>
    </row>
    <row r="2621" spans="34:34" x14ac:dyDescent="0.25">
      <c r="AH2621"/>
    </row>
    <row r="2622" spans="34:34" x14ac:dyDescent="0.25">
      <c r="AH2622"/>
    </row>
    <row r="2623" spans="34:34" x14ac:dyDescent="0.25">
      <c r="AH2623"/>
    </row>
    <row r="2624" spans="34:34" x14ac:dyDescent="0.25">
      <c r="AH2624"/>
    </row>
    <row r="2625" spans="34:34" x14ac:dyDescent="0.25">
      <c r="AH2625"/>
    </row>
    <row r="2626" spans="34:34" x14ac:dyDescent="0.25">
      <c r="AH2626"/>
    </row>
    <row r="2627" spans="34:34" x14ac:dyDescent="0.25">
      <c r="AH2627"/>
    </row>
    <row r="2628" spans="34:34" x14ac:dyDescent="0.25">
      <c r="AH2628"/>
    </row>
    <row r="2629" spans="34:34" x14ac:dyDescent="0.25">
      <c r="AH2629"/>
    </row>
    <row r="2630" spans="34:34" x14ac:dyDescent="0.25">
      <c r="AH2630"/>
    </row>
    <row r="2631" spans="34:34" x14ac:dyDescent="0.25">
      <c r="AH2631"/>
    </row>
    <row r="2632" spans="34:34" x14ac:dyDescent="0.25">
      <c r="AH2632"/>
    </row>
    <row r="2633" spans="34:34" x14ac:dyDescent="0.25">
      <c r="AH2633"/>
    </row>
    <row r="2634" spans="34:34" x14ac:dyDescent="0.25">
      <c r="AH2634"/>
    </row>
    <row r="2635" spans="34:34" x14ac:dyDescent="0.25">
      <c r="AH2635"/>
    </row>
    <row r="2636" spans="34:34" x14ac:dyDescent="0.25">
      <c r="AH2636"/>
    </row>
    <row r="2637" spans="34:34" x14ac:dyDescent="0.25">
      <c r="AH2637"/>
    </row>
    <row r="2638" spans="34:34" x14ac:dyDescent="0.25">
      <c r="AH2638"/>
    </row>
    <row r="2639" spans="34:34" x14ac:dyDescent="0.25">
      <c r="AH2639"/>
    </row>
    <row r="2640" spans="34:34" x14ac:dyDescent="0.25">
      <c r="AH2640"/>
    </row>
    <row r="2641" spans="34:34" x14ac:dyDescent="0.25">
      <c r="AH2641"/>
    </row>
    <row r="2642" spans="34:34" x14ac:dyDescent="0.25">
      <c r="AH2642"/>
    </row>
    <row r="2643" spans="34:34" x14ac:dyDescent="0.25">
      <c r="AH2643"/>
    </row>
    <row r="2644" spans="34:34" x14ac:dyDescent="0.25">
      <c r="AH2644"/>
    </row>
    <row r="2645" spans="34:34" x14ac:dyDescent="0.25">
      <c r="AH2645"/>
    </row>
    <row r="2646" spans="34:34" x14ac:dyDescent="0.25">
      <c r="AH2646"/>
    </row>
    <row r="2647" spans="34:34" x14ac:dyDescent="0.25">
      <c r="AH2647"/>
    </row>
    <row r="2648" spans="34:34" x14ac:dyDescent="0.25">
      <c r="AH2648"/>
    </row>
    <row r="2649" spans="34:34" x14ac:dyDescent="0.25">
      <c r="AH2649"/>
    </row>
    <row r="2650" spans="34:34" x14ac:dyDescent="0.25">
      <c r="AH2650"/>
    </row>
    <row r="2651" spans="34:34" x14ac:dyDescent="0.25">
      <c r="AH2651"/>
    </row>
    <row r="2652" spans="34:34" x14ac:dyDescent="0.25">
      <c r="AH2652"/>
    </row>
    <row r="2653" spans="34:34" x14ac:dyDescent="0.25">
      <c r="AH2653"/>
    </row>
    <row r="2654" spans="34:34" x14ac:dyDescent="0.25">
      <c r="AH2654"/>
    </row>
    <row r="2655" spans="34:34" x14ac:dyDescent="0.25">
      <c r="AH2655"/>
    </row>
    <row r="2656" spans="34:34" x14ac:dyDescent="0.25">
      <c r="AH2656"/>
    </row>
    <row r="2657" spans="34:34" x14ac:dyDescent="0.25">
      <c r="AH2657"/>
    </row>
    <row r="2658" spans="34:34" x14ac:dyDescent="0.25">
      <c r="AH2658"/>
    </row>
    <row r="2659" spans="34:34" x14ac:dyDescent="0.25">
      <c r="AH2659"/>
    </row>
    <row r="2660" spans="34:34" x14ac:dyDescent="0.25">
      <c r="AH2660"/>
    </row>
    <row r="2661" spans="34:34" x14ac:dyDescent="0.25">
      <c r="AH2661"/>
    </row>
    <row r="2662" spans="34:34" x14ac:dyDescent="0.25">
      <c r="AH2662"/>
    </row>
    <row r="2663" spans="34:34" x14ac:dyDescent="0.25">
      <c r="AH2663"/>
    </row>
    <row r="2664" spans="34:34" x14ac:dyDescent="0.25">
      <c r="AH2664"/>
    </row>
    <row r="2665" spans="34:34" x14ac:dyDescent="0.25">
      <c r="AH2665"/>
    </row>
    <row r="2666" spans="34:34" x14ac:dyDescent="0.25">
      <c r="AH2666"/>
    </row>
    <row r="2667" spans="34:34" x14ac:dyDescent="0.25">
      <c r="AH2667"/>
    </row>
    <row r="2668" spans="34:34" x14ac:dyDescent="0.25">
      <c r="AH2668"/>
    </row>
    <row r="2669" spans="34:34" x14ac:dyDescent="0.25">
      <c r="AH2669"/>
    </row>
    <row r="2670" spans="34:34" x14ac:dyDescent="0.25">
      <c r="AH2670"/>
    </row>
    <row r="2671" spans="34:34" x14ac:dyDescent="0.25">
      <c r="AH2671"/>
    </row>
    <row r="2672" spans="34:34" x14ac:dyDescent="0.25">
      <c r="AH2672"/>
    </row>
    <row r="2673" spans="34:34" x14ac:dyDescent="0.25">
      <c r="AH2673"/>
    </row>
    <row r="2674" spans="34:34" x14ac:dyDescent="0.25">
      <c r="AH2674"/>
    </row>
    <row r="2675" spans="34:34" x14ac:dyDescent="0.25">
      <c r="AH2675"/>
    </row>
    <row r="2676" spans="34:34" x14ac:dyDescent="0.25">
      <c r="AH2676"/>
    </row>
    <row r="2677" spans="34:34" x14ac:dyDescent="0.25">
      <c r="AH2677"/>
    </row>
    <row r="2678" spans="34:34" x14ac:dyDescent="0.25">
      <c r="AH2678"/>
    </row>
    <row r="2679" spans="34:34" x14ac:dyDescent="0.25">
      <c r="AH2679"/>
    </row>
    <row r="2680" spans="34:34" x14ac:dyDescent="0.25">
      <c r="AH2680"/>
    </row>
    <row r="2681" spans="34:34" x14ac:dyDescent="0.25">
      <c r="AH2681"/>
    </row>
    <row r="2682" spans="34:34" x14ac:dyDescent="0.25">
      <c r="AH2682"/>
    </row>
    <row r="2683" spans="34:34" x14ac:dyDescent="0.25">
      <c r="AH2683"/>
    </row>
    <row r="2684" spans="34:34" x14ac:dyDescent="0.25">
      <c r="AH2684"/>
    </row>
    <row r="2685" spans="34:34" x14ac:dyDescent="0.25">
      <c r="AH2685"/>
    </row>
    <row r="2686" spans="34:34" x14ac:dyDescent="0.25">
      <c r="AH2686"/>
    </row>
    <row r="2687" spans="34:34" x14ac:dyDescent="0.25">
      <c r="AH2687"/>
    </row>
    <row r="2688" spans="34:34" x14ac:dyDescent="0.25">
      <c r="AH2688"/>
    </row>
    <row r="2689" spans="34:34" x14ac:dyDescent="0.25">
      <c r="AH2689"/>
    </row>
    <row r="2690" spans="34:34" x14ac:dyDescent="0.25">
      <c r="AH2690"/>
    </row>
    <row r="2691" spans="34:34" x14ac:dyDescent="0.25">
      <c r="AH2691"/>
    </row>
    <row r="2692" spans="34:34" x14ac:dyDescent="0.25">
      <c r="AH2692"/>
    </row>
    <row r="2693" spans="34:34" x14ac:dyDescent="0.25">
      <c r="AH2693"/>
    </row>
    <row r="2694" spans="34:34" x14ac:dyDescent="0.25">
      <c r="AH2694"/>
    </row>
    <row r="2695" spans="34:34" x14ac:dyDescent="0.25">
      <c r="AH2695"/>
    </row>
    <row r="2696" spans="34:34" x14ac:dyDescent="0.25">
      <c r="AH2696"/>
    </row>
    <row r="2697" spans="34:34" x14ac:dyDescent="0.25">
      <c r="AH2697"/>
    </row>
    <row r="2698" spans="34:34" x14ac:dyDescent="0.25">
      <c r="AH2698"/>
    </row>
    <row r="2699" spans="34:34" x14ac:dyDescent="0.25">
      <c r="AH2699"/>
    </row>
    <row r="2700" spans="34:34" x14ac:dyDescent="0.25">
      <c r="AH2700"/>
    </row>
    <row r="2701" spans="34:34" x14ac:dyDescent="0.25">
      <c r="AH2701"/>
    </row>
    <row r="2702" spans="34:34" x14ac:dyDescent="0.25">
      <c r="AH2702"/>
    </row>
    <row r="2703" spans="34:34" x14ac:dyDescent="0.25">
      <c r="AH2703"/>
    </row>
    <row r="2704" spans="34:34" x14ac:dyDescent="0.25">
      <c r="AH2704"/>
    </row>
    <row r="2705" spans="34:34" x14ac:dyDescent="0.25">
      <c r="AH2705"/>
    </row>
    <row r="2706" spans="34:34" x14ac:dyDescent="0.25">
      <c r="AH2706"/>
    </row>
    <row r="2707" spans="34:34" x14ac:dyDescent="0.25">
      <c r="AH2707"/>
    </row>
    <row r="2708" spans="34:34" x14ac:dyDescent="0.25">
      <c r="AH2708"/>
    </row>
    <row r="2709" spans="34:34" x14ac:dyDescent="0.25">
      <c r="AH2709"/>
    </row>
    <row r="2710" spans="34:34" x14ac:dyDescent="0.25">
      <c r="AH2710"/>
    </row>
    <row r="2711" spans="34:34" x14ac:dyDescent="0.25">
      <c r="AH2711"/>
    </row>
    <row r="2712" spans="34:34" x14ac:dyDescent="0.25">
      <c r="AH2712"/>
    </row>
    <row r="2713" spans="34:34" x14ac:dyDescent="0.25">
      <c r="AH2713"/>
    </row>
    <row r="2714" spans="34:34" x14ac:dyDescent="0.25">
      <c r="AH2714"/>
    </row>
    <row r="2715" spans="34:34" x14ac:dyDescent="0.25">
      <c r="AH2715"/>
    </row>
    <row r="2716" spans="34:34" x14ac:dyDescent="0.25">
      <c r="AH2716"/>
    </row>
    <row r="2717" spans="34:34" x14ac:dyDescent="0.25">
      <c r="AH2717"/>
    </row>
    <row r="2718" spans="34:34" x14ac:dyDescent="0.25">
      <c r="AH2718"/>
    </row>
    <row r="2719" spans="34:34" x14ac:dyDescent="0.25">
      <c r="AH2719"/>
    </row>
    <row r="2720" spans="34:34" x14ac:dyDescent="0.25">
      <c r="AH2720"/>
    </row>
    <row r="2721" spans="34:34" x14ac:dyDescent="0.25">
      <c r="AH2721"/>
    </row>
    <row r="2722" spans="34:34" x14ac:dyDescent="0.25">
      <c r="AH2722"/>
    </row>
    <row r="2723" spans="34:34" x14ac:dyDescent="0.25">
      <c r="AH2723"/>
    </row>
    <row r="2724" spans="34:34" x14ac:dyDescent="0.25">
      <c r="AH2724"/>
    </row>
    <row r="2725" spans="34:34" x14ac:dyDescent="0.25">
      <c r="AH2725"/>
    </row>
    <row r="2726" spans="34:34" x14ac:dyDescent="0.25">
      <c r="AH2726"/>
    </row>
    <row r="2727" spans="34:34" x14ac:dyDescent="0.25">
      <c r="AH2727"/>
    </row>
    <row r="2728" spans="34:34" x14ac:dyDescent="0.25">
      <c r="AH2728"/>
    </row>
    <row r="2729" spans="34:34" x14ac:dyDescent="0.25">
      <c r="AH2729"/>
    </row>
    <row r="2730" spans="34:34" x14ac:dyDescent="0.25">
      <c r="AH2730"/>
    </row>
    <row r="2731" spans="34:34" x14ac:dyDescent="0.25">
      <c r="AH2731"/>
    </row>
    <row r="2732" spans="34:34" x14ac:dyDescent="0.25">
      <c r="AH2732"/>
    </row>
    <row r="2733" spans="34:34" x14ac:dyDescent="0.25">
      <c r="AH2733"/>
    </row>
    <row r="2734" spans="34:34" x14ac:dyDescent="0.25">
      <c r="AH2734"/>
    </row>
    <row r="2735" spans="34:34" x14ac:dyDescent="0.25">
      <c r="AH2735"/>
    </row>
    <row r="2736" spans="34:34" x14ac:dyDescent="0.25">
      <c r="AH2736"/>
    </row>
    <row r="2737" spans="34:34" x14ac:dyDescent="0.25">
      <c r="AH2737"/>
    </row>
    <row r="2738" spans="34:34" x14ac:dyDescent="0.25">
      <c r="AH2738"/>
    </row>
    <row r="2739" spans="34:34" x14ac:dyDescent="0.25">
      <c r="AH2739"/>
    </row>
    <row r="2740" spans="34:34" x14ac:dyDescent="0.25">
      <c r="AH2740"/>
    </row>
    <row r="2741" spans="34:34" x14ac:dyDescent="0.25">
      <c r="AH2741"/>
    </row>
    <row r="2742" spans="34:34" x14ac:dyDescent="0.25">
      <c r="AH2742"/>
    </row>
    <row r="2743" spans="34:34" x14ac:dyDescent="0.25">
      <c r="AH2743"/>
    </row>
    <row r="2744" spans="34:34" x14ac:dyDescent="0.25">
      <c r="AH2744"/>
    </row>
    <row r="2745" spans="34:34" x14ac:dyDescent="0.25">
      <c r="AH2745"/>
    </row>
    <row r="2746" spans="34:34" x14ac:dyDescent="0.25">
      <c r="AH2746"/>
    </row>
    <row r="2747" spans="34:34" x14ac:dyDescent="0.25">
      <c r="AH2747"/>
    </row>
    <row r="2748" spans="34:34" x14ac:dyDescent="0.25">
      <c r="AH2748"/>
    </row>
    <row r="2749" spans="34:34" x14ac:dyDescent="0.25">
      <c r="AH2749"/>
    </row>
    <row r="2750" spans="34:34" x14ac:dyDescent="0.25">
      <c r="AH2750"/>
    </row>
    <row r="2751" spans="34:34" x14ac:dyDescent="0.25">
      <c r="AH2751"/>
    </row>
    <row r="2752" spans="34:34" x14ac:dyDescent="0.25">
      <c r="AH2752"/>
    </row>
    <row r="2753" spans="34:34" x14ac:dyDescent="0.25">
      <c r="AH2753"/>
    </row>
    <row r="2754" spans="34:34" x14ac:dyDescent="0.25">
      <c r="AH2754"/>
    </row>
    <row r="2755" spans="34:34" x14ac:dyDescent="0.25">
      <c r="AH2755"/>
    </row>
    <row r="2756" spans="34:34" x14ac:dyDescent="0.25">
      <c r="AH2756"/>
    </row>
    <row r="2757" spans="34:34" x14ac:dyDescent="0.25">
      <c r="AH2757"/>
    </row>
    <row r="2758" spans="34:34" x14ac:dyDescent="0.25">
      <c r="AH2758"/>
    </row>
    <row r="2759" spans="34:34" x14ac:dyDescent="0.25">
      <c r="AH2759"/>
    </row>
    <row r="2760" spans="34:34" x14ac:dyDescent="0.25">
      <c r="AH2760"/>
    </row>
    <row r="2761" spans="34:34" x14ac:dyDescent="0.25">
      <c r="AH2761"/>
    </row>
    <row r="2762" spans="34:34" x14ac:dyDescent="0.25">
      <c r="AH2762"/>
    </row>
    <row r="2763" spans="34:34" x14ac:dyDescent="0.25">
      <c r="AH2763"/>
    </row>
    <row r="2764" spans="34:34" x14ac:dyDescent="0.25">
      <c r="AH2764"/>
    </row>
    <row r="2765" spans="34:34" x14ac:dyDescent="0.25">
      <c r="AH2765"/>
    </row>
    <row r="2766" spans="34:34" x14ac:dyDescent="0.25">
      <c r="AH2766"/>
    </row>
    <row r="2767" spans="34:34" x14ac:dyDescent="0.25">
      <c r="AH2767"/>
    </row>
    <row r="2768" spans="34:34" x14ac:dyDescent="0.25">
      <c r="AH2768"/>
    </row>
    <row r="2769" spans="34:34" x14ac:dyDescent="0.25">
      <c r="AH2769"/>
    </row>
    <row r="2770" spans="34:34" x14ac:dyDescent="0.25">
      <c r="AH2770"/>
    </row>
    <row r="2771" spans="34:34" x14ac:dyDescent="0.25">
      <c r="AH2771"/>
    </row>
    <row r="2772" spans="34:34" x14ac:dyDescent="0.25">
      <c r="AH2772"/>
    </row>
    <row r="2773" spans="34:34" x14ac:dyDescent="0.25">
      <c r="AH2773"/>
    </row>
    <row r="2774" spans="34:34" x14ac:dyDescent="0.25">
      <c r="AH2774"/>
    </row>
    <row r="2775" spans="34:34" x14ac:dyDescent="0.25">
      <c r="AH2775"/>
    </row>
    <row r="2776" spans="34:34" x14ac:dyDescent="0.25">
      <c r="AH2776"/>
    </row>
    <row r="2777" spans="34:34" x14ac:dyDescent="0.25">
      <c r="AH2777"/>
    </row>
    <row r="2778" spans="34:34" x14ac:dyDescent="0.25">
      <c r="AH2778"/>
    </row>
    <row r="2779" spans="34:34" x14ac:dyDescent="0.25">
      <c r="AH2779"/>
    </row>
    <row r="2780" spans="34:34" x14ac:dyDescent="0.25">
      <c r="AH2780"/>
    </row>
    <row r="2781" spans="34:34" x14ac:dyDescent="0.25">
      <c r="AH2781"/>
    </row>
    <row r="2782" spans="34:34" x14ac:dyDescent="0.25">
      <c r="AH2782"/>
    </row>
    <row r="2783" spans="34:34" x14ac:dyDescent="0.25">
      <c r="AH2783"/>
    </row>
    <row r="2784" spans="34:34" x14ac:dyDescent="0.25">
      <c r="AH2784"/>
    </row>
    <row r="2785" spans="34:34" x14ac:dyDescent="0.25">
      <c r="AH2785"/>
    </row>
    <row r="2786" spans="34:34" x14ac:dyDescent="0.25">
      <c r="AH2786"/>
    </row>
    <row r="2787" spans="34:34" x14ac:dyDescent="0.25">
      <c r="AH2787"/>
    </row>
    <row r="2788" spans="34:34" x14ac:dyDescent="0.25">
      <c r="AH2788"/>
    </row>
    <row r="2789" spans="34:34" x14ac:dyDescent="0.25">
      <c r="AH2789"/>
    </row>
    <row r="2790" spans="34:34" x14ac:dyDescent="0.25">
      <c r="AH2790"/>
    </row>
    <row r="2791" spans="34:34" x14ac:dyDescent="0.25">
      <c r="AH2791"/>
    </row>
    <row r="2792" spans="34:34" x14ac:dyDescent="0.25">
      <c r="AH2792"/>
    </row>
    <row r="2793" spans="34:34" x14ac:dyDescent="0.25">
      <c r="AH2793"/>
    </row>
    <row r="2794" spans="34:34" x14ac:dyDescent="0.25">
      <c r="AH2794"/>
    </row>
    <row r="2795" spans="34:34" x14ac:dyDescent="0.25">
      <c r="AH2795"/>
    </row>
    <row r="2796" spans="34:34" x14ac:dyDescent="0.25">
      <c r="AH2796"/>
    </row>
    <row r="2797" spans="34:34" x14ac:dyDescent="0.25">
      <c r="AH2797"/>
    </row>
    <row r="2798" spans="34:34" x14ac:dyDescent="0.25">
      <c r="AH2798"/>
    </row>
    <row r="2799" spans="34:34" x14ac:dyDescent="0.25">
      <c r="AH2799"/>
    </row>
    <row r="2800" spans="34:34" x14ac:dyDescent="0.25">
      <c r="AH2800"/>
    </row>
    <row r="2801" spans="34:34" x14ac:dyDescent="0.25">
      <c r="AH2801"/>
    </row>
    <row r="2802" spans="34:34" x14ac:dyDescent="0.25">
      <c r="AH2802"/>
    </row>
    <row r="2803" spans="34:34" x14ac:dyDescent="0.25">
      <c r="AH2803"/>
    </row>
    <row r="2804" spans="34:34" x14ac:dyDescent="0.25">
      <c r="AH2804"/>
    </row>
    <row r="2805" spans="34:34" x14ac:dyDescent="0.25">
      <c r="AH2805"/>
    </row>
    <row r="2806" spans="34:34" x14ac:dyDescent="0.25">
      <c r="AH2806"/>
    </row>
    <row r="2807" spans="34:34" x14ac:dyDescent="0.25">
      <c r="AH2807"/>
    </row>
    <row r="2808" spans="34:34" x14ac:dyDescent="0.25">
      <c r="AH2808"/>
    </row>
    <row r="2809" spans="34:34" x14ac:dyDescent="0.25">
      <c r="AH2809"/>
    </row>
    <row r="2810" spans="34:34" x14ac:dyDescent="0.25">
      <c r="AH2810"/>
    </row>
    <row r="2811" spans="34:34" x14ac:dyDescent="0.25">
      <c r="AH2811"/>
    </row>
    <row r="2812" spans="34:34" x14ac:dyDescent="0.25">
      <c r="AH2812"/>
    </row>
    <row r="2813" spans="34:34" x14ac:dyDescent="0.25">
      <c r="AH2813"/>
    </row>
    <row r="2814" spans="34:34" x14ac:dyDescent="0.25">
      <c r="AH2814"/>
    </row>
    <row r="2815" spans="34:34" x14ac:dyDescent="0.25">
      <c r="AH2815"/>
    </row>
    <row r="2816" spans="34:34" x14ac:dyDescent="0.25">
      <c r="AH2816"/>
    </row>
    <row r="2817" spans="34:34" x14ac:dyDescent="0.25">
      <c r="AH2817"/>
    </row>
    <row r="2818" spans="34:34" x14ac:dyDescent="0.25">
      <c r="AH2818"/>
    </row>
    <row r="2819" spans="34:34" x14ac:dyDescent="0.25">
      <c r="AH2819"/>
    </row>
    <row r="2820" spans="34:34" x14ac:dyDescent="0.25">
      <c r="AH2820"/>
    </row>
    <row r="2821" spans="34:34" x14ac:dyDescent="0.25">
      <c r="AH2821"/>
    </row>
    <row r="2822" spans="34:34" x14ac:dyDescent="0.25">
      <c r="AH2822"/>
    </row>
    <row r="2823" spans="34:34" x14ac:dyDescent="0.25">
      <c r="AH2823"/>
    </row>
    <row r="2824" spans="34:34" x14ac:dyDescent="0.25">
      <c r="AH2824"/>
    </row>
    <row r="2825" spans="34:34" x14ac:dyDescent="0.25">
      <c r="AH2825"/>
    </row>
    <row r="2826" spans="34:34" x14ac:dyDescent="0.25">
      <c r="AH2826"/>
    </row>
    <row r="2827" spans="34:34" x14ac:dyDescent="0.25">
      <c r="AH2827"/>
    </row>
    <row r="2828" spans="34:34" x14ac:dyDescent="0.25">
      <c r="AH2828"/>
    </row>
    <row r="2829" spans="34:34" x14ac:dyDescent="0.25">
      <c r="AH2829"/>
    </row>
    <row r="2830" spans="34:34" x14ac:dyDescent="0.25">
      <c r="AH2830"/>
    </row>
    <row r="2831" spans="34:34" x14ac:dyDescent="0.25">
      <c r="AH2831"/>
    </row>
    <row r="2832" spans="34:34" x14ac:dyDescent="0.25">
      <c r="AH2832"/>
    </row>
    <row r="2833" spans="34:34" x14ac:dyDescent="0.25">
      <c r="AH2833"/>
    </row>
    <row r="2834" spans="34:34" x14ac:dyDescent="0.25">
      <c r="AH2834"/>
    </row>
    <row r="2835" spans="34:34" x14ac:dyDescent="0.25">
      <c r="AH2835"/>
    </row>
    <row r="2836" spans="34:34" x14ac:dyDescent="0.25">
      <c r="AH2836"/>
    </row>
    <row r="2837" spans="34:34" x14ac:dyDescent="0.25">
      <c r="AH2837"/>
    </row>
    <row r="2838" spans="34:34" x14ac:dyDescent="0.25">
      <c r="AH2838"/>
    </row>
    <row r="2839" spans="34:34" x14ac:dyDescent="0.25">
      <c r="AH2839"/>
    </row>
    <row r="2840" spans="34:34" x14ac:dyDescent="0.25">
      <c r="AH2840"/>
    </row>
    <row r="2841" spans="34:34" x14ac:dyDescent="0.25">
      <c r="AH2841"/>
    </row>
    <row r="2842" spans="34:34" x14ac:dyDescent="0.25">
      <c r="AH2842"/>
    </row>
    <row r="2843" spans="34:34" x14ac:dyDescent="0.25">
      <c r="AH2843"/>
    </row>
    <row r="2844" spans="34:34" x14ac:dyDescent="0.25">
      <c r="AH2844"/>
    </row>
    <row r="2845" spans="34:34" x14ac:dyDescent="0.25">
      <c r="AH2845"/>
    </row>
    <row r="2846" spans="34:34" x14ac:dyDescent="0.25">
      <c r="AH2846"/>
    </row>
    <row r="2847" spans="34:34" x14ac:dyDescent="0.25">
      <c r="AH2847"/>
    </row>
    <row r="2848" spans="34:34" x14ac:dyDescent="0.25">
      <c r="AH2848"/>
    </row>
    <row r="2849" spans="34:34" x14ac:dyDescent="0.25">
      <c r="AH2849"/>
    </row>
    <row r="2850" spans="34:34" x14ac:dyDescent="0.25">
      <c r="AH2850"/>
    </row>
    <row r="2851" spans="34:34" x14ac:dyDescent="0.25">
      <c r="AH2851"/>
    </row>
    <row r="2852" spans="34:34" x14ac:dyDescent="0.25">
      <c r="AH2852"/>
    </row>
    <row r="2853" spans="34:34" x14ac:dyDescent="0.25">
      <c r="AH2853"/>
    </row>
    <row r="2854" spans="34:34" x14ac:dyDescent="0.25">
      <c r="AH2854"/>
    </row>
    <row r="2855" spans="34:34" x14ac:dyDescent="0.25">
      <c r="AH2855"/>
    </row>
    <row r="2856" spans="34:34" x14ac:dyDescent="0.25">
      <c r="AH2856"/>
    </row>
    <row r="2857" spans="34:34" x14ac:dyDescent="0.25">
      <c r="AH2857"/>
    </row>
    <row r="2858" spans="34:34" x14ac:dyDescent="0.25">
      <c r="AH2858"/>
    </row>
    <row r="2859" spans="34:34" x14ac:dyDescent="0.25">
      <c r="AH2859"/>
    </row>
    <row r="2860" spans="34:34" x14ac:dyDescent="0.25">
      <c r="AH2860"/>
    </row>
    <row r="2861" spans="34:34" x14ac:dyDescent="0.25">
      <c r="AH2861"/>
    </row>
    <row r="2862" spans="34:34" x14ac:dyDescent="0.25">
      <c r="AH2862"/>
    </row>
    <row r="2863" spans="34:34" x14ac:dyDescent="0.25">
      <c r="AH2863"/>
    </row>
    <row r="2864" spans="34:34" x14ac:dyDescent="0.25">
      <c r="AH2864"/>
    </row>
    <row r="2865" spans="34:34" x14ac:dyDescent="0.25">
      <c r="AH2865"/>
    </row>
    <row r="2866" spans="34:34" x14ac:dyDescent="0.25">
      <c r="AH2866"/>
    </row>
    <row r="2867" spans="34:34" x14ac:dyDescent="0.25">
      <c r="AH2867"/>
    </row>
    <row r="2868" spans="34:34" x14ac:dyDescent="0.25">
      <c r="AH2868"/>
    </row>
    <row r="2869" spans="34:34" x14ac:dyDescent="0.25">
      <c r="AH2869"/>
    </row>
    <row r="2870" spans="34:34" x14ac:dyDescent="0.25">
      <c r="AH2870"/>
    </row>
    <row r="2871" spans="34:34" x14ac:dyDescent="0.25">
      <c r="AH2871"/>
    </row>
    <row r="2872" spans="34:34" x14ac:dyDescent="0.25">
      <c r="AH2872"/>
    </row>
    <row r="2873" spans="34:34" x14ac:dyDescent="0.25">
      <c r="AH2873"/>
    </row>
    <row r="2874" spans="34:34" x14ac:dyDescent="0.25">
      <c r="AH2874"/>
    </row>
    <row r="2875" spans="34:34" x14ac:dyDescent="0.25">
      <c r="AH2875"/>
    </row>
    <row r="2876" spans="34:34" x14ac:dyDescent="0.25">
      <c r="AH2876"/>
    </row>
    <row r="2877" spans="34:34" x14ac:dyDescent="0.25">
      <c r="AH2877"/>
    </row>
    <row r="2878" spans="34:34" x14ac:dyDescent="0.25">
      <c r="AH2878"/>
    </row>
    <row r="2879" spans="34:34" x14ac:dyDescent="0.25">
      <c r="AH2879"/>
    </row>
    <row r="2880" spans="34:34" x14ac:dyDescent="0.25">
      <c r="AH2880"/>
    </row>
    <row r="2881" spans="34:34" x14ac:dyDescent="0.25">
      <c r="AH2881"/>
    </row>
    <row r="2882" spans="34:34" x14ac:dyDescent="0.25">
      <c r="AH2882"/>
    </row>
    <row r="2883" spans="34:34" x14ac:dyDescent="0.25">
      <c r="AH2883"/>
    </row>
    <row r="2884" spans="34:34" x14ac:dyDescent="0.25">
      <c r="AH2884"/>
    </row>
    <row r="2885" spans="34:34" x14ac:dyDescent="0.25">
      <c r="AH2885"/>
    </row>
    <row r="2886" spans="34:34" x14ac:dyDescent="0.25">
      <c r="AH2886"/>
    </row>
    <row r="2887" spans="34:34" x14ac:dyDescent="0.25">
      <c r="AH2887"/>
    </row>
    <row r="2888" spans="34:34" x14ac:dyDescent="0.25">
      <c r="AH2888"/>
    </row>
    <row r="2889" spans="34:34" x14ac:dyDescent="0.25">
      <c r="AH2889"/>
    </row>
    <row r="2890" spans="34:34" x14ac:dyDescent="0.25">
      <c r="AH2890"/>
    </row>
    <row r="2891" spans="34:34" x14ac:dyDescent="0.25">
      <c r="AH2891"/>
    </row>
    <row r="2892" spans="34:34" x14ac:dyDescent="0.25">
      <c r="AH2892"/>
    </row>
    <row r="2893" spans="34:34" x14ac:dyDescent="0.25">
      <c r="AH2893"/>
    </row>
    <row r="2894" spans="34:34" x14ac:dyDescent="0.25">
      <c r="AH2894"/>
    </row>
    <row r="2895" spans="34:34" x14ac:dyDescent="0.25">
      <c r="AH2895"/>
    </row>
    <row r="2896" spans="34:34" x14ac:dyDescent="0.25">
      <c r="AH2896"/>
    </row>
    <row r="2897" spans="34:34" x14ac:dyDescent="0.25">
      <c r="AH2897"/>
    </row>
    <row r="2898" spans="34:34" x14ac:dyDescent="0.25">
      <c r="AH2898"/>
    </row>
    <row r="2899" spans="34:34" x14ac:dyDescent="0.25">
      <c r="AH2899"/>
    </row>
    <row r="2900" spans="34:34" x14ac:dyDescent="0.25">
      <c r="AH2900"/>
    </row>
    <row r="2901" spans="34:34" x14ac:dyDescent="0.25">
      <c r="AH2901"/>
    </row>
    <row r="2902" spans="34:34" x14ac:dyDescent="0.25">
      <c r="AH2902"/>
    </row>
    <row r="2903" spans="34:34" x14ac:dyDescent="0.25">
      <c r="AH2903"/>
    </row>
    <row r="2904" spans="34:34" x14ac:dyDescent="0.25">
      <c r="AH2904"/>
    </row>
    <row r="2905" spans="34:34" x14ac:dyDescent="0.25">
      <c r="AH2905"/>
    </row>
    <row r="2906" spans="34:34" x14ac:dyDescent="0.25">
      <c r="AH2906"/>
    </row>
    <row r="2907" spans="34:34" x14ac:dyDescent="0.25">
      <c r="AH2907"/>
    </row>
    <row r="2908" spans="34:34" x14ac:dyDescent="0.25">
      <c r="AH2908"/>
    </row>
    <row r="2909" spans="34:34" x14ac:dyDescent="0.25">
      <c r="AH2909"/>
    </row>
    <row r="2910" spans="34:34" x14ac:dyDescent="0.25">
      <c r="AH2910"/>
    </row>
    <row r="2911" spans="34:34" x14ac:dyDescent="0.25">
      <c r="AH2911"/>
    </row>
    <row r="2912" spans="34:34" x14ac:dyDescent="0.25">
      <c r="AH2912"/>
    </row>
    <row r="2913" spans="34:34" x14ac:dyDescent="0.25">
      <c r="AH2913"/>
    </row>
    <row r="2914" spans="34:34" x14ac:dyDescent="0.25">
      <c r="AH2914"/>
    </row>
    <row r="2915" spans="34:34" x14ac:dyDescent="0.25">
      <c r="AH2915"/>
    </row>
    <row r="2916" spans="34:34" x14ac:dyDescent="0.25">
      <c r="AH2916"/>
    </row>
    <row r="2917" spans="34:34" x14ac:dyDescent="0.25">
      <c r="AH2917"/>
    </row>
    <row r="2918" spans="34:34" x14ac:dyDescent="0.25">
      <c r="AH2918"/>
    </row>
    <row r="2919" spans="34:34" x14ac:dyDescent="0.25">
      <c r="AH2919"/>
    </row>
    <row r="2920" spans="34:34" x14ac:dyDescent="0.25">
      <c r="AH2920"/>
    </row>
    <row r="2921" spans="34:34" x14ac:dyDescent="0.25">
      <c r="AH2921"/>
    </row>
    <row r="2922" spans="34:34" x14ac:dyDescent="0.25">
      <c r="AH2922"/>
    </row>
    <row r="2923" spans="34:34" x14ac:dyDescent="0.25">
      <c r="AH2923"/>
    </row>
    <row r="2924" spans="34:34" x14ac:dyDescent="0.25">
      <c r="AH2924"/>
    </row>
    <row r="2925" spans="34:34" x14ac:dyDescent="0.25">
      <c r="AH2925"/>
    </row>
    <row r="2926" spans="34:34" x14ac:dyDescent="0.25">
      <c r="AH2926"/>
    </row>
    <row r="2927" spans="34:34" x14ac:dyDescent="0.25">
      <c r="AH2927"/>
    </row>
    <row r="2928" spans="34:34" x14ac:dyDescent="0.25">
      <c r="AH2928"/>
    </row>
    <row r="2929" spans="34:34" x14ac:dyDescent="0.25">
      <c r="AH2929"/>
    </row>
    <row r="2930" spans="34:34" x14ac:dyDescent="0.25">
      <c r="AH2930"/>
    </row>
    <row r="2931" spans="34:34" x14ac:dyDescent="0.25">
      <c r="AH2931"/>
    </row>
    <row r="2932" spans="34:34" x14ac:dyDescent="0.25">
      <c r="AH2932"/>
    </row>
    <row r="2933" spans="34:34" x14ac:dyDescent="0.25">
      <c r="AH2933"/>
    </row>
    <row r="2934" spans="34:34" x14ac:dyDescent="0.25">
      <c r="AH2934"/>
    </row>
    <row r="2935" spans="34:34" x14ac:dyDescent="0.25">
      <c r="AH2935"/>
    </row>
    <row r="2936" spans="34:34" x14ac:dyDescent="0.25">
      <c r="AH2936"/>
    </row>
    <row r="2937" spans="34:34" x14ac:dyDescent="0.25">
      <c r="AH2937"/>
    </row>
    <row r="2938" spans="34:34" x14ac:dyDescent="0.25">
      <c r="AH2938"/>
    </row>
    <row r="2939" spans="34:34" x14ac:dyDescent="0.25">
      <c r="AH2939"/>
    </row>
    <row r="2940" spans="34:34" x14ac:dyDescent="0.25">
      <c r="AH2940"/>
    </row>
    <row r="2941" spans="34:34" x14ac:dyDescent="0.25">
      <c r="AH2941"/>
    </row>
    <row r="2942" spans="34:34" x14ac:dyDescent="0.25">
      <c r="AH2942"/>
    </row>
    <row r="2943" spans="34:34" x14ac:dyDescent="0.25">
      <c r="AH2943"/>
    </row>
    <row r="2944" spans="34:34" x14ac:dyDescent="0.25">
      <c r="AH2944"/>
    </row>
    <row r="2945" spans="34:34" x14ac:dyDescent="0.25">
      <c r="AH2945"/>
    </row>
    <row r="2946" spans="34:34" x14ac:dyDescent="0.25">
      <c r="AH2946"/>
    </row>
    <row r="2947" spans="34:34" x14ac:dyDescent="0.25">
      <c r="AH2947"/>
    </row>
    <row r="2948" spans="34:34" x14ac:dyDescent="0.25">
      <c r="AH2948"/>
    </row>
    <row r="2949" spans="34:34" x14ac:dyDescent="0.25">
      <c r="AH2949"/>
    </row>
    <row r="2950" spans="34:34" x14ac:dyDescent="0.25">
      <c r="AH2950"/>
    </row>
    <row r="2951" spans="34:34" x14ac:dyDescent="0.25">
      <c r="AH2951"/>
    </row>
    <row r="2952" spans="34:34" x14ac:dyDescent="0.25">
      <c r="AH2952"/>
    </row>
    <row r="2953" spans="34:34" x14ac:dyDescent="0.25">
      <c r="AH2953"/>
    </row>
    <row r="2954" spans="34:34" x14ac:dyDescent="0.25">
      <c r="AH2954"/>
    </row>
    <row r="2955" spans="34:34" x14ac:dyDescent="0.25">
      <c r="AH2955"/>
    </row>
    <row r="2956" spans="34:34" x14ac:dyDescent="0.25">
      <c r="AH2956"/>
    </row>
    <row r="2957" spans="34:34" x14ac:dyDescent="0.25">
      <c r="AH2957"/>
    </row>
    <row r="2958" spans="34:34" x14ac:dyDescent="0.25">
      <c r="AH2958"/>
    </row>
    <row r="2959" spans="34:34" x14ac:dyDescent="0.25">
      <c r="AH2959"/>
    </row>
    <row r="2960" spans="34:34" x14ac:dyDescent="0.25">
      <c r="AH2960"/>
    </row>
    <row r="2961" spans="34:34" x14ac:dyDescent="0.25">
      <c r="AH2961"/>
    </row>
    <row r="2962" spans="34:34" x14ac:dyDescent="0.25">
      <c r="AH2962"/>
    </row>
    <row r="2963" spans="34:34" x14ac:dyDescent="0.25">
      <c r="AH2963"/>
    </row>
    <row r="2964" spans="34:34" x14ac:dyDescent="0.25">
      <c r="AH2964"/>
    </row>
    <row r="2965" spans="34:34" x14ac:dyDescent="0.25">
      <c r="AH2965"/>
    </row>
    <row r="2966" spans="34:34" x14ac:dyDescent="0.25">
      <c r="AH2966"/>
    </row>
    <row r="2967" spans="34:34" x14ac:dyDescent="0.25">
      <c r="AH2967"/>
    </row>
    <row r="2968" spans="34:34" x14ac:dyDescent="0.25">
      <c r="AH2968"/>
    </row>
    <row r="2969" spans="34:34" x14ac:dyDescent="0.25">
      <c r="AH2969"/>
    </row>
    <row r="2970" spans="34:34" x14ac:dyDescent="0.25">
      <c r="AH2970"/>
    </row>
    <row r="2971" spans="34:34" x14ac:dyDescent="0.25">
      <c r="AH2971"/>
    </row>
    <row r="2972" spans="34:34" x14ac:dyDescent="0.25">
      <c r="AH2972"/>
    </row>
    <row r="2973" spans="34:34" x14ac:dyDescent="0.25">
      <c r="AH2973"/>
    </row>
    <row r="2974" spans="34:34" x14ac:dyDescent="0.25">
      <c r="AH2974"/>
    </row>
    <row r="2975" spans="34:34" x14ac:dyDescent="0.25">
      <c r="AH2975"/>
    </row>
    <row r="2976" spans="34:34" x14ac:dyDescent="0.25">
      <c r="AH2976"/>
    </row>
    <row r="2977" spans="34:34" x14ac:dyDescent="0.25">
      <c r="AH2977"/>
    </row>
    <row r="2978" spans="34:34" x14ac:dyDescent="0.25">
      <c r="AH2978"/>
    </row>
    <row r="2979" spans="34:34" x14ac:dyDescent="0.25">
      <c r="AH2979"/>
    </row>
    <row r="2980" spans="34:34" x14ac:dyDescent="0.25">
      <c r="AH2980"/>
    </row>
    <row r="2981" spans="34:34" x14ac:dyDescent="0.25">
      <c r="AH2981"/>
    </row>
    <row r="2982" spans="34:34" x14ac:dyDescent="0.25">
      <c r="AH2982"/>
    </row>
    <row r="2983" spans="34:34" x14ac:dyDescent="0.25">
      <c r="AH2983"/>
    </row>
    <row r="2984" spans="34:34" x14ac:dyDescent="0.25">
      <c r="AH2984"/>
    </row>
    <row r="2985" spans="34:34" x14ac:dyDescent="0.25">
      <c r="AH2985"/>
    </row>
    <row r="2986" spans="34:34" x14ac:dyDescent="0.25">
      <c r="AH2986"/>
    </row>
    <row r="2987" spans="34:34" x14ac:dyDescent="0.25">
      <c r="AH2987"/>
    </row>
    <row r="2988" spans="34:34" x14ac:dyDescent="0.25">
      <c r="AH2988"/>
    </row>
    <row r="2989" spans="34:34" x14ac:dyDescent="0.25">
      <c r="AH2989"/>
    </row>
    <row r="2990" spans="34:34" x14ac:dyDescent="0.25">
      <c r="AH2990"/>
    </row>
    <row r="2991" spans="34:34" x14ac:dyDescent="0.25">
      <c r="AH2991"/>
    </row>
    <row r="2992" spans="34:34" x14ac:dyDescent="0.25">
      <c r="AH2992"/>
    </row>
    <row r="2993" spans="34:34" x14ac:dyDescent="0.25">
      <c r="AH2993"/>
    </row>
    <row r="2994" spans="34:34" x14ac:dyDescent="0.25">
      <c r="AH2994"/>
    </row>
    <row r="2995" spans="34:34" x14ac:dyDescent="0.25">
      <c r="AH2995"/>
    </row>
    <row r="2996" spans="34:34" x14ac:dyDescent="0.25">
      <c r="AH2996"/>
    </row>
    <row r="2997" spans="34:34" x14ac:dyDescent="0.25">
      <c r="AH2997"/>
    </row>
    <row r="2998" spans="34:34" x14ac:dyDescent="0.25">
      <c r="AH2998"/>
    </row>
    <row r="2999" spans="34:34" x14ac:dyDescent="0.25">
      <c r="AH2999"/>
    </row>
    <row r="3000" spans="34:34" x14ac:dyDescent="0.25">
      <c r="AH3000"/>
    </row>
    <row r="3001" spans="34:34" x14ac:dyDescent="0.25">
      <c r="AH3001"/>
    </row>
    <row r="3002" spans="34:34" x14ac:dyDescent="0.25">
      <c r="AH3002"/>
    </row>
    <row r="3003" spans="34:34" x14ac:dyDescent="0.25">
      <c r="AH3003"/>
    </row>
    <row r="3004" spans="34:34" x14ac:dyDescent="0.25">
      <c r="AH3004"/>
    </row>
    <row r="3005" spans="34:34" x14ac:dyDescent="0.25">
      <c r="AH3005"/>
    </row>
    <row r="3006" spans="34:34" x14ac:dyDescent="0.25">
      <c r="AH3006"/>
    </row>
    <row r="3007" spans="34:34" x14ac:dyDescent="0.25">
      <c r="AH3007"/>
    </row>
    <row r="3008" spans="34:34" x14ac:dyDescent="0.25">
      <c r="AH3008"/>
    </row>
    <row r="3009" spans="34:34" x14ac:dyDescent="0.25">
      <c r="AH3009"/>
    </row>
    <row r="3010" spans="34:34" x14ac:dyDescent="0.25">
      <c r="AH3010"/>
    </row>
    <row r="3011" spans="34:34" x14ac:dyDescent="0.25">
      <c r="AH3011"/>
    </row>
    <row r="3012" spans="34:34" x14ac:dyDescent="0.25">
      <c r="AH3012"/>
    </row>
    <row r="3013" spans="34:34" x14ac:dyDescent="0.25">
      <c r="AH3013"/>
    </row>
    <row r="3014" spans="34:34" x14ac:dyDescent="0.25">
      <c r="AH3014"/>
    </row>
    <row r="3015" spans="34:34" x14ac:dyDescent="0.25">
      <c r="AH3015"/>
    </row>
    <row r="3016" spans="34:34" x14ac:dyDescent="0.25">
      <c r="AH3016"/>
    </row>
    <row r="3017" spans="34:34" x14ac:dyDescent="0.25">
      <c r="AH3017"/>
    </row>
    <row r="3018" spans="34:34" x14ac:dyDescent="0.25">
      <c r="AH3018"/>
    </row>
    <row r="3019" spans="34:34" x14ac:dyDescent="0.25">
      <c r="AH3019"/>
    </row>
    <row r="3020" spans="34:34" x14ac:dyDescent="0.25">
      <c r="AH3020"/>
    </row>
    <row r="3021" spans="34:34" x14ac:dyDescent="0.25">
      <c r="AH3021"/>
    </row>
    <row r="3022" spans="34:34" x14ac:dyDescent="0.25">
      <c r="AH3022"/>
    </row>
    <row r="3023" spans="34:34" x14ac:dyDescent="0.25">
      <c r="AH3023"/>
    </row>
    <row r="3024" spans="34:34" x14ac:dyDescent="0.25">
      <c r="AH3024"/>
    </row>
    <row r="3025" spans="34:34" x14ac:dyDescent="0.25">
      <c r="AH3025"/>
    </row>
    <row r="3026" spans="34:34" x14ac:dyDescent="0.25">
      <c r="AH3026"/>
    </row>
    <row r="3027" spans="34:34" x14ac:dyDescent="0.25">
      <c r="AH3027"/>
    </row>
    <row r="3028" spans="34:34" x14ac:dyDescent="0.25">
      <c r="AH3028"/>
    </row>
    <row r="3029" spans="34:34" x14ac:dyDescent="0.25">
      <c r="AH3029"/>
    </row>
    <row r="3030" spans="34:34" x14ac:dyDescent="0.25">
      <c r="AH3030"/>
    </row>
    <row r="3031" spans="34:34" x14ac:dyDescent="0.25">
      <c r="AH3031"/>
    </row>
    <row r="3032" spans="34:34" x14ac:dyDescent="0.25">
      <c r="AH3032"/>
    </row>
    <row r="3033" spans="34:34" x14ac:dyDescent="0.25">
      <c r="AH3033"/>
    </row>
    <row r="3034" spans="34:34" x14ac:dyDescent="0.25">
      <c r="AH3034"/>
    </row>
    <row r="3035" spans="34:34" x14ac:dyDescent="0.25">
      <c r="AH3035"/>
    </row>
    <row r="3036" spans="34:34" x14ac:dyDescent="0.25">
      <c r="AH3036"/>
    </row>
    <row r="3037" spans="34:34" x14ac:dyDescent="0.25">
      <c r="AH3037"/>
    </row>
    <row r="3038" spans="34:34" x14ac:dyDescent="0.25">
      <c r="AH3038"/>
    </row>
    <row r="3039" spans="34:34" x14ac:dyDescent="0.25">
      <c r="AH3039"/>
    </row>
    <row r="3040" spans="34:34" x14ac:dyDescent="0.25">
      <c r="AH3040"/>
    </row>
    <row r="3041" spans="34:34" x14ac:dyDescent="0.25">
      <c r="AH3041"/>
    </row>
    <row r="3042" spans="34:34" x14ac:dyDescent="0.25">
      <c r="AH3042"/>
    </row>
    <row r="3043" spans="34:34" x14ac:dyDescent="0.25">
      <c r="AH3043"/>
    </row>
    <row r="3044" spans="34:34" x14ac:dyDescent="0.25">
      <c r="AH3044"/>
    </row>
    <row r="3045" spans="34:34" x14ac:dyDescent="0.25">
      <c r="AH3045"/>
    </row>
    <row r="3046" spans="34:34" x14ac:dyDescent="0.25">
      <c r="AH3046"/>
    </row>
    <row r="3047" spans="34:34" x14ac:dyDescent="0.25">
      <c r="AH3047"/>
    </row>
    <row r="3048" spans="34:34" x14ac:dyDescent="0.25">
      <c r="AH3048"/>
    </row>
    <row r="3049" spans="34:34" x14ac:dyDescent="0.25">
      <c r="AH3049"/>
    </row>
    <row r="3050" spans="34:34" x14ac:dyDescent="0.25">
      <c r="AH3050"/>
    </row>
    <row r="3051" spans="34:34" x14ac:dyDescent="0.25">
      <c r="AH3051"/>
    </row>
    <row r="3052" spans="34:34" x14ac:dyDescent="0.25">
      <c r="AH3052"/>
    </row>
    <row r="3053" spans="34:34" x14ac:dyDescent="0.25">
      <c r="AH3053"/>
    </row>
    <row r="3054" spans="34:34" x14ac:dyDescent="0.25">
      <c r="AH3054"/>
    </row>
    <row r="3055" spans="34:34" x14ac:dyDescent="0.25">
      <c r="AH3055"/>
    </row>
    <row r="3056" spans="34:34" x14ac:dyDescent="0.25">
      <c r="AH3056"/>
    </row>
    <row r="3057" spans="34:34" x14ac:dyDescent="0.25">
      <c r="AH3057"/>
    </row>
    <row r="3058" spans="34:34" x14ac:dyDescent="0.25">
      <c r="AH3058"/>
    </row>
    <row r="3059" spans="34:34" x14ac:dyDescent="0.25">
      <c r="AH3059"/>
    </row>
    <row r="3060" spans="34:34" x14ac:dyDescent="0.25">
      <c r="AH3060"/>
    </row>
    <row r="3061" spans="34:34" x14ac:dyDescent="0.25">
      <c r="AH3061"/>
    </row>
    <row r="3062" spans="34:34" x14ac:dyDescent="0.25">
      <c r="AH3062"/>
    </row>
    <row r="3063" spans="34:34" x14ac:dyDescent="0.25">
      <c r="AH3063"/>
    </row>
    <row r="3064" spans="34:34" x14ac:dyDescent="0.25">
      <c r="AH3064"/>
    </row>
    <row r="3065" spans="34:34" x14ac:dyDescent="0.25">
      <c r="AH3065"/>
    </row>
    <row r="3066" spans="34:34" x14ac:dyDescent="0.25">
      <c r="AH3066"/>
    </row>
    <row r="3067" spans="34:34" x14ac:dyDescent="0.25">
      <c r="AH3067"/>
    </row>
    <row r="3068" spans="34:34" x14ac:dyDescent="0.25">
      <c r="AH3068"/>
    </row>
    <row r="3069" spans="34:34" x14ac:dyDescent="0.25">
      <c r="AH3069"/>
    </row>
    <row r="3070" spans="34:34" x14ac:dyDescent="0.25">
      <c r="AH3070"/>
    </row>
    <row r="3071" spans="34:34" x14ac:dyDescent="0.25">
      <c r="AH3071"/>
    </row>
    <row r="3072" spans="34:34" x14ac:dyDescent="0.25">
      <c r="AH3072"/>
    </row>
    <row r="3073" spans="34:34" x14ac:dyDescent="0.25">
      <c r="AH3073"/>
    </row>
    <row r="3074" spans="34:34" x14ac:dyDescent="0.25">
      <c r="AH3074"/>
    </row>
    <row r="3075" spans="34:34" x14ac:dyDescent="0.25">
      <c r="AH3075"/>
    </row>
    <row r="3076" spans="34:34" x14ac:dyDescent="0.25">
      <c r="AH3076"/>
    </row>
    <row r="3077" spans="34:34" x14ac:dyDescent="0.25">
      <c r="AH3077"/>
    </row>
    <row r="3078" spans="34:34" x14ac:dyDescent="0.25">
      <c r="AH3078"/>
    </row>
    <row r="3079" spans="34:34" x14ac:dyDescent="0.25">
      <c r="AH3079"/>
    </row>
    <row r="3080" spans="34:34" x14ac:dyDescent="0.25">
      <c r="AH3080"/>
    </row>
    <row r="3081" spans="34:34" x14ac:dyDescent="0.25">
      <c r="AH3081"/>
    </row>
    <row r="3082" spans="34:34" x14ac:dyDescent="0.25">
      <c r="AH3082"/>
    </row>
    <row r="3083" spans="34:34" x14ac:dyDescent="0.25">
      <c r="AH3083"/>
    </row>
    <row r="3084" spans="34:34" x14ac:dyDescent="0.25">
      <c r="AH3084"/>
    </row>
    <row r="3085" spans="34:34" x14ac:dyDescent="0.25">
      <c r="AH3085"/>
    </row>
    <row r="3086" spans="34:34" x14ac:dyDescent="0.25">
      <c r="AH3086"/>
    </row>
    <row r="3087" spans="34:34" x14ac:dyDescent="0.25">
      <c r="AH3087"/>
    </row>
    <row r="3088" spans="34:34" x14ac:dyDescent="0.25">
      <c r="AH3088"/>
    </row>
    <row r="3089" spans="34:34" x14ac:dyDescent="0.25">
      <c r="AH3089"/>
    </row>
    <row r="3090" spans="34:34" x14ac:dyDescent="0.25">
      <c r="AH3090"/>
    </row>
    <row r="3091" spans="34:34" x14ac:dyDescent="0.25">
      <c r="AH3091"/>
    </row>
    <row r="3092" spans="34:34" x14ac:dyDescent="0.25">
      <c r="AH3092"/>
    </row>
    <row r="3093" spans="34:34" x14ac:dyDescent="0.25">
      <c r="AH3093"/>
    </row>
    <row r="3094" spans="34:34" x14ac:dyDescent="0.25">
      <c r="AH3094"/>
    </row>
    <row r="3095" spans="34:34" x14ac:dyDescent="0.25">
      <c r="AH3095"/>
    </row>
    <row r="3096" spans="34:34" x14ac:dyDescent="0.25">
      <c r="AH3096"/>
    </row>
    <row r="3097" spans="34:34" x14ac:dyDescent="0.25">
      <c r="AH3097"/>
    </row>
    <row r="3098" spans="34:34" x14ac:dyDescent="0.25">
      <c r="AH3098"/>
    </row>
    <row r="3099" spans="34:34" x14ac:dyDescent="0.25">
      <c r="AH3099"/>
    </row>
    <row r="3100" spans="34:34" x14ac:dyDescent="0.25">
      <c r="AH3100"/>
    </row>
    <row r="3101" spans="34:34" x14ac:dyDescent="0.25">
      <c r="AH3101"/>
    </row>
    <row r="3102" spans="34:34" x14ac:dyDescent="0.25">
      <c r="AH3102"/>
    </row>
    <row r="3103" spans="34:34" x14ac:dyDescent="0.25">
      <c r="AH3103"/>
    </row>
    <row r="3104" spans="34:34" x14ac:dyDescent="0.25">
      <c r="AH3104"/>
    </row>
    <row r="3105" spans="34:34" x14ac:dyDescent="0.25">
      <c r="AH3105"/>
    </row>
    <row r="3106" spans="34:34" x14ac:dyDescent="0.25">
      <c r="AH3106"/>
    </row>
    <row r="3107" spans="34:34" x14ac:dyDescent="0.25">
      <c r="AH3107"/>
    </row>
    <row r="3108" spans="34:34" x14ac:dyDescent="0.25">
      <c r="AH3108"/>
    </row>
    <row r="3109" spans="34:34" x14ac:dyDescent="0.25">
      <c r="AH3109"/>
    </row>
    <row r="3110" spans="34:34" x14ac:dyDescent="0.25">
      <c r="AH3110"/>
    </row>
    <row r="3111" spans="34:34" x14ac:dyDescent="0.25">
      <c r="AH3111"/>
    </row>
    <row r="3112" spans="34:34" x14ac:dyDescent="0.25">
      <c r="AH3112"/>
    </row>
    <row r="3113" spans="34:34" x14ac:dyDescent="0.25">
      <c r="AH3113"/>
    </row>
    <row r="3114" spans="34:34" x14ac:dyDescent="0.25">
      <c r="AH3114"/>
    </row>
    <row r="3115" spans="34:34" x14ac:dyDescent="0.25">
      <c r="AH3115"/>
    </row>
    <row r="3116" spans="34:34" x14ac:dyDescent="0.25">
      <c r="AH3116"/>
    </row>
    <row r="3117" spans="34:34" x14ac:dyDescent="0.25">
      <c r="AH3117"/>
    </row>
    <row r="3118" spans="34:34" x14ac:dyDescent="0.25">
      <c r="AH3118"/>
    </row>
    <row r="3119" spans="34:34" x14ac:dyDescent="0.25">
      <c r="AH3119"/>
    </row>
    <row r="3120" spans="34:34" x14ac:dyDescent="0.25">
      <c r="AH3120"/>
    </row>
    <row r="3121" spans="34:34" x14ac:dyDescent="0.25">
      <c r="AH3121"/>
    </row>
    <row r="3122" spans="34:34" x14ac:dyDescent="0.25">
      <c r="AH3122"/>
    </row>
    <row r="3123" spans="34:34" x14ac:dyDescent="0.25">
      <c r="AH3123"/>
    </row>
    <row r="3124" spans="34:34" x14ac:dyDescent="0.25">
      <c r="AH3124"/>
    </row>
    <row r="3125" spans="34:34" x14ac:dyDescent="0.25">
      <c r="AH3125"/>
    </row>
    <row r="3126" spans="34:34" x14ac:dyDescent="0.25">
      <c r="AH3126"/>
    </row>
    <row r="3127" spans="34:34" x14ac:dyDescent="0.25">
      <c r="AH3127"/>
    </row>
    <row r="3128" spans="34:34" x14ac:dyDescent="0.25">
      <c r="AH3128"/>
    </row>
    <row r="3129" spans="34:34" x14ac:dyDescent="0.25">
      <c r="AH3129"/>
    </row>
    <row r="3130" spans="34:34" x14ac:dyDescent="0.25">
      <c r="AH3130"/>
    </row>
    <row r="3131" spans="34:34" x14ac:dyDescent="0.25">
      <c r="AH3131"/>
    </row>
    <row r="3132" spans="34:34" x14ac:dyDescent="0.25">
      <c r="AH3132"/>
    </row>
    <row r="3133" spans="34:34" x14ac:dyDescent="0.25">
      <c r="AH3133"/>
    </row>
    <row r="3134" spans="34:34" x14ac:dyDescent="0.25">
      <c r="AH3134"/>
    </row>
    <row r="3135" spans="34:34" x14ac:dyDescent="0.25">
      <c r="AH3135"/>
    </row>
    <row r="3136" spans="34:34" x14ac:dyDescent="0.25">
      <c r="AH3136"/>
    </row>
    <row r="3137" spans="34:34" x14ac:dyDescent="0.25">
      <c r="AH3137"/>
    </row>
    <row r="3138" spans="34:34" x14ac:dyDescent="0.25">
      <c r="AH3138"/>
    </row>
    <row r="3139" spans="34:34" x14ac:dyDescent="0.25">
      <c r="AH3139"/>
    </row>
    <row r="3140" spans="34:34" x14ac:dyDescent="0.25">
      <c r="AH3140"/>
    </row>
    <row r="3141" spans="34:34" x14ac:dyDescent="0.25">
      <c r="AH3141"/>
    </row>
    <row r="3142" spans="34:34" x14ac:dyDescent="0.25">
      <c r="AH3142"/>
    </row>
    <row r="3143" spans="34:34" x14ac:dyDescent="0.25">
      <c r="AH3143"/>
    </row>
    <row r="3144" spans="34:34" x14ac:dyDescent="0.25">
      <c r="AH3144"/>
    </row>
    <row r="3145" spans="34:34" x14ac:dyDescent="0.25">
      <c r="AH3145"/>
    </row>
    <row r="3146" spans="34:34" x14ac:dyDescent="0.25">
      <c r="AH3146"/>
    </row>
    <row r="3147" spans="34:34" x14ac:dyDescent="0.25">
      <c r="AH3147"/>
    </row>
    <row r="3148" spans="34:34" x14ac:dyDescent="0.25">
      <c r="AH3148"/>
    </row>
    <row r="3149" spans="34:34" x14ac:dyDescent="0.25">
      <c r="AH3149"/>
    </row>
    <row r="3150" spans="34:34" x14ac:dyDescent="0.25">
      <c r="AH3150"/>
    </row>
    <row r="3151" spans="34:34" x14ac:dyDescent="0.25">
      <c r="AH3151"/>
    </row>
    <row r="3152" spans="34:34" x14ac:dyDescent="0.25">
      <c r="AH3152"/>
    </row>
    <row r="3153" spans="34:34" x14ac:dyDescent="0.25">
      <c r="AH3153"/>
    </row>
    <row r="3154" spans="34:34" x14ac:dyDescent="0.25">
      <c r="AH3154"/>
    </row>
    <row r="3155" spans="34:34" x14ac:dyDescent="0.25">
      <c r="AH3155"/>
    </row>
    <row r="3156" spans="34:34" x14ac:dyDescent="0.25">
      <c r="AH3156"/>
    </row>
    <row r="3157" spans="34:34" x14ac:dyDescent="0.25">
      <c r="AH3157"/>
    </row>
    <row r="3158" spans="34:34" x14ac:dyDescent="0.25">
      <c r="AH3158"/>
    </row>
    <row r="3159" spans="34:34" x14ac:dyDescent="0.25">
      <c r="AH3159"/>
    </row>
    <row r="3160" spans="34:34" x14ac:dyDescent="0.25">
      <c r="AH3160"/>
    </row>
    <row r="3161" spans="34:34" x14ac:dyDescent="0.25">
      <c r="AH3161"/>
    </row>
    <row r="3162" spans="34:34" x14ac:dyDescent="0.25">
      <c r="AH3162"/>
    </row>
    <row r="3163" spans="34:34" x14ac:dyDescent="0.25">
      <c r="AH3163"/>
    </row>
    <row r="3164" spans="34:34" x14ac:dyDescent="0.25">
      <c r="AH3164"/>
    </row>
    <row r="3165" spans="34:34" x14ac:dyDescent="0.25">
      <c r="AH3165"/>
    </row>
    <row r="3166" spans="34:34" x14ac:dyDescent="0.25">
      <c r="AH3166"/>
    </row>
    <row r="3167" spans="34:34" x14ac:dyDescent="0.25">
      <c r="AH3167"/>
    </row>
    <row r="3168" spans="34:34" x14ac:dyDescent="0.25">
      <c r="AH3168"/>
    </row>
    <row r="3169" spans="34:34" x14ac:dyDescent="0.25">
      <c r="AH3169"/>
    </row>
    <row r="3170" spans="34:34" x14ac:dyDescent="0.25">
      <c r="AH3170"/>
    </row>
    <row r="3171" spans="34:34" x14ac:dyDescent="0.25">
      <c r="AH3171"/>
    </row>
    <row r="3172" spans="34:34" x14ac:dyDescent="0.25">
      <c r="AH3172"/>
    </row>
    <row r="3173" spans="34:34" x14ac:dyDescent="0.25">
      <c r="AH3173"/>
    </row>
    <row r="3174" spans="34:34" x14ac:dyDescent="0.25">
      <c r="AH3174"/>
    </row>
    <row r="3175" spans="34:34" x14ac:dyDescent="0.25">
      <c r="AH3175"/>
    </row>
    <row r="3176" spans="34:34" x14ac:dyDescent="0.25">
      <c r="AH3176"/>
    </row>
    <row r="3177" spans="34:34" x14ac:dyDescent="0.25">
      <c r="AH3177"/>
    </row>
    <row r="3178" spans="34:34" x14ac:dyDescent="0.25">
      <c r="AH3178"/>
    </row>
    <row r="3179" spans="34:34" x14ac:dyDescent="0.25">
      <c r="AH3179"/>
    </row>
    <row r="3180" spans="34:34" x14ac:dyDescent="0.25">
      <c r="AH3180"/>
    </row>
    <row r="3181" spans="34:34" x14ac:dyDescent="0.25">
      <c r="AH3181"/>
    </row>
    <row r="3182" spans="34:34" x14ac:dyDescent="0.25">
      <c r="AH3182"/>
    </row>
    <row r="3183" spans="34:34" x14ac:dyDescent="0.25">
      <c r="AH3183"/>
    </row>
    <row r="3184" spans="34:34" x14ac:dyDescent="0.25">
      <c r="AH3184"/>
    </row>
    <row r="3185" spans="34:34" x14ac:dyDescent="0.25">
      <c r="AH3185"/>
    </row>
    <row r="3186" spans="34:34" x14ac:dyDescent="0.25">
      <c r="AH3186"/>
    </row>
    <row r="3187" spans="34:34" x14ac:dyDescent="0.25">
      <c r="AH3187"/>
    </row>
    <row r="3188" spans="34:34" x14ac:dyDescent="0.25">
      <c r="AH3188"/>
    </row>
    <row r="3189" spans="34:34" x14ac:dyDescent="0.25">
      <c r="AH3189"/>
    </row>
    <row r="3190" spans="34:34" x14ac:dyDescent="0.25">
      <c r="AH3190"/>
    </row>
    <row r="3191" spans="34:34" x14ac:dyDescent="0.25">
      <c r="AH3191"/>
    </row>
    <row r="3192" spans="34:34" x14ac:dyDescent="0.25">
      <c r="AH3192"/>
    </row>
    <row r="3193" spans="34:34" x14ac:dyDescent="0.25">
      <c r="AH3193"/>
    </row>
    <row r="3194" spans="34:34" x14ac:dyDescent="0.25">
      <c r="AH3194"/>
    </row>
    <row r="3195" spans="34:34" x14ac:dyDescent="0.25">
      <c r="AH3195"/>
    </row>
    <row r="3196" spans="34:34" x14ac:dyDescent="0.25">
      <c r="AH3196"/>
    </row>
    <row r="3197" spans="34:34" x14ac:dyDescent="0.25">
      <c r="AH3197"/>
    </row>
    <row r="3198" spans="34:34" x14ac:dyDescent="0.25">
      <c r="AH3198"/>
    </row>
    <row r="3199" spans="34:34" x14ac:dyDescent="0.25">
      <c r="AH3199"/>
    </row>
    <row r="3200" spans="34:34" x14ac:dyDescent="0.25">
      <c r="AH3200"/>
    </row>
    <row r="3201" spans="34:34" x14ac:dyDescent="0.25">
      <c r="AH3201"/>
    </row>
    <row r="3202" spans="34:34" x14ac:dyDescent="0.25">
      <c r="AH3202"/>
    </row>
    <row r="3203" spans="34:34" x14ac:dyDescent="0.25">
      <c r="AH3203"/>
    </row>
    <row r="3204" spans="34:34" x14ac:dyDescent="0.25">
      <c r="AH3204"/>
    </row>
    <row r="3205" spans="34:34" x14ac:dyDescent="0.25">
      <c r="AH3205"/>
    </row>
    <row r="3206" spans="34:34" x14ac:dyDescent="0.25">
      <c r="AH3206"/>
    </row>
    <row r="3207" spans="34:34" x14ac:dyDescent="0.25">
      <c r="AH3207"/>
    </row>
    <row r="3208" spans="34:34" x14ac:dyDescent="0.25">
      <c r="AH3208"/>
    </row>
    <row r="3209" spans="34:34" x14ac:dyDescent="0.25">
      <c r="AH3209"/>
    </row>
    <row r="3210" spans="34:34" x14ac:dyDescent="0.25">
      <c r="AH3210"/>
    </row>
    <row r="3211" spans="34:34" x14ac:dyDescent="0.25">
      <c r="AH3211"/>
    </row>
    <row r="3212" spans="34:34" x14ac:dyDescent="0.25">
      <c r="AH3212"/>
    </row>
    <row r="3213" spans="34:34" x14ac:dyDescent="0.25">
      <c r="AH3213"/>
    </row>
    <row r="3214" spans="34:34" x14ac:dyDescent="0.25">
      <c r="AH3214"/>
    </row>
    <row r="3215" spans="34:34" x14ac:dyDescent="0.25">
      <c r="AH3215"/>
    </row>
    <row r="3216" spans="34:34" x14ac:dyDescent="0.25">
      <c r="AH3216"/>
    </row>
    <row r="3217" spans="34:34" x14ac:dyDescent="0.25">
      <c r="AH3217"/>
    </row>
    <row r="3218" spans="34:34" x14ac:dyDescent="0.25">
      <c r="AH3218"/>
    </row>
    <row r="3219" spans="34:34" x14ac:dyDescent="0.25">
      <c r="AH3219"/>
    </row>
    <row r="3220" spans="34:34" x14ac:dyDescent="0.25">
      <c r="AH3220"/>
    </row>
    <row r="3221" spans="34:34" x14ac:dyDescent="0.25">
      <c r="AH3221"/>
    </row>
    <row r="3222" spans="34:34" x14ac:dyDescent="0.25">
      <c r="AH3222"/>
    </row>
    <row r="3223" spans="34:34" x14ac:dyDescent="0.25">
      <c r="AH3223"/>
    </row>
    <row r="3224" spans="34:34" x14ac:dyDescent="0.25">
      <c r="AH3224"/>
    </row>
    <row r="3225" spans="34:34" x14ac:dyDescent="0.25">
      <c r="AH3225"/>
    </row>
    <row r="3226" spans="34:34" x14ac:dyDescent="0.25">
      <c r="AH3226"/>
    </row>
    <row r="3227" spans="34:34" x14ac:dyDescent="0.25">
      <c r="AH3227"/>
    </row>
    <row r="3228" spans="34:34" x14ac:dyDescent="0.25">
      <c r="AH3228"/>
    </row>
    <row r="3229" spans="34:34" x14ac:dyDescent="0.25">
      <c r="AH3229"/>
    </row>
    <row r="3230" spans="34:34" x14ac:dyDescent="0.25">
      <c r="AH3230"/>
    </row>
    <row r="3231" spans="34:34" x14ac:dyDescent="0.25">
      <c r="AH3231"/>
    </row>
    <row r="3232" spans="34:34" x14ac:dyDescent="0.25">
      <c r="AH3232"/>
    </row>
    <row r="3233" spans="34:34" x14ac:dyDescent="0.25">
      <c r="AH3233"/>
    </row>
    <row r="3234" spans="34:34" x14ac:dyDescent="0.25">
      <c r="AH3234"/>
    </row>
    <row r="3235" spans="34:34" x14ac:dyDescent="0.25">
      <c r="AH3235"/>
    </row>
    <row r="3236" spans="34:34" x14ac:dyDescent="0.25">
      <c r="AH3236"/>
    </row>
    <row r="3237" spans="34:34" x14ac:dyDescent="0.25">
      <c r="AH3237"/>
    </row>
    <row r="3238" spans="34:34" x14ac:dyDescent="0.25">
      <c r="AH3238"/>
    </row>
    <row r="3239" spans="34:34" x14ac:dyDescent="0.25">
      <c r="AH3239"/>
    </row>
    <row r="3240" spans="34:34" x14ac:dyDescent="0.25">
      <c r="AH3240"/>
    </row>
    <row r="3241" spans="34:34" x14ac:dyDescent="0.25">
      <c r="AH3241"/>
    </row>
    <row r="3242" spans="34:34" x14ac:dyDescent="0.25">
      <c r="AH3242"/>
    </row>
    <row r="3243" spans="34:34" x14ac:dyDescent="0.25">
      <c r="AH3243"/>
    </row>
    <row r="3244" spans="34:34" x14ac:dyDescent="0.25">
      <c r="AH3244"/>
    </row>
    <row r="3245" spans="34:34" x14ac:dyDescent="0.25">
      <c r="AH3245"/>
    </row>
    <row r="3246" spans="34:34" x14ac:dyDescent="0.25">
      <c r="AH3246"/>
    </row>
    <row r="3247" spans="34:34" x14ac:dyDescent="0.25">
      <c r="AH3247"/>
    </row>
    <row r="3248" spans="34:34" x14ac:dyDescent="0.25">
      <c r="AH3248"/>
    </row>
    <row r="3249" spans="34:34" x14ac:dyDescent="0.25">
      <c r="AH3249"/>
    </row>
    <row r="3250" spans="34:34" x14ac:dyDescent="0.25">
      <c r="AH3250"/>
    </row>
    <row r="3251" spans="34:34" x14ac:dyDescent="0.25">
      <c r="AH3251"/>
    </row>
    <row r="3252" spans="34:34" x14ac:dyDescent="0.25">
      <c r="AH3252"/>
    </row>
    <row r="3253" spans="34:34" x14ac:dyDescent="0.25">
      <c r="AH3253"/>
    </row>
    <row r="3254" spans="34:34" x14ac:dyDescent="0.25">
      <c r="AH3254"/>
    </row>
    <row r="3255" spans="34:34" x14ac:dyDescent="0.25">
      <c r="AH3255"/>
    </row>
    <row r="3256" spans="34:34" x14ac:dyDescent="0.25">
      <c r="AH3256"/>
    </row>
    <row r="3257" spans="34:34" x14ac:dyDescent="0.25">
      <c r="AH3257"/>
    </row>
    <row r="3258" spans="34:34" x14ac:dyDescent="0.25">
      <c r="AH3258"/>
    </row>
    <row r="3259" spans="34:34" x14ac:dyDescent="0.25">
      <c r="AH3259"/>
    </row>
    <row r="3260" spans="34:34" x14ac:dyDescent="0.25">
      <c r="AH3260"/>
    </row>
    <row r="3261" spans="34:34" x14ac:dyDescent="0.25">
      <c r="AH3261"/>
    </row>
    <row r="3262" spans="34:34" x14ac:dyDescent="0.25">
      <c r="AH3262"/>
    </row>
    <row r="3263" spans="34:34" x14ac:dyDescent="0.25">
      <c r="AH3263"/>
    </row>
    <row r="3264" spans="34:34" x14ac:dyDescent="0.25">
      <c r="AH3264"/>
    </row>
    <row r="3265" spans="34:34" x14ac:dyDescent="0.25">
      <c r="AH3265"/>
    </row>
    <row r="3266" spans="34:34" x14ac:dyDescent="0.25">
      <c r="AH3266"/>
    </row>
    <row r="3267" spans="34:34" x14ac:dyDescent="0.25">
      <c r="AH3267"/>
    </row>
    <row r="3268" spans="34:34" x14ac:dyDescent="0.25">
      <c r="AH3268"/>
    </row>
    <row r="3269" spans="34:34" x14ac:dyDescent="0.25">
      <c r="AH3269"/>
    </row>
    <row r="3270" spans="34:34" x14ac:dyDescent="0.25">
      <c r="AH3270"/>
    </row>
    <row r="3271" spans="34:34" x14ac:dyDescent="0.25">
      <c r="AH3271"/>
    </row>
    <row r="3272" spans="34:34" x14ac:dyDescent="0.25">
      <c r="AH3272"/>
    </row>
    <row r="3273" spans="34:34" x14ac:dyDescent="0.25">
      <c r="AH3273"/>
    </row>
    <row r="3274" spans="34:34" x14ac:dyDescent="0.25">
      <c r="AH3274"/>
    </row>
    <row r="3275" spans="34:34" x14ac:dyDescent="0.25">
      <c r="AH3275"/>
    </row>
    <row r="3276" spans="34:34" x14ac:dyDescent="0.25">
      <c r="AH3276"/>
    </row>
    <row r="3277" spans="34:34" x14ac:dyDescent="0.25">
      <c r="AH3277"/>
    </row>
    <row r="3278" spans="34:34" x14ac:dyDescent="0.25">
      <c r="AH3278"/>
    </row>
    <row r="3279" spans="34:34" x14ac:dyDescent="0.25">
      <c r="AH3279"/>
    </row>
    <row r="3280" spans="34:34" x14ac:dyDescent="0.25">
      <c r="AH3280"/>
    </row>
    <row r="3281" spans="34:34" x14ac:dyDescent="0.25">
      <c r="AH3281"/>
    </row>
    <row r="3282" spans="34:34" x14ac:dyDescent="0.25">
      <c r="AH3282"/>
    </row>
    <row r="3283" spans="34:34" x14ac:dyDescent="0.25">
      <c r="AH3283"/>
    </row>
    <row r="3284" spans="34:34" x14ac:dyDescent="0.25">
      <c r="AH3284"/>
    </row>
    <row r="3285" spans="34:34" x14ac:dyDescent="0.25">
      <c r="AH3285"/>
    </row>
    <row r="3286" spans="34:34" x14ac:dyDescent="0.25">
      <c r="AH3286"/>
    </row>
    <row r="3287" spans="34:34" x14ac:dyDescent="0.25">
      <c r="AH3287"/>
    </row>
    <row r="3288" spans="34:34" x14ac:dyDescent="0.25">
      <c r="AH3288"/>
    </row>
    <row r="3289" spans="34:34" x14ac:dyDescent="0.25">
      <c r="AH3289"/>
    </row>
    <row r="3290" spans="34:34" x14ac:dyDescent="0.25">
      <c r="AH3290"/>
    </row>
    <row r="3291" spans="34:34" x14ac:dyDescent="0.25">
      <c r="AH3291"/>
    </row>
    <row r="3292" spans="34:34" x14ac:dyDescent="0.25">
      <c r="AH3292"/>
    </row>
    <row r="3293" spans="34:34" x14ac:dyDescent="0.25">
      <c r="AH3293"/>
    </row>
    <row r="3294" spans="34:34" x14ac:dyDescent="0.25">
      <c r="AH3294"/>
    </row>
    <row r="3295" spans="34:34" x14ac:dyDescent="0.25">
      <c r="AH3295"/>
    </row>
    <row r="3296" spans="34:34" x14ac:dyDescent="0.25">
      <c r="AH3296"/>
    </row>
    <row r="3297" spans="34:34" x14ac:dyDescent="0.25">
      <c r="AH3297"/>
    </row>
    <row r="3298" spans="34:34" x14ac:dyDescent="0.25">
      <c r="AH3298"/>
    </row>
    <row r="3299" spans="34:34" x14ac:dyDescent="0.25">
      <c r="AH3299"/>
    </row>
    <row r="3300" spans="34:34" x14ac:dyDescent="0.25">
      <c r="AH3300"/>
    </row>
    <row r="3301" spans="34:34" x14ac:dyDescent="0.25">
      <c r="AH3301"/>
    </row>
    <row r="3302" spans="34:34" x14ac:dyDescent="0.25">
      <c r="AH3302"/>
    </row>
    <row r="3303" spans="34:34" x14ac:dyDescent="0.25">
      <c r="AH3303"/>
    </row>
    <row r="3304" spans="34:34" x14ac:dyDescent="0.25">
      <c r="AH3304"/>
    </row>
    <row r="3305" spans="34:34" x14ac:dyDescent="0.25">
      <c r="AH3305"/>
    </row>
    <row r="3306" spans="34:34" x14ac:dyDescent="0.25">
      <c r="AH3306"/>
    </row>
    <row r="3307" spans="34:34" x14ac:dyDescent="0.25">
      <c r="AH3307"/>
    </row>
    <row r="3308" spans="34:34" x14ac:dyDescent="0.25">
      <c r="AH3308"/>
    </row>
    <row r="3309" spans="34:34" x14ac:dyDescent="0.25">
      <c r="AH3309"/>
    </row>
    <row r="3310" spans="34:34" x14ac:dyDescent="0.25">
      <c r="AH3310"/>
    </row>
    <row r="3311" spans="34:34" x14ac:dyDescent="0.25">
      <c r="AH3311"/>
    </row>
    <row r="3312" spans="34:34" x14ac:dyDescent="0.25">
      <c r="AH3312"/>
    </row>
    <row r="3313" spans="34:34" x14ac:dyDescent="0.25">
      <c r="AH3313"/>
    </row>
    <row r="3314" spans="34:34" x14ac:dyDescent="0.25">
      <c r="AH3314"/>
    </row>
    <row r="3315" spans="34:34" x14ac:dyDescent="0.25">
      <c r="AH3315"/>
    </row>
    <row r="3316" spans="34:34" x14ac:dyDescent="0.25">
      <c r="AH3316"/>
    </row>
    <row r="3317" spans="34:34" x14ac:dyDescent="0.25">
      <c r="AH3317"/>
    </row>
    <row r="3318" spans="34:34" x14ac:dyDescent="0.25">
      <c r="AH3318"/>
    </row>
    <row r="3319" spans="34:34" x14ac:dyDescent="0.25">
      <c r="AH3319"/>
    </row>
    <row r="3320" spans="34:34" x14ac:dyDescent="0.25">
      <c r="AH3320"/>
    </row>
    <row r="3321" spans="34:34" x14ac:dyDescent="0.25">
      <c r="AH3321"/>
    </row>
    <row r="3322" spans="34:34" x14ac:dyDescent="0.25">
      <c r="AH3322"/>
    </row>
    <row r="3323" spans="34:34" x14ac:dyDescent="0.25">
      <c r="AH3323"/>
    </row>
    <row r="3324" spans="34:34" x14ac:dyDescent="0.25">
      <c r="AH3324"/>
    </row>
    <row r="3325" spans="34:34" x14ac:dyDescent="0.25">
      <c r="AH3325"/>
    </row>
    <row r="3326" spans="34:34" x14ac:dyDescent="0.25">
      <c r="AH3326"/>
    </row>
    <row r="3327" spans="34:34" x14ac:dyDescent="0.25">
      <c r="AH3327"/>
    </row>
    <row r="3328" spans="34:34" x14ac:dyDescent="0.25">
      <c r="AH3328"/>
    </row>
    <row r="3329" spans="34:34" x14ac:dyDescent="0.25">
      <c r="AH3329"/>
    </row>
    <row r="3330" spans="34:34" x14ac:dyDescent="0.25">
      <c r="AH3330"/>
    </row>
    <row r="3331" spans="34:34" x14ac:dyDescent="0.25">
      <c r="AH3331"/>
    </row>
    <row r="3332" spans="34:34" x14ac:dyDescent="0.25">
      <c r="AH3332"/>
    </row>
    <row r="3333" spans="34:34" x14ac:dyDescent="0.25">
      <c r="AH3333"/>
    </row>
    <row r="3334" spans="34:34" x14ac:dyDescent="0.25">
      <c r="AH3334"/>
    </row>
    <row r="3335" spans="34:34" x14ac:dyDescent="0.25">
      <c r="AH3335"/>
    </row>
    <row r="3336" spans="34:34" x14ac:dyDescent="0.25">
      <c r="AH3336"/>
    </row>
    <row r="3337" spans="34:34" x14ac:dyDescent="0.25">
      <c r="AH3337"/>
    </row>
    <row r="3338" spans="34:34" x14ac:dyDescent="0.25">
      <c r="AH3338"/>
    </row>
    <row r="3339" spans="34:34" x14ac:dyDescent="0.25">
      <c r="AH3339"/>
    </row>
    <row r="3340" spans="34:34" x14ac:dyDescent="0.25">
      <c r="AH3340"/>
    </row>
    <row r="3341" spans="34:34" x14ac:dyDescent="0.25">
      <c r="AH3341"/>
    </row>
    <row r="3342" spans="34:34" x14ac:dyDescent="0.25">
      <c r="AH3342"/>
    </row>
    <row r="3343" spans="34:34" x14ac:dyDescent="0.25">
      <c r="AH3343"/>
    </row>
    <row r="3344" spans="34:34" x14ac:dyDescent="0.25">
      <c r="AH3344"/>
    </row>
    <row r="3345" spans="34:34" x14ac:dyDescent="0.25">
      <c r="AH3345"/>
    </row>
    <row r="3346" spans="34:34" x14ac:dyDescent="0.25">
      <c r="AH3346"/>
    </row>
    <row r="3347" spans="34:34" x14ac:dyDescent="0.25">
      <c r="AH3347"/>
    </row>
    <row r="3348" spans="34:34" x14ac:dyDescent="0.25">
      <c r="AH3348"/>
    </row>
    <row r="3349" spans="34:34" x14ac:dyDescent="0.25">
      <c r="AH3349"/>
    </row>
    <row r="3350" spans="34:34" x14ac:dyDescent="0.25">
      <c r="AH3350"/>
    </row>
    <row r="3351" spans="34:34" x14ac:dyDescent="0.25">
      <c r="AH3351"/>
    </row>
    <row r="3352" spans="34:34" x14ac:dyDescent="0.25">
      <c r="AH3352"/>
    </row>
    <row r="3353" spans="34:34" x14ac:dyDescent="0.25">
      <c r="AH3353"/>
    </row>
    <row r="3354" spans="34:34" x14ac:dyDescent="0.25">
      <c r="AH3354"/>
    </row>
    <row r="3355" spans="34:34" x14ac:dyDescent="0.25">
      <c r="AH3355"/>
    </row>
    <row r="3356" spans="34:34" x14ac:dyDescent="0.25">
      <c r="AH3356"/>
    </row>
    <row r="3357" spans="34:34" x14ac:dyDescent="0.25">
      <c r="AH3357"/>
    </row>
    <row r="3358" spans="34:34" x14ac:dyDescent="0.25">
      <c r="AH3358"/>
    </row>
    <row r="3359" spans="34:34" x14ac:dyDescent="0.25">
      <c r="AH3359"/>
    </row>
    <row r="3360" spans="34:34" x14ac:dyDescent="0.25">
      <c r="AH3360"/>
    </row>
    <row r="3361" spans="34:34" x14ac:dyDescent="0.25">
      <c r="AH3361"/>
    </row>
    <row r="3362" spans="34:34" x14ac:dyDescent="0.25">
      <c r="AH3362"/>
    </row>
    <row r="3363" spans="34:34" x14ac:dyDescent="0.25">
      <c r="AH3363"/>
    </row>
    <row r="3364" spans="34:34" x14ac:dyDescent="0.25">
      <c r="AH3364"/>
    </row>
    <row r="3365" spans="34:34" x14ac:dyDescent="0.25">
      <c r="AH3365"/>
    </row>
    <row r="3366" spans="34:34" x14ac:dyDescent="0.25">
      <c r="AH3366"/>
    </row>
    <row r="3367" spans="34:34" x14ac:dyDescent="0.25">
      <c r="AH3367"/>
    </row>
    <row r="3368" spans="34:34" x14ac:dyDescent="0.25">
      <c r="AH3368"/>
    </row>
    <row r="3369" spans="34:34" x14ac:dyDescent="0.25">
      <c r="AH3369"/>
    </row>
    <row r="3370" spans="34:34" x14ac:dyDescent="0.25">
      <c r="AH3370"/>
    </row>
    <row r="3371" spans="34:34" x14ac:dyDescent="0.25">
      <c r="AH3371"/>
    </row>
    <row r="3372" spans="34:34" x14ac:dyDescent="0.25">
      <c r="AH3372"/>
    </row>
    <row r="3373" spans="34:34" x14ac:dyDescent="0.25">
      <c r="AH3373"/>
    </row>
    <row r="3374" spans="34:34" x14ac:dyDescent="0.25">
      <c r="AH3374"/>
    </row>
    <row r="3375" spans="34:34" x14ac:dyDescent="0.25">
      <c r="AH3375"/>
    </row>
    <row r="3376" spans="34:34" x14ac:dyDescent="0.25">
      <c r="AH3376"/>
    </row>
    <row r="3377" spans="34:34" x14ac:dyDescent="0.25">
      <c r="AH3377"/>
    </row>
    <row r="3378" spans="34:34" x14ac:dyDescent="0.25">
      <c r="AH3378"/>
    </row>
    <row r="3379" spans="34:34" x14ac:dyDescent="0.25">
      <c r="AH3379"/>
    </row>
    <row r="3380" spans="34:34" x14ac:dyDescent="0.25">
      <c r="AH3380"/>
    </row>
    <row r="3381" spans="34:34" x14ac:dyDescent="0.25">
      <c r="AH3381"/>
    </row>
    <row r="3382" spans="34:34" x14ac:dyDescent="0.25">
      <c r="AH3382"/>
    </row>
    <row r="3383" spans="34:34" x14ac:dyDescent="0.25">
      <c r="AH3383"/>
    </row>
    <row r="3384" spans="34:34" x14ac:dyDescent="0.25">
      <c r="AH3384"/>
    </row>
    <row r="3385" spans="34:34" x14ac:dyDescent="0.25">
      <c r="AH3385"/>
    </row>
    <row r="3386" spans="34:34" x14ac:dyDescent="0.25">
      <c r="AH3386"/>
    </row>
    <row r="3387" spans="34:34" x14ac:dyDescent="0.25">
      <c r="AH3387"/>
    </row>
    <row r="3388" spans="34:34" x14ac:dyDescent="0.25">
      <c r="AH3388"/>
    </row>
    <row r="3389" spans="34:34" x14ac:dyDescent="0.25">
      <c r="AH3389"/>
    </row>
    <row r="3390" spans="34:34" x14ac:dyDescent="0.25">
      <c r="AH3390"/>
    </row>
    <row r="3391" spans="34:34" x14ac:dyDescent="0.25">
      <c r="AH3391"/>
    </row>
    <row r="3392" spans="34:34" x14ac:dyDescent="0.25">
      <c r="AH3392"/>
    </row>
    <row r="3393" spans="34:34" x14ac:dyDescent="0.25">
      <c r="AH3393"/>
    </row>
    <row r="3394" spans="34:34" x14ac:dyDescent="0.25">
      <c r="AH3394"/>
    </row>
    <row r="3395" spans="34:34" x14ac:dyDescent="0.25">
      <c r="AH3395"/>
    </row>
    <row r="3396" spans="34:34" x14ac:dyDescent="0.25">
      <c r="AH3396"/>
    </row>
    <row r="3397" spans="34:34" x14ac:dyDescent="0.25">
      <c r="AH3397"/>
    </row>
    <row r="3398" spans="34:34" x14ac:dyDescent="0.25">
      <c r="AH3398"/>
    </row>
    <row r="3399" spans="34:34" x14ac:dyDescent="0.25">
      <c r="AH3399"/>
    </row>
    <row r="3400" spans="34:34" x14ac:dyDescent="0.25">
      <c r="AH3400"/>
    </row>
    <row r="3401" spans="34:34" x14ac:dyDescent="0.25">
      <c r="AH3401"/>
    </row>
    <row r="3402" spans="34:34" x14ac:dyDescent="0.25">
      <c r="AH3402"/>
    </row>
    <row r="3403" spans="34:34" x14ac:dyDescent="0.25">
      <c r="AH3403"/>
    </row>
    <row r="3404" spans="34:34" x14ac:dyDescent="0.25">
      <c r="AH3404"/>
    </row>
    <row r="3405" spans="34:34" x14ac:dyDescent="0.25">
      <c r="AH3405"/>
    </row>
    <row r="3406" spans="34:34" x14ac:dyDescent="0.25">
      <c r="AH3406"/>
    </row>
    <row r="3407" spans="34:34" x14ac:dyDescent="0.25">
      <c r="AH3407"/>
    </row>
    <row r="3408" spans="34:34" x14ac:dyDescent="0.25">
      <c r="AH3408"/>
    </row>
    <row r="3409" spans="34:34" x14ac:dyDescent="0.25">
      <c r="AH3409"/>
    </row>
    <row r="3410" spans="34:34" x14ac:dyDescent="0.25">
      <c r="AH3410"/>
    </row>
    <row r="3411" spans="34:34" x14ac:dyDescent="0.25">
      <c r="AH3411"/>
    </row>
    <row r="3412" spans="34:34" x14ac:dyDescent="0.25">
      <c r="AH3412"/>
    </row>
    <row r="3413" spans="34:34" x14ac:dyDescent="0.25">
      <c r="AH3413"/>
    </row>
    <row r="3414" spans="34:34" x14ac:dyDescent="0.25">
      <c r="AH3414"/>
    </row>
    <row r="3415" spans="34:34" x14ac:dyDescent="0.25">
      <c r="AH3415"/>
    </row>
    <row r="3416" spans="34:34" x14ac:dyDescent="0.25">
      <c r="AH3416"/>
    </row>
    <row r="3417" spans="34:34" x14ac:dyDescent="0.25">
      <c r="AH3417"/>
    </row>
    <row r="3418" spans="34:34" x14ac:dyDescent="0.25">
      <c r="AH3418"/>
    </row>
    <row r="3419" spans="34:34" x14ac:dyDescent="0.25">
      <c r="AH3419"/>
    </row>
    <row r="3420" spans="34:34" x14ac:dyDescent="0.25">
      <c r="AH3420"/>
    </row>
    <row r="3421" spans="34:34" x14ac:dyDescent="0.25">
      <c r="AH3421"/>
    </row>
    <row r="3422" spans="34:34" x14ac:dyDescent="0.25">
      <c r="AH3422"/>
    </row>
    <row r="3423" spans="34:34" x14ac:dyDescent="0.25">
      <c r="AH3423"/>
    </row>
    <row r="3424" spans="34:34" x14ac:dyDescent="0.25">
      <c r="AH3424"/>
    </row>
    <row r="3425" spans="34:34" x14ac:dyDescent="0.25">
      <c r="AH3425"/>
    </row>
    <row r="3426" spans="34:34" x14ac:dyDescent="0.25">
      <c r="AH3426"/>
    </row>
    <row r="3427" spans="34:34" x14ac:dyDescent="0.25">
      <c r="AH3427"/>
    </row>
    <row r="3428" spans="34:34" x14ac:dyDescent="0.25">
      <c r="AH3428"/>
    </row>
    <row r="3429" spans="34:34" x14ac:dyDescent="0.25">
      <c r="AH3429"/>
    </row>
    <row r="3430" spans="34:34" x14ac:dyDescent="0.25">
      <c r="AH3430"/>
    </row>
    <row r="3431" spans="34:34" x14ac:dyDescent="0.25">
      <c r="AH3431"/>
    </row>
    <row r="3432" spans="34:34" x14ac:dyDescent="0.25">
      <c r="AH3432"/>
    </row>
    <row r="3433" spans="34:34" x14ac:dyDescent="0.25">
      <c r="AH3433"/>
    </row>
    <row r="3434" spans="34:34" x14ac:dyDescent="0.25">
      <c r="AH3434"/>
    </row>
    <row r="3435" spans="34:34" x14ac:dyDescent="0.25">
      <c r="AH3435"/>
    </row>
    <row r="3436" spans="34:34" x14ac:dyDescent="0.25">
      <c r="AH3436"/>
    </row>
    <row r="3437" spans="34:34" x14ac:dyDescent="0.25">
      <c r="AH3437"/>
    </row>
    <row r="3438" spans="34:34" x14ac:dyDescent="0.25">
      <c r="AH3438"/>
    </row>
    <row r="3439" spans="34:34" x14ac:dyDescent="0.25">
      <c r="AH3439"/>
    </row>
    <row r="3440" spans="34:34" x14ac:dyDescent="0.25">
      <c r="AH3440"/>
    </row>
    <row r="3441" spans="34:34" x14ac:dyDescent="0.25">
      <c r="AH3441"/>
    </row>
    <row r="3442" spans="34:34" x14ac:dyDescent="0.25">
      <c r="AH3442"/>
    </row>
    <row r="3443" spans="34:34" x14ac:dyDescent="0.25">
      <c r="AH3443"/>
    </row>
    <row r="3444" spans="34:34" x14ac:dyDescent="0.25">
      <c r="AH3444"/>
    </row>
    <row r="3445" spans="34:34" x14ac:dyDescent="0.25">
      <c r="AH3445"/>
    </row>
    <row r="3446" spans="34:34" x14ac:dyDescent="0.25">
      <c r="AH3446"/>
    </row>
    <row r="3447" spans="34:34" x14ac:dyDescent="0.25">
      <c r="AH3447"/>
    </row>
    <row r="3448" spans="34:34" x14ac:dyDescent="0.25">
      <c r="AH3448"/>
    </row>
    <row r="3449" spans="34:34" x14ac:dyDescent="0.25">
      <c r="AH3449"/>
    </row>
    <row r="3450" spans="34:34" x14ac:dyDescent="0.25">
      <c r="AH3450"/>
    </row>
    <row r="3451" spans="34:34" x14ac:dyDescent="0.25">
      <c r="AH3451"/>
    </row>
    <row r="3452" spans="34:34" x14ac:dyDescent="0.25">
      <c r="AH3452"/>
    </row>
    <row r="3453" spans="34:34" x14ac:dyDescent="0.25">
      <c r="AH3453"/>
    </row>
    <row r="3454" spans="34:34" x14ac:dyDescent="0.25">
      <c r="AH3454"/>
    </row>
    <row r="3455" spans="34:34" x14ac:dyDescent="0.25">
      <c r="AH3455"/>
    </row>
    <row r="3456" spans="34:34" x14ac:dyDescent="0.25">
      <c r="AH3456"/>
    </row>
    <row r="3457" spans="34:34" x14ac:dyDescent="0.25">
      <c r="AH3457"/>
    </row>
    <row r="3458" spans="34:34" x14ac:dyDescent="0.25">
      <c r="AH3458"/>
    </row>
    <row r="3459" spans="34:34" x14ac:dyDescent="0.25">
      <c r="AH3459"/>
    </row>
    <row r="3460" spans="34:34" x14ac:dyDescent="0.25">
      <c r="AH3460"/>
    </row>
    <row r="3461" spans="34:34" x14ac:dyDescent="0.25">
      <c r="AH3461"/>
    </row>
    <row r="3462" spans="34:34" x14ac:dyDescent="0.25">
      <c r="AH3462"/>
    </row>
    <row r="3463" spans="34:34" x14ac:dyDescent="0.25">
      <c r="AH3463"/>
    </row>
    <row r="3464" spans="34:34" x14ac:dyDescent="0.25">
      <c r="AH3464"/>
    </row>
    <row r="3465" spans="34:34" x14ac:dyDescent="0.25">
      <c r="AH3465"/>
    </row>
    <row r="3466" spans="34:34" x14ac:dyDescent="0.25">
      <c r="AH3466"/>
    </row>
    <row r="3467" spans="34:34" x14ac:dyDescent="0.25">
      <c r="AH3467"/>
    </row>
    <row r="3468" spans="34:34" x14ac:dyDescent="0.25">
      <c r="AH3468"/>
    </row>
    <row r="3469" spans="34:34" x14ac:dyDescent="0.25">
      <c r="AH3469"/>
    </row>
    <row r="3470" spans="34:34" x14ac:dyDescent="0.25">
      <c r="AH3470"/>
    </row>
    <row r="3471" spans="34:34" x14ac:dyDescent="0.25">
      <c r="AH3471"/>
    </row>
    <row r="3472" spans="34:34" x14ac:dyDescent="0.25">
      <c r="AH3472"/>
    </row>
    <row r="3473" spans="34:34" x14ac:dyDescent="0.25">
      <c r="AH3473"/>
    </row>
    <row r="3474" spans="34:34" x14ac:dyDescent="0.25">
      <c r="AH3474"/>
    </row>
    <row r="3475" spans="34:34" x14ac:dyDescent="0.25">
      <c r="AH3475"/>
    </row>
    <row r="3476" spans="34:34" x14ac:dyDescent="0.25">
      <c r="AH3476"/>
    </row>
    <row r="3477" spans="34:34" x14ac:dyDescent="0.25">
      <c r="AH3477"/>
    </row>
    <row r="3478" spans="34:34" x14ac:dyDescent="0.25">
      <c r="AH3478"/>
    </row>
    <row r="3479" spans="34:34" x14ac:dyDescent="0.25">
      <c r="AH3479"/>
    </row>
    <row r="3480" spans="34:34" x14ac:dyDescent="0.25">
      <c r="AH3480"/>
    </row>
    <row r="3481" spans="34:34" x14ac:dyDescent="0.25">
      <c r="AH3481"/>
    </row>
    <row r="3482" spans="34:34" x14ac:dyDescent="0.25">
      <c r="AH3482"/>
    </row>
    <row r="3483" spans="34:34" x14ac:dyDescent="0.25">
      <c r="AH3483"/>
    </row>
    <row r="3484" spans="34:34" x14ac:dyDescent="0.25">
      <c r="AH3484"/>
    </row>
    <row r="3485" spans="34:34" x14ac:dyDescent="0.25">
      <c r="AH3485"/>
    </row>
    <row r="3486" spans="34:34" x14ac:dyDescent="0.25">
      <c r="AH3486"/>
    </row>
    <row r="3487" spans="34:34" x14ac:dyDescent="0.25">
      <c r="AH3487"/>
    </row>
    <row r="3488" spans="34:34" x14ac:dyDescent="0.25">
      <c r="AH3488"/>
    </row>
    <row r="3489" spans="34:34" x14ac:dyDescent="0.25">
      <c r="AH3489"/>
    </row>
    <row r="3490" spans="34:34" x14ac:dyDescent="0.25">
      <c r="AH3490"/>
    </row>
    <row r="3491" spans="34:34" x14ac:dyDescent="0.25">
      <c r="AH3491"/>
    </row>
    <row r="3492" spans="34:34" x14ac:dyDescent="0.25">
      <c r="AH3492"/>
    </row>
    <row r="3493" spans="34:34" x14ac:dyDescent="0.25">
      <c r="AH3493"/>
    </row>
    <row r="3494" spans="34:34" x14ac:dyDescent="0.25">
      <c r="AH3494"/>
    </row>
    <row r="3495" spans="34:34" x14ac:dyDescent="0.25">
      <c r="AH3495"/>
    </row>
    <row r="3496" spans="34:34" x14ac:dyDescent="0.25">
      <c r="AH3496"/>
    </row>
    <row r="3497" spans="34:34" x14ac:dyDescent="0.25">
      <c r="AH3497"/>
    </row>
    <row r="3498" spans="34:34" x14ac:dyDescent="0.25">
      <c r="AH3498"/>
    </row>
    <row r="3499" spans="34:34" x14ac:dyDescent="0.25">
      <c r="AH3499"/>
    </row>
    <row r="3500" spans="34:34" x14ac:dyDescent="0.25">
      <c r="AH3500"/>
    </row>
    <row r="3501" spans="34:34" x14ac:dyDescent="0.25">
      <c r="AH3501"/>
    </row>
    <row r="3502" spans="34:34" x14ac:dyDescent="0.25">
      <c r="AH3502"/>
    </row>
    <row r="3503" spans="34:34" x14ac:dyDescent="0.25">
      <c r="AH3503"/>
    </row>
    <row r="3504" spans="34:34" x14ac:dyDescent="0.25">
      <c r="AH3504"/>
    </row>
    <row r="3505" spans="34:34" x14ac:dyDescent="0.25">
      <c r="AH3505"/>
    </row>
    <row r="3506" spans="34:34" x14ac:dyDescent="0.25">
      <c r="AH3506"/>
    </row>
    <row r="3507" spans="34:34" x14ac:dyDescent="0.25">
      <c r="AH3507"/>
    </row>
    <row r="3508" spans="34:34" x14ac:dyDescent="0.25">
      <c r="AH3508"/>
    </row>
    <row r="3509" spans="34:34" x14ac:dyDescent="0.25">
      <c r="AH3509"/>
    </row>
    <row r="3510" spans="34:34" x14ac:dyDescent="0.25">
      <c r="AH3510"/>
    </row>
    <row r="3511" spans="34:34" x14ac:dyDescent="0.25">
      <c r="AH3511"/>
    </row>
    <row r="3512" spans="34:34" x14ac:dyDescent="0.25">
      <c r="AH3512"/>
    </row>
    <row r="3513" spans="34:34" x14ac:dyDescent="0.25">
      <c r="AH3513"/>
    </row>
    <row r="3514" spans="34:34" x14ac:dyDescent="0.25">
      <c r="AH3514"/>
    </row>
    <row r="3515" spans="34:34" x14ac:dyDescent="0.25">
      <c r="AH3515"/>
    </row>
    <row r="3516" spans="34:34" x14ac:dyDescent="0.25">
      <c r="AH3516"/>
    </row>
    <row r="3517" spans="34:34" x14ac:dyDescent="0.25">
      <c r="AH3517"/>
    </row>
    <row r="3518" spans="34:34" x14ac:dyDescent="0.25">
      <c r="AH3518"/>
    </row>
    <row r="3519" spans="34:34" x14ac:dyDescent="0.25">
      <c r="AH3519"/>
    </row>
    <row r="3520" spans="34:34" x14ac:dyDescent="0.25">
      <c r="AH3520"/>
    </row>
    <row r="3521" spans="34:34" x14ac:dyDescent="0.25">
      <c r="AH3521"/>
    </row>
    <row r="3522" spans="34:34" x14ac:dyDescent="0.25">
      <c r="AH3522"/>
    </row>
    <row r="3523" spans="34:34" x14ac:dyDescent="0.25">
      <c r="AH3523"/>
    </row>
    <row r="3524" spans="34:34" x14ac:dyDescent="0.25">
      <c r="AH3524"/>
    </row>
    <row r="3525" spans="34:34" x14ac:dyDescent="0.25">
      <c r="AH3525"/>
    </row>
    <row r="3526" spans="34:34" x14ac:dyDescent="0.25">
      <c r="AH3526"/>
    </row>
    <row r="3527" spans="34:34" x14ac:dyDescent="0.25">
      <c r="AH3527"/>
    </row>
    <row r="3528" spans="34:34" x14ac:dyDescent="0.25">
      <c r="AH3528"/>
    </row>
    <row r="3529" spans="34:34" x14ac:dyDescent="0.25">
      <c r="AH3529"/>
    </row>
    <row r="3530" spans="34:34" x14ac:dyDescent="0.25">
      <c r="AH3530"/>
    </row>
    <row r="3531" spans="34:34" x14ac:dyDescent="0.25">
      <c r="AH3531"/>
    </row>
    <row r="3532" spans="34:34" x14ac:dyDescent="0.25">
      <c r="AH3532"/>
    </row>
    <row r="3533" spans="34:34" x14ac:dyDescent="0.25">
      <c r="AH3533"/>
    </row>
    <row r="3534" spans="34:34" x14ac:dyDescent="0.25">
      <c r="AH3534"/>
    </row>
    <row r="3535" spans="34:34" x14ac:dyDescent="0.25">
      <c r="AH3535"/>
    </row>
    <row r="3536" spans="34:34" x14ac:dyDescent="0.25">
      <c r="AH3536"/>
    </row>
    <row r="3537" spans="34:34" x14ac:dyDescent="0.25">
      <c r="AH3537"/>
    </row>
    <row r="3538" spans="34:34" x14ac:dyDescent="0.25">
      <c r="AH3538"/>
    </row>
    <row r="3539" spans="34:34" x14ac:dyDescent="0.25">
      <c r="AH3539"/>
    </row>
    <row r="3540" spans="34:34" x14ac:dyDescent="0.25">
      <c r="AH3540"/>
    </row>
    <row r="3541" spans="34:34" x14ac:dyDescent="0.25">
      <c r="AH3541"/>
    </row>
    <row r="3542" spans="34:34" x14ac:dyDescent="0.25">
      <c r="AH3542"/>
    </row>
    <row r="3543" spans="34:34" x14ac:dyDescent="0.25">
      <c r="AH3543"/>
    </row>
    <row r="3544" spans="34:34" x14ac:dyDescent="0.25">
      <c r="AH3544"/>
    </row>
    <row r="3545" spans="34:34" x14ac:dyDescent="0.25">
      <c r="AH3545"/>
    </row>
    <row r="3546" spans="34:34" x14ac:dyDescent="0.25">
      <c r="AH3546"/>
    </row>
    <row r="3547" spans="34:34" x14ac:dyDescent="0.25">
      <c r="AH3547"/>
    </row>
    <row r="3548" spans="34:34" x14ac:dyDescent="0.25">
      <c r="AH3548"/>
    </row>
    <row r="3549" spans="34:34" x14ac:dyDescent="0.25">
      <c r="AH3549"/>
    </row>
    <row r="3550" spans="34:34" x14ac:dyDescent="0.25">
      <c r="AH3550"/>
    </row>
    <row r="3551" spans="34:34" x14ac:dyDescent="0.25">
      <c r="AH3551"/>
    </row>
    <row r="3552" spans="34:34" x14ac:dyDescent="0.25">
      <c r="AH3552"/>
    </row>
    <row r="3553" spans="34:34" x14ac:dyDescent="0.25">
      <c r="AH3553"/>
    </row>
    <row r="3554" spans="34:34" x14ac:dyDescent="0.25">
      <c r="AH3554"/>
    </row>
    <row r="3555" spans="34:34" x14ac:dyDescent="0.25">
      <c r="AH3555"/>
    </row>
    <row r="3556" spans="34:34" x14ac:dyDescent="0.25">
      <c r="AH3556"/>
    </row>
    <row r="3557" spans="34:34" x14ac:dyDescent="0.25">
      <c r="AH3557"/>
    </row>
    <row r="3558" spans="34:34" x14ac:dyDescent="0.25">
      <c r="AH3558"/>
    </row>
    <row r="3559" spans="34:34" x14ac:dyDescent="0.25">
      <c r="AH3559"/>
    </row>
    <row r="3560" spans="34:34" x14ac:dyDescent="0.25">
      <c r="AH3560"/>
    </row>
    <row r="3561" spans="34:34" x14ac:dyDescent="0.25">
      <c r="AH3561"/>
    </row>
    <row r="3562" spans="34:34" x14ac:dyDescent="0.25">
      <c r="AH3562"/>
    </row>
    <row r="3563" spans="34:34" x14ac:dyDescent="0.25">
      <c r="AH3563"/>
    </row>
    <row r="3570" spans="34:34" x14ac:dyDescent="0.25">
      <c r="AH3570"/>
    </row>
  </sheetData>
  <pageMargins left="0.7" right="0.7" top="0.75" bottom="0.75" header="0.3" footer="0.3"/>
  <pageSetup orientation="portrait" horizontalDpi="1200" verticalDpi="1200" r:id="rId1"/>
  <ignoredErrors>
    <ignoredError sqref="AF2:AF271"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138D-493E-44A2-B766-473FC7F77BBD}">
  <sheetPr>
    <outlinePr summaryRight="0"/>
  </sheetPr>
  <dimension ref="A1:AY3570"/>
  <sheetViews>
    <sheetView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7" width="15.7109375" customWidth="1"/>
    <col min="8" max="8" width="15.7109375" style="37" customWidth="1"/>
    <col min="9" max="10" width="15.7109375" customWidth="1"/>
    <col min="11" max="11" width="15.7109375" style="37" customWidth="1" collapsed="1"/>
    <col min="12" max="13" width="15.7109375" hidden="1" customWidth="1" outlineLevel="1"/>
    <col min="14" max="14" width="15.7109375" style="37" hidden="1" customWidth="1" outlineLevel="1"/>
    <col min="15" max="16" width="15.7109375" hidden="1" customWidth="1" outlineLevel="1"/>
    <col min="17" max="17" width="15.7109375" style="38" hidden="1" customWidth="1" outlineLevel="1"/>
    <col min="18" max="19" width="15.7109375" hidden="1" customWidth="1" outlineLevel="1"/>
    <col min="20" max="20" width="15.7109375" style="37" hidden="1" customWidth="1" outlineLevel="1"/>
    <col min="21" max="22" width="15.7109375" hidden="1" customWidth="1" outlineLevel="1"/>
    <col min="23" max="23" width="15.7109375" style="37" hidden="1" customWidth="1" outlineLevel="1"/>
    <col min="24" max="25" width="15.7109375" hidden="1" customWidth="1" outlineLevel="1"/>
    <col min="26" max="26" width="15.7109375" style="37" hidden="1" customWidth="1" outlineLevel="1"/>
    <col min="27" max="28" width="15.7109375" hidden="1" customWidth="1" outlineLevel="1"/>
    <col min="29" max="29" width="15.7109375" style="37" hidden="1" customWidth="1" outlineLevel="1"/>
    <col min="30" max="31" width="15.7109375" hidden="1" customWidth="1" outlineLevel="1"/>
    <col min="32" max="32" width="15.7109375" style="37" hidden="1" customWidth="1" outlineLevel="1"/>
    <col min="33" max="34" width="15.7109375" hidden="1" customWidth="1" outlineLevel="1"/>
    <col min="35" max="35" width="15.7109375" style="37" hidden="1" customWidth="1" outlineLevel="1"/>
    <col min="36" max="37" width="15.7109375" hidden="1" customWidth="1" outlineLevel="1"/>
    <col min="38" max="38" width="15.7109375" style="37" hidden="1" customWidth="1" outlineLevel="1"/>
    <col min="39" max="40" width="15.7109375" customWidth="1"/>
    <col min="44" max="48" width="15.7109375" customWidth="1"/>
    <col min="49" max="49" width="10.85546875" bestFit="1" customWidth="1"/>
    <col min="50" max="50" width="10.85546875" style="33" customWidth="1"/>
    <col min="51" max="51" width="15.7109375" style="34" customWidth="1"/>
    <col min="52" max="52" width="25.42578125" customWidth="1"/>
    <col min="53" max="53" width="18.42578125" customWidth="1"/>
    <col min="54" max="54" width="30.140625" customWidth="1"/>
    <col min="55" max="55" width="28.42578125" customWidth="1"/>
    <col min="56" max="56" width="27" customWidth="1"/>
    <col min="57" max="57" width="31" customWidth="1"/>
    <col min="58" max="58" width="23.7109375" customWidth="1"/>
    <col min="61" max="61" width="29.28515625" customWidth="1"/>
    <col min="62" max="62" width="25.85546875" customWidth="1"/>
    <col min="63" max="63" width="24.140625" customWidth="1"/>
    <col min="64" max="65" width="27.28515625" customWidth="1"/>
    <col min="66" max="66" width="25.5703125" customWidth="1"/>
    <col min="67" max="67" width="25.140625" customWidth="1"/>
    <col min="69" max="69" width="9.42578125" customWidth="1"/>
    <col min="70" max="70" width="30.140625" customWidth="1"/>
    <col min="71" max="71" width="28.42578125" customWidth="1"/>
  </cols>
  <sheetData>
    <row r="1" spans="1:51" s="29" customFormat="1" ht="189.95" customHeight="1" x14ac:dyDescent="0.25">
      <c r="A1" s="29" t="s">
        <v>862</v>
      </c>
      <c r="B1" s="29" t="s">
        <v>929</v>
      </c>
      <c r="C1" s="29" t="s">
        <v>930</v>
      </c>
      <c r="D1" s="29" t="s">
        <v>902</v>
      </c>
      <c r="E1" s="29" t="s">
        <v>903</v>
      </c>
      <c r="F1" s="29" t="s">
        <v>906</v>
      </c>
      <c r="G1" s="29" t="s">
        <v>933</v>
      </c>
      <c r="H1" s="35" t="s">
        <v>934</v>
      </c>
      <c r="I1" s="29" t="s">
        <v>907</v>
      </c>
      <c r="J1" s="29" t="s">
        <v>935</v>
      </c>
      <c r="K1" s="35" t="s">
        <v>936</v>
      </c>
      <c r="L1" s="29" t="s">
        <v>908</v>
      </c>
      <c r="M1" s="29" t="s">
        <v>937</v>
      </c>
      <c r="N1" s="35" t="s">
        <v>938</v>
      </c>
      <c r="O1" s="29" t="s">
        <v>909</v>
      </c>
      <c r="P1" s="29" t="s">
        <v>920</v>
      </c>
      <c r="Q1" s="36" t="s">
        <v>939</v>
      </c>
      <c r="R1" s="29" t="s">
        <v>910</v>
      </c>
      <c r="S1" s="29" t="s">
        <v>921</v>
      </c>
      <c r="T1" s="35" t="s">
        <v>940</v>
      </c>
      <c r="U1" s="29" t="s">
        <v>911</v>
      </c>
      <c r="V1" s="29" t="s">
        <v>922</v>
      </c>
      <c r="W1" s="35" t="s">
        <v>941</v>
      </c>
      <c r="X1" s="29" t="s">
        <v>912</v>
      </c>
      <c r="Y1" s="29" t="s">
        <v>923</v>
      </c>
      <c r="Z1" s="35" t="s">
        <v>946</v>
      </c>
      <c r="AA1" s="29" t="s">
        <v>914</v>
      </c>
      <c r="AB1" s="29" t="s">
        <v>924</v>
      </c>
      <c r="AC1" s="35" t="s">
        <v>945</v>
      </c>
      <c r="AD1" s="29" t="s">
        <v>916</v>
      </c>
      <c r="AE1" s="29" t="s">
        <v>925</v>
      </c>
      <c r="AF1" s="35" t="s">
        <v>943</v>
      </c>
      <c r="AG1" s="29" t="s">
        <v>917</v>
      </c>
      <c r="AH1" s="29" t="s">
        <v>926</v>
      </c>
      <c r="AI1" s="35" t="s">
        <v>944</v>
      </c>
      <c r="AJ1" s="29" t="s">
        <v>918</v>
      </c>
      <c r="AK1" s="29" t="s">
        <v>927</v>
      </c>
      <c r="AL1" s="35" t="s">
        <v>947</v>
      </c>
      <c r="AM1" s="29" t="s">
        <v>928</v>
      </c>
      <c r="AN1" s="31" t="s">
        <v>856</v>
      </c>
    </row>
    <row r="2" spans="1:51" x14ac:dyDescent="0.25">
      <c r="A2" t="s">
        <v>822</v>
      </c>
      <c r="B2" t="s">
        <v>286</v>
      </c>
      <c r="C2" t="s">
        <v>546</v>
      </c>
      <c r="D2" t="s">
        <v>716</v>
      </c>
      <c r="E2" s="32">
        <v>40.044444444444444</v>
      </c>
      <c r="F2" s="32">
        <v>154.79399999999998</v>
      </c>
      <c r="G2" s="32">
        <v>0</v>
      </c>
      <c r="H2" s="37">
        <v>0</v>
      </c>
      <c r="I2" s="32">
        <v>144.83844444444443</v>
      </c>
      <c r="J2" s="32">
        <v>0</v>
      </c>
      <c r="K2" s="37">
        <v>0</v>
      </c>
      <c r="L2" s="32">
        <v>27.192777777777785</v>
      </c>
      <c r="M2" s="32">
        <v>0</v>
      </c>
      <c r="N2" s="37">
        <v>0</v>
      </c>
      <c r="O2" s="32">
        <v>17.237222222222229</v>
      </c>
      <c r="P2" s="32">
        <v>0</v>
      </c>
      <c r="Q2" s="37">
        <v>0</v>
      </c>
      <c r="R2" s="32">
        <v>5.2444444444444445</v>
      </c>
      <c r="S2" s="32">
        <v>0</v>
      </c>
      <c r="T2" s="37">
        <v>0</v>
      </c>
      <c r="U2" s="32">
        <v>4.7111111111111112</v>
      </c>
      <c r="V2" s="32">
        <v>0</v>
      </c>
      <c r="W2" s="37">
        <v>0</v>
      </c>
      <c r="X2" s="32">
        <v>33.413111111111114</v>
      </c>
      <c r="Y2" s="32">
        <v>0</v>
      </c>
      <c r="Z2" s="37">
        <v>0</v>
      </c>
      <c r="AA2" s="32">
        <v>0</v>
      </c>
      <c r="AB2" s="32">
        <v>0</v>
      </c>
      <c r="AC2" s="37" t="s">
        <v>942</v>
      </c>
      <c r="AD2" s="32">
        <v>68.154888888888891</v>
      </c>
      <c r="AE2" s="32">
        <v>0</v>
      </c>
      <c r="AF2" s="37">
        <v>0</v>
      </c>
      <c r="AG2" s="32">
        <v>21.11011111111112</v>
      </c>
      <c r="AH2" s="32">
        <v>0</v>
      </c>
      <c r="AI2" s="37">
        <v>0</v>
      </c>
      <c r="AJ2" s="32">
        <v>4.9231111111111092</v>
      </c>
      <c r="AK2" s="32">
        <v>0</v>
      </c>
      <c r="AL2" s="37">
        <v>0</v>
      </c>
      <c r="AM2" t="s">
        <v>13</v>
      </c>
      <c r="AN2" s="34">
        <v>4</v>
      </c>
      <c r="AX2"/>
      <c r="AY2"/>
    </row>
    <row r="3" spans="1:51" x14ac:dyDescent="0.25">
      <c r="A3" t="s">
        <v>822</v>
      </c>
      <c r="B3" t="s">
        <v>493</v>
      </c>
      <c r="C3" t="s">
        <v>600</v>
      </c>
      <c r="D3" t="s">
        <v>732</v>
      </c>
      <c r="E3" s="32">
        <v>8.3000000000000007</v>
      </c>
      <c r="F3" s="32">
        <v>77.62777777777778</v>
      </c>
      <c r="G3" s="32">
        <v>0</v>
      </c>
      <c r="H3" s="37">
        <v>0</v>
      </c>
      <c r="I3" s="32">
        <v>69.466666666666669</v>
      </c>
      <c r="J3" s="32">
        <v>0</v>
      </c>
      <c r="K3" s="37">
        <v>0</v>
      </c>
      <c r="L3" s="32">
        <v>44.427777777777777</v>
      </c>
      <c r="M3" s="32">
        <v>0</v>
      </c>
      <c r="N3" s="37">
        <v>0</v>
      </c>
      <c r="O3" s="32">
        <v>36.266666666666666</v>
      </c>
      <c r="P3" s="32">
        <v>0</v>
      </c>
      <c r="Q3" s="37">
        <v>0</v>
      </c>
      <c r="R3" s="32">
        <v>8.1611111111111114</v>
      </c>
      <c r="S3" s="32">
        <v>0</v>
      </c>
      <c r="T3" s="37">
        <v>0</v>
      </c>
      <c r="U3" s="32">
        <v>0</v>
      </c>
      <c r="V3" s="32">
        <v>0</v>
      </c>
      <c r="W3" s="37" t="s">
        <v>942</v>
      </c>
      <c r="X3" s="32">
        <v>5.2</v>
      </c>
      <c r="Y3" s="32">
        <v>0</v>
      </c>
      <c r="Z3" s="37">
        <v>0</v>
      </c>
      <c r="AA3" s="32">
        <v>0</v>
      </c>
      <c r="AB3" s="32">
        <v>0</v>
      </c>
      <c r="AC3" s="37" t="s">
        <v>942</v>
      </c>
      <c r="AD3" s="32">
        <v>28</v>
      </c>
      <c r="AE3" s="32">
        <v>0</v>
      </c>
      <c r="AF3" s="37">
        <v>0</v>
      </c>
      <c r="AG3" s="32">
        <v>0</v>
      </c>
      <c r="AH3" s="32">
        <v>0</v>
      </c>
      <c r="AI3" s="37" t="s">
        <v>942</v>
      </c>
      <c r="AJ3" s="32">
        <v>0</v>
      </c>
      <c r="AK3" s="32">
        <v>0</v>
      </c>
      <c r="AL3" s="37" t="s">
        <v>942</v>
      </c>
      <c r="AM3" t="s">
        <v>226</v>
      </c>
      <c r="AN3" s="34">
        <v>4</v>
      </c>
      <c r="AX3"/>
      <c r="AY3"/>
    </row>
    <row r="4" spans="1:51" x14ac:dyDescent="0.25">
      <c r="A4" t="s">
        <v>822</v>
      </c>
      <c r="B4" t="s">
        <v>326</v>
      </c>
      <c r="C4" t="s">
        <v>611</v>
      </c>
      <c r="D4" t="s">
        <v>725</v>
      </c>
      <c r="E4" s="32">
        <v>110.11111111111111</v>
      </c>
      <c r="F4" s="32">
        <v>538.95755555555559</v>
      </c>
      <c r="G4" s="32">
        <v>152.23922222222222</v>
      </c>
      <c r="H4" s="37">
        <v>0.28246978013935542</v>
      </c>
      <c r="I4" s="32">
        <v>503.04077777777775</v>
      </c>
      <c r="J4" s="32">
        <v>151.62477777777778</v>
      </c>
      <c r="K4" s="37">
        <v>0.30141647452040005</v>
      </c>
      <c r="L4" s="32">
        <v>81.629666666666665</v>
      </c>
      <c r="M4" s="32">
        <v>0.58277777777777784</v>
      </c>
      <c r="N4" s="37">
        <v>7.139288956765447E-3</v>
      </c>
      <c r="O4" s="32">
        <v>52.190888888888892</v>
      </c>
      <c r="P4" s="32">
        <v>0</v>
      </c>
      <c r="Q4" s="37">
        <v>0</v>
      </c>
      <c r="R4" s="32">
        <v>23.74988888888889</v>
      </c>
      <c r="S4" s="32">
        <v>0.58277777777777784</v>
      </c>
      <c r="T4" s="37">
        <v>2.4538126494159037E-2</v>
      </c>
      <c r="U4" s="32">
        <v>5.6888888888888891</v>
      </c>
      <c r="V4" s="32">
        <v>0</v>
      </c>
      <c r="W4" s="37">
        <v>0</v>
      </c>
      <c r="X4" s="32">
        <v>63.066555555555553</v>
      </c>
      <c r="Y4" s="32">
        <v>3.2588888888888898</v>
      </c>
      <c r="Z4" s="37">
        <v>5.1673804922136947E-2</v>
      </c>
      <c r="AA4" s="32">
        <v>6.4779999999999962</v>
      </c>
      <c r="AB4" s="32">
        <v>3.1666666666666669E-2</v>
      </c>
      <c r="AC4" s="37">
        <v>4.8883400226407362E-3</v>
      </c>
      <c r="AD4" s="32">
        <v>322.72944444444443</v>
      </c>
      <c r="AE4" s="32">
        <v>148.36588888888889</v>
      </c>
      <c r="AF4" s="37">
        <v>0.45972219592262525</v>
      </c>
      <c r="AG4" s="32">
        <v>44.644111111111108</v>
      </c>
      <c r="AH4" s="32">
        <v>0</v>
      </c>
      <c r="AI4" s="37">
        <v>0</v>
      </c>
      <c r="AJ4" s="32">
        <v>20.409777777777773</v>
      </c>
      <c r="AK4" s="32">
        <v>0</v>
      </c>
      <c r="AL4" s="37">
        <v>0</v>
      </c>
      <c r="AM4" t="s">
        <v>54</v>
      </c>
      <c r="AN4" s="34">
        <v>4</v>
      </c>
      <c r="AX4"/>
      <c r="AY4"/>
    </row>
    <row r="5" spans="1:51" x14ac:dyDescent="0.25">
      <c r="A5" t="s">
        <v>822</v>
      </c>
      <c r="B5" t="s">
        <v>367</v>
      </c>
      <c r="C5" t="s">
        <v>597</v>
      </c>
      <c r="D5" t="s">
        <v>756</v>
      </c>
      <c r="E5" s="32">
        <v>76.977777777777774</v>
      </c>
      <c r="F5" s="32">
        <v>274.96333333333331</v>
      </c>
      <c r="G5" s="32">
        <v>4.8638888888888889</v>
      </c>
      <c r="H5" s="37">
        <v>1.768922725050209E-2</v>
      </c>
      <c r="I5" s="32">
        <v>247.9782222222222</v>
      </c>
      <c r="J5" s="32">
        <v>4.8638888888888889</v>
      </c>
      <c r="K5" s="37">
        <v>1.9614177589071444E-2</v>
      </c>
      <c r="L5" s="32">
        <v>52.57566666666667</v>
      </c>
      <c r="M5" s="32">
        <v>0.81944444444444442</v>
      </c>
      <c r="N5" s="37">
        <v>1.558600197387469E-2</v>
      </c>
      <c r="O5" s="32">
        <v>30.651111111111121</v>
      </c>
      <c r="P5" s="32">
        <v>0.81944444444444442</v>
      </c>
      <c r="Q5" s="37">
        <v>2.6734575509316311E-2</v>
      </c>
      <c r="R5" s="32">
        <v>16.235666666666663</v>
      </c>
      <c r="S5" s="32">
        <v>0</v>
      </c>
      <c r="T5" s="37">
        <v>0</v>
      </c>
      <c r="U5" s="32">
        <v>5.6888888888888891</v>
      </c>
      <c r="V5" s="32">
        <v>0</v>
      </c>
      <c r="W5" s="37">
        <v>0</v>
      </c>
      <c r="X5" s="32">
        <v>44.448444444444448</v>
      </c>
      <c r="Y5" s="32">
        <v>0.76666666666666672</v>
      </c>
      <c r="Z5" s="37">
        <v>1.7248447639712425E-2</v>
      </c>
      <c r="AA5" s="32">
        <v>5.0605555555555553</v>
      </c>
      <c r="AB5" s="32">
        <v>0</v>
      </c>
      <c r="AC5" s="37">
        <v>0</v>
      </c>
      <c r="AD5" s="32">
        <v>152.08311111111109</v>
      </c>
      <c r="AE5" s="32">
        <v>3.2777777777777777</v>
      </c>
      <c r="AF5" s="37">
        <v>2.1552542907825257E-2</v>
      </c>
      <c r="AG5" s="32">
        <v>0</v>
      </c>
      <c r="AH5" s="32">
        <v>0</v>
      </c>
      <c r="AI5" s="37" t="s">
        <v>942</v>
      </c>
      <c r="AJ5" s="32">
        <v>20.795555555555566</v>
      </c>
      <c r="AK5" s="32">
        <v>0</v>
      </c>
      <c r="AL5" s="37">
        <v>0</v>
      </c>
      <c r="AM5" t="s">
        <v>95</v>
      </c>
      <c r="AN5" s="34">
        <v>4</v>
      </c>
      <c r="AX5"/>
      <c r="AY5"/>
    </row>
    <row r="6" spans="1:51" x14ac:dyDescent="0.25">
      <c r="A6" t="s">
        <v>822</v>
      </c>
      <c r="B6" t="s">
        <v>443</v>
      </c>
      <c r="C6" t="s">
        <v>661</v>
      </c>
      <c r="D6" t="s">
        <v>742</v>
      </c>
      <c r="E6" s="32">
        <v>53.733333333333334</v>
      </c>
      <c r="F6" s="32">
        <v>208.08722222222221</v>
      </c>
      <c r="G6" s="32">
        <v>81.734666666666655</v>
      </c>
      <c r="H6" s="37">
        <v>0.39279041641192125</v>
      </c>
      <c r="I6" s="32">
        <v>183.89277777777775</v>
      </c>
      <c r="J6" s="32">
        <v>71.195777777777764</v>
      </c>
      <c r="K6" s="37">
        <v>0.38715918394475041</v>
      </c>
      <c r="L6" s="32">
        <v>42.359666666666662</v>
      </c>
      <c r="M6" s="32">
        <v>9.8166666666666664</v>
      </c>
      <c r="N6" s="37">
        <v>0.23174560706332284</v>
      </c>
      <c r="O6" s="32">
        <v>21.059666666666661</v>
      </c>
      <c r="P6" s="32">
        <v>2.1722222222222221</v>
      </c>
      <c r="Q6" s="37">
        <v>0.10314608757129216</v>
      </c>
      <c r="R6" s="32">
        <v>15.505555555555556</v>
      </c>
      <c r="S6" s="32">
        <v>7.6444444444444448</v>
      </c>
      <c r="T6" s="37">
        <v>0.49301325689716946</v>
      </c>
      <c r="U6" s="32">
        <v>5.7944444444444443</v>
      </c>
      <c r="V6" s="32">
        <v>0</v>
      </c>
      <c r="W6" s="37">
        <v>0</v>
      </c>
      <c r="X6" s="32">
        <v>19.015555555555562</v>
      </c>
      <c r="Y6" s="32">
        <v>13.921222222222223</v>
      </c>
      <c r="Z6" s="37">
        <v>0.73209652915741474</v>
      </c>
      <c r="AA6" s="32">
        <v>2.8944444444444444</v>
      </c>
      <c r="AB6" s="32">
        <v>2.8944444444444444</v>
      </c>
      <c r="AC6" s="37">
        <v>1</v>
      </c>
      <c r="AD6" s="32">
        <v>112.7411111111111</v>
      </c>
      <c r="AE6" s="32">
        <v>50.763444444444431</v>
      </c>
      <c r="AF6" s="37">
        <v>0.45026560359525752</v>
      </c>
      <c r="AG6" s="32">
        <v>0</v>
      </c>
      <c r="AH6" s="32">
        <v>0</v>
      </c>
      <c r="AI6" s="37" t="s">
        <v>942</v>
      </c>
      <c r="AJ6" s="32">
        <v>31.076444444444444</v>
      </c>
      <c r="AK6" s="32">
        <v>4.3388888888888895</v>
      </c>
      <c r="AL6" s="37">
        <v>0.13961986213209007</v>
      </c>
      <c r="AM6" t="s">
        <v>175</v>
      </c>
      <c r="AN6" s="34">
        <v>4</v>
      </c>
      <c r="AX6"/>
      <c r="AY6"/>
    </row>
    <row r="7" spans="1:51" x14ac:dyDescent="0.25">
      <c r="A7" t="s">
        <v>822</v>
      </c>
      <c r="B7" t="s">
        <v>462</v>
      </c>
      <c r="C7" t="s">
        <v>578</v>
      </c>
      <c r="D7" t="s">
        <v>794</v>
      </c>
      <c r="E7" s="32">
        <v>40.733333333333334</v>
      </c>
      <c r="F7" s="32">
        <v>155.81277777777777</v>
      </c>
      <c r="G7" s="32">
        <v>4.5391111111111115</v>
      </c>
      <c r="H7" s="37">
        <v>2.9131828440828206E-2</v>
      </c>
      <c r="I7" s="32">
        <v>132.20388888888888</v>
      </c>
      <c r="J7" s="32">
        <v>4.5391111111111115</v>
      </c>
      <c r="K7" s="37">
        <v>3.4334172385246699E-2</v>
      </c>
      <c r="L7" s="32">
        <v>34.995777777777775</v>
      </c>
      <c r="M7" s="32">
        <v>0.81388888888888888</v>
      </c>
      <c r="N7" s="37">
        <v>2.3256773833033827E-2</v>
      </c>
      <c r="O7" s="32">
        <v>11.956222222222221</v>
      </c>
      <c r="P7" s="32">
        <v>0.81388888888888888</v>
      </c>
      <c r="Q7" s="37">
        <v>6.8072412319015674E-2</v>
      </c>
      <c r="R7" s="32">
        <v>17.795111111111108</v>
      </c>
      <c r="S7" s="32">
        <v>0</v>
      </c>
      <c r="T7" s="37">
        <v>0</v>
      </c>
      <c r="U7" s="32">
        <v>5.2444444444444445</v>
      </c>
      <c r="V7" s="32">
        <v>0</v>
      </c>
      <c r="W7" s="37">
        <v>0</v>
      </c>
      <c r="X7" s="32">
        <v>41.857666666666667</v>
      </c>
      <c r="Y7" s="32">
        <v>1.7057777777777776</v>
      </c>
      <c r="Z7" s="37">
        <v>4.0751860139785885E-2</v>
      </c>
      <c r="AA7" s="32">
        <v>0.56933333333333336</v>
      </c>
      <c r="AB7" s="32">
        <v>0</v>
      </c>
      <c r="AC7" s="37">
        <v>0</v>
      </c>
      <c r="AD7" s="32">
        <v>77.008333333333326</v>
      </c>
      <c r="AE7" s="32">
        <v>0.85555555555555551</v>
      </c>
      <c r="AF7" s="37">
        <v>1.1109908740035351E-2</v>
      </c>
      <c r="AG7" s="32">
        <v>0</v>
      </c>
      <c r="AH7" s="32">
        <v>0</v>
      </c>
      <c r="AI7" s="37" t="s">
        <v>942</v>
      </c>
      <c r="AJ7" s="32">
        <v>1.3816666666666666</v>
      </c>
      <c r="AK7" s="32">
        <v>1.163888888888889</v>
      </c>
      <c r="AL7" s="37">
        <v>0.84238037796542031</v>
      </c>
      <c r="AM7" t="s">
        <v>194</v>
      </c>
      <c r="AN7" s="34">
        <v>4</v>
      </c>
      <c r="AX7"/>
      <c r="AY7"/>
    </row>
    <row r="8" spans="1:51" x14ac:dyDescent="0.25">
      <c r="A8" t="s">
        <v>822</v>
      </c>
      <c r="B8" t="s">
        <v>515</v>
      </c>
      <c r="C8" t="s">
        <v>681</v>
      </c>
      <c r="D8" t="s">
        <v>804</v>
      </c>
      <c r="E8" s="32">
        <v>91.533333333333331</v>
      </c>
      <c r="F8" s="32">
        <v>208.76766666666668</v>
      </c>
      <c r="G8" s="32">
        <v>0.28333333333333333</v>
      </c>
      <c r="H8" s="37">
        <v>1.3571705707940084E-3</v>
      </c>
      <c r="I8" s="32">
        <v>176.59944444444443</v>
      </c>
      <c r="J8" s="32">
        <v>0</v>
      </c>
      <c r="K8" s="37">
        <v>0</v>
      </c>
      <c r="L8" s="32">
        <v>38.601333333333336</v>
      </c>
      <c r="M8" s="32">
        <v>0.28333333333333333</v>
      </c>
      <c r="N8" s="37">
        <v>7.3399882560187899E-3</v>
      </c>
      <c r="O8" s="32">
        <v>14.734666666666666</v>
      </c>
      <c r="P8" s="32">
        <v>0</v>
      </c>
      <c r="Q8" s="37">
        <v>0</v>
      </c>
      <c r="R8" s="32">
        <v>18.177777777777777</v>
      </c>
      <c r="S8" s="32">
        <v>0.28333333333333333</v>
      </c>
      <c r="T8" s="37">
        <v>1.5586797066014671E-2</v>
      </c>
      <c r="U8" s="32">
        <v>5.6888888888888891</v>
      </c>
      <c r="V8" s="32">
        <v>0</v>
      </c>
      <c r="W8" s="37">
        <v>0</v>
      </c>
      <c r="X8" s="32">
        <v>49.941888888888876</v>
      </c>
      <c r="Y8" s="32">
        <v>0</v>
      </c>
      <c r="Z8" s="37">
        <v>0</v>
      </c>
      <c r="AA8" s="32">
        <v>8.3015555555555576</v>
      </c>
      <c r="AB8" s="32">
        <v>0</v>
      </c>
      <c r="AC8" s="37">
        <v>0</v>
      </c>
      <c r="AD8" s="32">
        <v>108.16922222222223</v>
      </c>
      <c r="AE8" s="32">
        <v>0</v>
      </c>
      <c r="AF8" s="37">
        <v>0</v>
      </c>
      <c r="AG8" s="32">
        <v>0</v>
      </c>
      <c r="AH8" s="32">
        <v>0</v>
      </c>
      <c r="AI8" s="37" t="s">
        <v>942</v>
      </c>
      <c r="AJ8" s="32">
        <v>3.7536666666666658</v>
      </c>
      <c r="AK8" s="32">
        <v>0</v>
      </c>
      <c r="AL8" s="37">
        <v>0</v>
      </c>
      <c r="AM8" t="s">
        <v>248</v>
      </c>
      <c r="AN8" s="34">
        <v>4</v>
      </c>
      <c r="AX8"/>
      <c r="AY8"/>
    </row>
    <row r="9" spans="1:51" x14ac:dyDescent="0.25">
      <c r="A9" t="s">
        <v>822</v>
      </c>
      <c r="B9" t="s">
        <v>475</v>
      </c>
      <c r="C9" t="s">
        <v>599</v>
      </c>
      <c r="D9" t="s">
        <v>693</v>
      </c>
      <c r="E9" s="32">
        <v>71.466666666666669</v>
      </c>
      <c r="F9" s="32">
        <v>275.33933333333334</v>
      </c>
      <c r="G9" s="32">
        <v>26.735999999999997</v>
      </c>
      <c r="H9" s="37">
        <v>9.710200019854287E-2</v>
      </c>
      <c r="I9" s="32">
        <v>245.61311111111112</v>
      </c>
      <c r="J9" s="32">
        <v>26.735999999999997</v>
      </c>
      <c r="K9" s="37">
        <v>0.10885412378456089</v>
      </c>
      <c r="L9" s="32">
        <v>41.074777777777776</v>
      </c>
      <c r="M9" s="32">
        <v>1.4083333333333334</v>
      </c>
      <c r="N9" s="37">
        <v>3.4287059103586148E-2</v>
      </c>
      <c r="O9" s="32">
        <v>26.522666666666666</v>
      </c>
      <c r="P9" s="32">
        <v>1.4083333333333334</v>
      </c>
      <c r="Q9" s="37">
        <v>5.3099235873718086E-2</v>
      </c>
      <c r="R9" s="32">
        <v>8.8632222222222214</v>
      </c>
      <c r="S9" s="32">
        <v>0</v>
      </c>
      <c r="T9" s="37">
        <v>0</v>
      </c>
      <c r="U9" s="32">
        <v>5.6888888888888891</v>
      </c>
      <c r="V9" s="32">
        <v>0</v>
      </c>
      <c r="W9" s="37">
        <v>0</v>
      </c>
      <c r="X9" s="32">
        <v>50.41133333333331</v>
      </c>
      <c r="Y9" s="32">
        <v>9.7717777777777783</v>
      </c>
      <c r="Z9" s="37">
        <v>0.1938408911576322</v>
      </c>
      <c r="AA9" s="32">
        <v>15.17411111111111</v>
      </c>
      <c r="AB9" s="32">
        <v>0</v>
      </c>
      <c r="AC9" s="37">
        <v>0</v>
      </c>
      <c r="AD9" s="32">
        <v>136.34977777777783</v>
      </c>
      <c r="AE9" s="32">
        <v>15.555888888888886</v>
      </c>
      <c r="AF9" s="37">
        <v>0.11408811325121332</v>
      </c>
      <c r="AG9" s="32">
        <v>12.06066666666667</v>
      </c>
      <c r="AH9" s="32">
        <v>0</v>
      </c>
      <c r="AI9" s="37">
        <v>0</v>
      </c>
      <c r="AJ9" s="32">
        <v>20.268666666666661</v>
      </c>
      <c r="AK9" s="32">
        <v>0</v>
      </c>
      <c r="AL9" s="37">
        <v>0</v>
      </c>
      <c r="AM9" t="s">
        <v>207</v>
      </c>
      <c r="AN9" s="34">
        <v>4</v>
      </c>
      <c r="AX9"/>
      <c r="AY9"/>
    </row>
    <row r="10" spans="1:51" x14ac:dyDescent="0.25">
      <c r="A10" t="s">
        <v>822</v>
      </c>
      <c r="B10" t="s">
        <v>506</v>
      </c>
      <c r="C10" t="s">
        <v>594</v>
      </c>
      <c r="D10" t="s">
        <v>699</v>
      </c>
      <c r="E10" s="32">
        <v>100.41111111111111</v>
      </c>
      <c r="F10" s="32">
        <v>371.43444444444435</v>
      </c>
      <c r="G10" s="32">
        <v>6.8432222222222228</v>
      </c>
      <c r="H10" s="37">
        <v>1.8423768513061978E-2</v>
      </c>
      <c r="I10" s="32">
        <v>337.8648888888888</v>
      </c>
      <c r="J10" s="32">
        <v>6.7682222222222217</v>
      </c>
      <c r="K10" s="37">
        <v>2.0032333766554944E-2</v>
      </c>
      <c r="L10" s="32">
        <v>46.411888888888875</v>
      </c>
      <c r="M10" s="32">
        <v>1.7531111111111111</v>
      </c>
      <c r="N10" s="37">
        <v>3.7772888651614656E-2</v>
      </c>
      <c r="O10" s="32">
        <v>29.9191111111111</v>
      </c>
      <c r="P10" s="32">
        <v>1.7531111111111111</v>
      </c>
      <c r="Q10" s="37">
        <v>5.8595026590213636E-2</v>
      </c>
      <c r="R10" s="32">
        <v>10.803888888888888</v>
      </c>
      <c r="S10" s="32">
        <v>0</v>
      </c>
      <c r="T10" s="37">
        <v>0</v>
      </c>
      <c r="U10" s="32">
        <v>5.6888888888888891</v>
      </c>
      <c r="V10" s="32">
        <v>0</v>
      </c>
      <c r="W10" s="37">
        <v>0</v>
      </c>
      <c r="X10" s="32">
        <v>61.141888888888886</v>
      </c>
      <c r="Y10" s="32">
        <v>1.1616666666666668</v>
      </c>
      <c r="Z10" s="37">
        <v>1.8999522058890345E-2</v>
      </c>
      <c r="AA10" s="32">
        <v>17.076777777777782</v>
      </c>
      <c r="AB10" s="32">
        <v>7.4999999999999997E-2</v>
      </c>
      <c r="AC10" s="37">
        <v>4.3919292606593736E-3</v>
      </c>
      <c r="AD10" s="32">
        <v>187.01044444444443</v>
      </c>
      <c r="AE10" s="32">
        <v>3.4867777777777778</v>
      </c>
      <c r="AF10" s="37">
        <v>1.8644829106395724E-2</v>
      </c>
      <c r="AG10" s="32">
        <v>36.597888888888882</v>
      </c>
      <c r="AH10" s="32">
        <v>0</v>
      </c>
      <c r="AI10" s="37">
        <v>0</v>
      </c>
      <c r="AJ10" s="32">
        <v>23.195555555555551</v>
      </c>
      <c r="AK10" s="32">
        <v>0.36666666666666664</v>
      </c>
      <c r="AL10" s="37">
        <v>1.5807625981988888E-2</v>
      </c>
      <c r="AM10" t="s">
        <v>239</v>
      </c>
      <c r="AN10" s="34">
        <v>4</v>
      </c>
      <c r="AX10"/>
      <c r="AY10"/>
    </row>
    <row r="11" spans="1:51" x14ac:dyDescent="0.25">
      <c r="A11" t="s">
        <v>822</v>
      </c>
      <c r="B11" t="s">
        <v>535</v>
      </c>
      <c r="C11" t="s">
        <v>685</v>
      </c>
      <c r="D11" t="s">
        <v>708</v>
      </c>
      <c r="E11" s="32">
        <v>128.69999999999999</v>
      </c>
      <c r="F11" s="32">
        <v>443.55755555555561</v>
      </c>
      <c r="G11" s="32">
        <v>0</v>
      </c>
      <c r="H11" s="37">
        <v>0</v>
      </c>
      <c r="I11" s="32">
        <v>399.66655555555559</v>
      </c>
      <c r="J11" s="32">
        <v>0</v>
      </c>
      <c r="K11" s="37">
        <v>0</v>
      </c>
      <c r="L11" s="32">
        <v>94.790444444444432</v>
      </c>
      <c r="M11" s="32">
        <v>0</v>
      </c>
      <c r="N11" s="37">
        <v>0</v>
      </c>
      <c r="O11" s="32">
        <v>59.245111111111108</v>
      </c>
      <c r="P11" s="32">
        <v>0</v>
      </c>
      <c r="Q11" s="37">
        <v>0</v>
      </c>
      <c r="R11" s="32">
        <v>27.546999999999993</v>
      </c>
      <c r="S11" s="32">
        <v>0</v>
      </c>
      <c r="T11" s="37">
        <v>0</v>
      </c>
      <c r="U11" s="32">
        <v>7.998333333333334</v>
      </c>
      <c r="V11" s="32">
        <v>0</v>
      </c>
      <c r="W11" s="37">
        <v>0</v>
      </c>
      <c r="X11" s="32">
        <v>74.201000000000022</v>
      </c>
      <c r="Y11" s="32">
        <v>0</v>
      </c>
      <c r="Z11" s="37">
        <v>0</v>
      </c>
      <c r="AA11" s="32">
        <v>8.3456666666666681</v>
      </c>
      <c r="AB11" s="32">
        <v>0</v>
      </c>
      <c r="AC11" s="37">
        <v>0</v>
      </c>
      <c r="AD11" s="32">
        <v>256.76833333333337</v>
      </c>
      <c r="AE11" s="32">
        <v>0</v>
      </c>
      <c r="AF11" s="37">
        <v>0</v>
      </c>
      <c r="AG11" s="32">
        <v>6.3961111111111109</v>
      </c>
      <c r="AH11" s="32">
        <v>0</v>
      </c>
      <c r="AI11" s="37">
        <v>0</v>
      </c>
      <c r="AJ11" s="32">
        <v>3.0559999999999996</v>
      </c>
      <c r="AK11" s="32">
        <v>0</v>
      </c>
      <c r="AL11" s="37">
        <v>0</v>
      </c>
      <c r="AM11" t="s">
        <v>268</v>
      </c>
      <c r="AN11" s="34">
        <v>4</v>
      </c>
      <c r="AX11"/>
      <c r="AY11"/>
    </row>
    <row r="12" spans="1:51" x14ac:dyDescent="0.25">
      <c r="A12" t="s">
        <v>822</v>
      </c>
      <c r="B12" t="s">
        <v>407</v>
      </c>
      <c r="C12" t="s">
        <v>569</v>
      </c>
      <c r="D12" t="s">
        <v>747</v>
      </c>
      <c r="E12" s="32">
        <v>82.933333333333337</v>
      </c>
      <c r="F12" s="32">
        <v>392.14011111111114</v>
      </c>
      <c r="G12" s="32">
        <v>25.521111111111107</v>
      </c>
      <c r="H12" s="37">
        <v>6.5081613402919181E-2</v>
      </c>
      <c r="I12" s="32">
        <v>359.64066666666668</v>
      </c>
      <c r="J12" s="32">
        <v>25.521111111111107</v>
      </c>
      <c r="K12" s="37">
        <v>7.0962806702739703E-2</v>
      </c>
      <c r="L12" s="32">
        <v>28.54666666666666</v>
      </c>
      <c r="M12" s="32">
        <v>0.36222222222222222</v>
      </c>
      <c r="N12" s="37">
        <v>1.2688774715864864E-2</v>
      </c>
      <c r="O12" s="32">
        <v>18.765555555555551</v>
      </c>
      <c r="P12" s="32">
        <v>0.36222222222222222</v>
      </c>
      <c r="Q12" s="37">
        <v>1.9302504588785605E-2</v>
      </c>
      <c r="R12" s="32">
        <v>2.233111111111111</v>
      </c>
      <c r="S12" s="32">
        <v>0</v>
      </c>
      <c r="T12" s="37">
        <v>0</v>
      </c>
      <c r="U12" s="32">
        <v>7.5479999999999992</v>
      </c>
      <c r="V12" s="32">
        <v>0</v>
      </c>
      <c r="W12" s="37">
        <v>0</v>
      </c>
      <c r="X12" s="32">
        <v>40.599222222222224</v>
      </c>
      <c r="Y12" s="32">
        <v>1.5104444444444445</v>
      </c>
      <c r="Z12" s="37">
        <v>3.7203777850150388E-2</v>
      </c>
      <c r="AA12" s="32">
        <v>22.718333333333341</v>
      </c>
      <c r="AB12" s="32">
        <v>0</v>
      </c>
      <c r="AC12" s="37">
        <v>0</v>
      </c>
      <c r="AD12" s="32">
        <v>229.83088888888892</v>
      </c>
      <c r="AE12" s="32">
        <v>23.64844444444444</v>
      </c>
      <c r="AF12" s="37">
        <v>0.10289497882017597</v>
      </c>
      <c r="AG12" s="32">
        <v>20.448777777777778</v>
      </c>
      <c r="AH12" s="32">
        <v>0</v>
      </c>
      <c r="AI12" s="37">
        <v>0</v>
      </c>
      <c r="AJ12" s="32">
        <v>49.996222222222229</v>
      </c>
      <c r="AK12" s="32">
        <v>0</v>
      </c>
      <c r="AL12" s="37">
        <v>0</v>
      </c>
      <c r="AM12" t="s">
        <v>138</v>
      </c>
      <c r="AN12" s="34">
        <v>4</v>
      </c>
      <c r="AX12"/>
      <c r="AY12"/>
    </row>
    <row r="13" spans="1:51" x14ac:dyDescent="0.25">
      <c r="A13" t="s">
        <v>822</v>
      </c>
      <c r="B13" t="s">
        <v>363</v>
      </c>
      <c r="C13" t="s">
        <v>592</v>
      </c>
      <c r="D13" t="s">
        <v>721</v>
      </c>
      <c r="E13" s="32">
        <v>57.111111111111114</v>
      </c>
      <c r="F13" s="32">
        <v>216.87077777777776</v>
      </c>
      <c r="G13" s="32">
        <v>0</v>
      </c>
      <c r="H13" s="37">
        <v>0</v>
      </c>
      <c r="I13" s="32">
        <v>186.75411111111111</v>
      </c>
      <c r="J13" s="32">
        <v>0</v>
      </c>
      <c r="K13" s="37">
        <v>0</v>
      </c>
      <c r="L13" s="32">
        <v>43.524999999999999</v>
      </c>
      <c r="M13" s="32">
        <v>0</v>
      </c>
      <c r="N13" s="37">
        <v>0</v>
      </c>
      <c r="O13" s="32">
        <v>13.408333333333333</v>
      </c>
      <c r="P13" s="32">
        <v>0</v>
      </c>
      <c r="Q13" s="37">
        <v>0</v>
      </c>
      <c r="R13" s="32">
        <v>24.427777777777777</v>
      </c>
      <c r="S13" s="32">
        <v>0</v>
      </c>
      <c r="T13" s="37">
        <v>0</v>
      </c>
      <c r="U13" s="32">
        <v>5.6888888888888891</v>
      </c>
      <c r="V13" s="32">
        <v>0</v>
      </c>
      <c r="W13" s="37">
        <v>0</v>
      </c>
      <c r="X13" s="32">
        <v>50.490222222222222</v>
      </c>
      <c r="Y13" s="32">
        <v>0</v>
      </c>
      <c r="Z13" s="37">
        <v>0</v>
      </c>
      <c r="AA13" s="32">
        <v>0</v>
      </c>
      <c r="AB13" s="32">
        <v>0</v>
      </c>
      <c r="AC13" s="37" t="s">
        <v>942</v>
      </c>
      <c r="AD13" s="32">
        <v>91.75555555555556</v>
      </c>
      <c r="AE13" s="32">
        <v>0</v>
      </c>
      <c r="AF13" s="37">
        <v>0</v>
      </c>
      <c r="AG13" s="32">
        <v>20.574999999999999</v>
      </c>
      <c r="AH13" s="32">
        <v>0</v>
      </c>
      <c r="AI13" s="37">
        <v>0</v>
      </c>
      <c r="AJ13" s="32">
        <v>10.525</v>
      </c>
      <c r="AK13" s="32">
        <v>0</v>
      </c>
      <c r="AL13" s="37">
        <v>0</v>
      </c>
      <c r="AM13" t="s">
        <v>91</v>
      </c>
      <c r="AN13" s="34">
        <v>4</v>
      </c>
      <c r="AX13"/>
      <c r="AY13"/>
    </row>
    <row r="14" spans="1:51" x14ac:dyDescent="0.25">
      <c r="A14" t="s">
        <v>822</v>
      </c>
      <c r="B14" t="s">
        <v>491</v>
      </c>
      <c r="C14" t="s">
        <v>541</v>
      </c>
      <c r="D14" t="s">
        <v>797</v>
      </c>
      <c r="E14" s="32">
        <v>51.244444444444447</v>
      </c>
      <c r="F14" s="32">
        <v>179.65444444444441</v>
      </c>
      <c r="G14" s="32">
        <v>0</v>
      </c>
      <c r="H14" s="37">
        <v>0</v>
      </c>
      <c r="I14" s="32">
        <v>165.71322222222219</v>
      </c>
      <c r="J14" s="32">
        <v>0</v>
      </c>
      <c r="K14" s="37">
        <v>0</v>
      </c>
      <c r="L14" s="32">
        <v>26.38955555555556</v>
      </c>
      <c r="M14" s="32">
        <v>0</v>
      </c>
      <c r="N14" s="37">
        <v>0</v>
      </c>
      <c r="O14" s="32">
        <v>12.967333333333338</v>
      </c>
      <c r="P14" s="32">
        <v>0</v>
      </c>
      <c r="Q14" s="37">
        <v>0</v>
      </c>
      <c r="R14" s="32">
        <v>8</v>
      </c>
      <c r="S14" s="32">
        <v>0</v>
      </c>
      <c r="T14" s="37">
        <v>0</v>
      </c>
      <c r="U14" s="32">
        <v>5.4222222222222225</v>
      </c>
      <c r="V14" s="32">
        <v>0</v>
      </c>
      <c r="W14" s="37">
        <v>0</v>
      </c>
      <c r="X14" s="32">
        <v>42.540222222222212</v>
      </c>
      <c r="Y14" s="32">
        <v>0</v>
      </c>
      <c r="Z14" s="37">
        <v>0</v>
      </c>
      <c r="AA14" s="32">
        <v>0.51900000000000002</v>
      </c>
      <c r="AB14" s="32">
        <v>0</v>
      </c>
      <c r="AC14" s="37">
        <v>0</v>
      </c>
      <c r="AD14" s="32">
        <v>94.386777777777752</v>
      </c>
      <c r="AE14" s="32">
        <v>0</v>
      </c>
      <c r="AF14" s="37">
        <v>0</v>
      </c>
      <c r="AG14" s="32">
        <v>0</v>
      </c>
      <c r="AH14" s="32">
        <v>0</v>
      </c>
      <c r="AI14" s="37" t="s">
        <v>942</v>
      </c>
      <c r="AJ14" s="32">
        <v>15.818888888888889</v>
      </c>
      <c r="AK14" s="32">
        <v>0</v>
      </c>
      <c r="AL14" s="37">
        <v>0</v>
      </c>
      <c r="AM14" t="s">
        <v>223</v>
      </c>
      <c r="AN14" s="34">
        <v>4</v>
      </c>
      <c r="AX14"/>
      <c r="AY14"/>
    </row>
    <row r="15" spans="1:51" x14ac:dyDescent="0.25">
      <c r="A15" t="s">
        <v>822</v>
      </c>
      <c r="B15" t="s">
        <v>453</v>
      </c>
      <c r="C15" t="s">
        <v>560</v>
      </c>
      <c r="D15" t="s">
        <v>791</v>
      </c>
      <c r="E15" s="32">
        <v>27.888888888888889</v>
      </c>
      <c r="F15" s="32">
        <v>86.739222222222224</v>
      </c>
      <c r="G15" s="32">
        <v>1.5833333333333333</v>
      </c>
      <c r="H15" s="37">
        <v>1.8253948937620171E-2</v>
      </c>
      <c r="I15" s="32">
        <v>69.672555555555562</v>
      </c>
      <c r="J15" s="32">
        <v>1.5833333333333333</v>
      </c>
      <c r="K15" s="37">
        <v>2.272535176452389E-2</v>
      </c>
      <c r="L15" s="32">
        <v>24.545999999999999</v>
      </c>
      <c r="M15" s="32">
        <v>0.41111111111111109</v>
      </c>
      <c r="N15" s="37">
        <v>1.6748599002326697E-2</v>
      </c>
      <c r="O15" s="32">
        <v>13.168222222222221</v>
      </c>
      <c r="P15" s="32">
        <v>0.41111111111111109</v>
      </c>
      <c r="Q15" s="37">
        <v>3.1219940260222422E-2</v>
      </c>
      <c r="R15" s="32">
        <v>5.6888888888888891</v>
      </c>
      <c r="S15" s="32">
        <v>0</v>
      </c>
      <c r="T15" s="37">
        <v>0</v>
      </c>
      <c r="U15" s="32">
        <v>5.6888888888888891</v>
      </c>
      <c r="V15" s="32">
        <v>0</v>
      </c>
      <c r="W15" s="37">
        <v>0</v>
      </c>
      <c r="X15" s="32">
        <v>16.868666666666666</v>
      </c>
      <c r="Y15" s="32">
        <v>0.12411111111111112</v>
      </c>
      <c r="Z15" s="37">
        <v>7.3574938413099901E-3</v>
      </c>
      <c r="AA15" s="32">
        <v>5.6888888888888891</v>
      </c>
      <c r="AB15" s="32">
        <v>0</v>
      </c>
      <c r="AC15" s="37">
        <v>0</v>
      </c>
      <c r="AD15" s="32">
        <v>39.635666666666665</v>
      </c>
      <c r="AE15" s="32">
        <v>1.048111111111111</v>
      </c>
      <c r="AF15" s="37">
        <v>2.6443635221924135E-2</v>
      </c>
      <c r="AG15" s="32">
        <v>0</v>
      </c>
      <c r="AH15" s="32">
        <v>0</v>
      </c>
      <c r="AI15" s="37" t="s">
        <v>942</v>
      </c>
      <c r="AJ15" s="32">
        <v>0</v>
      </c>
      <c r="AK15" s="32">
        <v>0</v>
      </c>
      <c r="AL15" s="37" t="s">
        <v>942</v>
      </c>
      <c r="AM15" t="s">
        <v>185</v>
      </c>
      <c r="AN15" s="34">
        <v>4</v>
      </c>
      <c r="AX15"/>
      <c r="AY15"/>
    </row>
    <row r="16" spans="1:51" x14ac:dyDescent="0.25">
      <c r="A16" t="s">
        <v>822</v>
      </c>
      <c r="B16" t="s">
        <v>292</v>
      </c>
      <c r="C16" t="s">
        <v>595</v>
      </c>
      <c r="D16" t="s">
        <v>727</v>
      </c>
      <c r="E16" s="32">
        <v>85.844444444444449</v>
      </c>
      <c r="F16" s="32">
        <v>288.86866666666663</v>
      </c>
      <c r="G16" s="32">
        <v>105.44555555555559</v>
      </c>
      <c r="H16" s="37">
        <v>0.36502939821172115</v>
      </c>
      <c r="I16" s="32">
        <v>267.23977777777776</v>
      </c>
      <c r="J16" s="32">
        <v>105.44555555555559</v>
      </c>
      <c r="K16" s="37">
        <v>0.3945728305583252</v>
      </c>
      <c r="L16" s="32">
        <v>27.798666666666666</v>
      </c>
      <c r="M16" s="32">
        <v>0.77033333333333331</v>
      </c>
      <c r="N16" s="37">
        <v>2.7711161206772507E-2</v>
      </c>
      <c r="O16" s="32">
        <v>12.414777777777777</v>
      </c>
      <c r="P16" s="32">
        <v>0.77033333333333331</v>
      </c>
      <c r="Q16" s="37">
        <v>6.2049707785524419E-2</v>
      </c>
      <c r="R16" s="32">
        <v>9.1726666666666681</v>
      </c>
      <c r="S16" s="32">
        <v>0</v>
      </c>
      <c r="T16" s="37">
        <v>0</v>
      </c>
      <c r="U16" s="32">
        <v>6.2112222222222222</v>
      </c>
      <c r="V16" s="32">
        <v>0</v>
      </c>
      <c r="W16" s="37">
        <v>0</v>
      </c>
      <c r="X16" s="32">
        <v>80.901555555555575</v>
      </c>
      <c r="Y16" s="32">
        <v>48.68866666666667</v>
      </c>
      <c r="Z16" s="37">
        <v>0.6018260876730841</v>
      </c>
      <c r="AA16" s="32">
        <v>6.2449999999999992</v>
      </c>
      <c r="AB16" s="32">
        <v>0</v>
      </c>
      <c r="AC16" s="37">
        <v>0</v>
      </c>
      <c r="AD16" s="32">
        <v>156.15844444444443</v>
      </c>
      <c r="AE16" s="32">
        <v>46.72288888888891</v>
      </c>
      <c r="AF16" s="37">
        <v>0.29920180785043127</v>
      </c>
      <c r="AG16" s="32">
        <v>0</v>
      </c>
      <c r="AH16" s="32">
        <v>0</v>
      </c>
      <c r="AI16" s="37" t="s">
        <v>942</v>
      </c>
      <c r="AJ16" s="32">
        <v>17.765000000000001</v>
      </c>
      <c r="AK16" s="32">
        <v>9.2636666666666674</v>
      </c>
      <c r="AL16" s="37">
        <v>0.5214560465334459</v>
      </c>
      <c r="AM16" t="s">
        <v>19</v>
      </c>
      <c r="AN16" s="34">
        <v>4</v>
      </c>
      <c r="AX16"/>
      <c r="AY16"/>
    </row>
    <row r="17" spans="1:51" x14ac:dyDescent="0.25">
      <c r="A17" t="s">
        <v>822</v>
      </c>
      <c r="B17" t="s">
        <v>332</v>
      </c>
      <c r="C17" t="s">
        <v>575</v>
      </c>
      <c r="D17" t="s">
        <v>686</v>
      </c>
      <c r="E17" s="32">
        <v>84.322222222222223</v>
      </c>
      <c r="F17" s="32">
        <v>281.04522222222221</v>
      </c>
      <c r="G17" s="32">
        <v>69.151777777777767</v>
      </c>
      <c r="H17" s="37">
        <v>0.24605213791216674</v>
      </c>
      <c r="I17" s="32">
        <v>259.3007777777778</v>
      </c>
      <c r="J17" s="32">
        <v>69.151777777777767</v>
      </c>
      <c r="K17" s="37">
        <v>0.26668557792387815</v>
      </c>
      <c r="L17" s="32">
        <v>42.203777777777788</v>
      </c>
      <c r="M17" s="32">
        <v>0</v>
      </c>
      <c r="N17" s="37">
        <v>0</v>
      </c>
      <c r="O17" s="32">
        <v>21.660111111111117</v>
      </c>
      <c r="P17" s="32">
        <v>0</v>
      </c>
      <c r="Q17" s="37">
        <v>0</v>
      </c>
      <c r="R17" s="32">
        <v>16.010333333333335</v>
      </c>
      <c r="S17" s="32">
        <v>0</v>
      </c>
      <c r="T17" s="37">
        <v>0</v>
      </c>
      <c r="U17" s="32">
        <v>4.5333333333333332</v>
      </c>
      <c r="V17" s="32">
        <v>0</v>
      </c>
      <c r="W17" s="37">
        <v>0</v>
      </c>
      <c r="X17" s="32">
        <v>80.776111111111078</v>
      </c>
      <c r="Y17" s="32">
        <v>17.743333333333336</v>
      </c>
      <c r="Z17" s="37">
        <v>0.21966065324594056</v>
      </c>
      <c r="AA17" s="32">
        <v>1.2007777777777779</v>
      </c>
      <c r="AB17" s="32">
        <v>0</v>
      </c>
      <c r="AC17" s="37">
        <v>0</v>
      </c>
      <c r="AD17" s="32">
        <v>140.16744444444447</v>
      </c>
      <c r="AE17" s="32">
        <v>51.408444444444434</v>
      </c>
      <c r="AF17" s="37">
        <v>0.3667645126027837</v>
      </c>
      <c r="AG17" s="32">
        <v>16.697111111111116</v>
      </c>
      <c r="AH17" s="32">
        <v>0</v>
      </c>
      <c r="AI17" s="37">
        <v>0</v>
      </c>
      <c r="AJ17" s="32">
        <v>0</v>
      </c>
      <c r="AK17" s="32">
        <v>0</v>
      </c>
      <c r="AL17" s="37" t="s">
        <v>942</v>
      </c>
      <c r="AM17" t="s">
        <v>60</v>
      </c>
      <c r="AN17" s="34">
        <v>4</v>
      </c>
      <c r="AX17"/>
      <c r="AY17"/>
    </row>
    <row r="18" spans="1:51" x14ac:dyDescent="0.25">
      <c r="A18" t="s">
        <v>822</v>
      </c>
      <c r="B18" t="s">
        <v>459</v>
      </c>
      <c r="C18" t="s">
        <v>665</v>
      </c>
      <c r="D18" t="s">
        <v>749</v>
      </c>
      <c r="E18" s="32">
        <v>48.5</v>
      </c>
      <c r="F18" s="32">
        <v>108.69344444444445</v>
      </c>
      <c r="G18" s="32">
        <v>0</v>
      </c>
      <c r="H18" s="37">
        <v>0</v>
      </c>
      <c r="I18" s="32">
        <v>85.487888888888889</v>
      </c>
      <c r="J18" s="32">
        <v>0</v>
      </c>
      <c r="K18" s="37">
        <v>0</v>
      </c>
      <c r="L18" s="32">
        <v>17.730555555555554</v>
      </c>
      <c r="M18" s="32">
        <v>0</v>
      </c>
      <c r="N18" s="37">
        <v>0</v>
      </c>
      <c r="O18" s="32">
        <v>6.1138888888888889</v>
      </c>
      <c r="P18" s="32">
        <v>0</v>
      </c>
      <c r="Q18" s="37">
        <v>0</v>
      </c>
      <c r="R18" s="32">
        <v>5.25</v>
      </c>
      <c r="S18" s="32">
        <v>0</v>
      </c>
      <c r="T18" s="37">
        <v>0</v>
      </c>
      <c r="U18" s="32">
        <v>6.3666666666666663</v>
      </c>
      <c r="V18" s="32">
        <v>0</v>
      </c>
      <c r="W18" s="37">
        <v>0</v>
      </c>
      <c r="X18" s="32">
        <v>23.277777777777779</v>
      </c>
      <c r="Y18" s="32">
        <v>0</v>
      </c>
      <c r="Z18" s="37">
        <v>0</v>
      </c>
      <c r="AA18" s="32">
        <v>11.588888888888889</v>
      </c>
      <c r="AB18" s="32">
        <v>0</v>
      </c>
      <c r="AC18" s="37">
        <v>0</v>
      </c>
      <c r="AD18" s="32">
        <v>33.506000000000007</v>
      </c>
      <c r="AE18" s="32">
        <v>0</v>
      </c>
      <c r="AF18" s="37">
        <v>0</v>
      </c>
      <c r="AG18" s="32">
        <v>18.028444444444442</v>
      </c>
      <c r="AH18" s="32">
        <v>0</v>
      </c>
      <c r="AI18" s="37">
        <v>0</v>
      </c>
      <c r="AJ18" s="32">
        <v>4.5617777777777775</v>
      </c>
      <c r="AK18" s="32">
        <v>0</v>
      </c>
      <c r="AL18" s="37">
        <v>0</v>
      </c>
      <c r="AM18" t="s">
        <v>191</v>
      </c>
      <c r="AN18" s="34">
        <v>4</v>
      </c>
      <c r="AX18"/>
      <c r="AY18"/>
    </row>
    <row r="19" spans="1:51" x14ac:dyDescent="0.25">
      <c r="A19" t="s">
        <v>822</v>
      </c>
      <c r="B19" t="s">
        <v>408</v>
      </c>
      <c r="C19" t="s">
        <v>651</v>
      </c>
      <c r="D19" t="s">
        <v>783</v>
      </c>
      <c r="E19" s="32">
        <v>17.733333333333334</v>
      </c>
      <c r="F19" s="32">
        <v>83.762888888888909</v>
      </c>
      <c r="G19" s="32">
        <v>0.60888888888888892</v>
      </c>
      <c r="H19" s="37">
        <v>7.2691963823809519E-3</v>
      </c>
      <c r="I19" s="32">
        <v>75.331777777777802</v>
      </c>
      <c r="J19" s="32">
        <v>0.60888888888888892</v>
      </c>
      <c r="K19" s="37">
        <v>8.0827627709126708E-3</v>
      </c>
      <c r="L19" s="32">
        <v>22.565555555555552</v>
      </c>
      <c r="M19" s="32">
        <v>0</v>
      </c>
      <c r="N19" s="37">
        <v>0</v>
      </c>
      <c r="O19" s="32">
        <v>14.134444444444441</v>
      </c>
      <c r="P19" s="32">
        <v>0</v>
      </c>
      <c r="Q19" s="37">
        <v>0</v>
      </c>
      <c r="R19" s="32">
        <v>2.8555555555555547</v>
      </c>
      <c r="S19" s="32">
        <v>0</v>
      </c>
      <c r="T19" s="37">
        <v>0</v>
      </c>
      <c r="U19" s="32">
        <v>5.5755555555555558</v>
      </c>
      <c r="V19" s="32">
        <v>0</v>
      </c>
      <c r="W19" s="37">
        <v>0</v>
      </c>
      <c r="X19" s="32">
        <v>8.8155555555555534</v>
      </c>
      <c r="Y19" s="32">
        <v>0</v>
      </c>
      <c r="Z19" s="37">
        <v>0</v>
      </c>
      <c r="AA19" s="32">
        <v>0</v>
      </c>
      <c r="AB19" s="32">
        <v>0</v>
      </c>
      <c r="AC19" s="37" t="s">
        <v>942</v>
      </c>
      <c r="AD19" s="32">
        <v>52.381777777777806</v>
      </c>
      <c r="AE19" s="32">
        <v>0.60888888888888892</v>
      </c>
      <c r="AF19" s="37">
        <v>1.1624059257248062E-2</v>
      </c>
      <c r="AG19" s="32">
        <v>0</v>
      </c>
      <c r="AH19" s="32">
        <v>0</v>
      </c>
      <c r="AI19" s="37" t="s">
        <v>942</v>
      </c>
      <c r="AJ19" s="32">
        <v>0</v>
      </c>
      <c r="AK19" s="32">
        <v>0</v>
      </c>
      <c r="AL19" s="37" t="s">
        <v>942</v>
      </c>
      <c r="AM19" t="s">
        <v>139</v>
      </c>
      <c r="AN19" s="34">
        <v>4</v>
      </c>
      <c r="AX19"/>
      <c r="AY19"/>
    </row>
    <row r="20" spans="1:51" x14ac:dyDescent="0.25">
      <c r="A20" t="s">
        <v>822</v>
      </c>
      <c r="B20" t="s">
        <v>516</v>
      </c>
      <c r="C20" t="s">
        <v>660</v>
      </c>
      <c r="D20" t="s">
        <v>707</v>
      </c>
      <c r="E20" s="32">
        <v>20.422222222222221</v>
      </c>
      <c r="F20" s="32">
        <v>120.70833333333337</v>
      </c>
      <c r="G20" s="32">
        <v>18.95</v>
      </c>
      <c r="H20" s="37">
        <v>0.15698998964445973</v>
      </c>
      <c r="I20" s="32">
        <v>109.42000000000004</v>
      </c>
      <c r="J20" s="32">
        <v>13.580555555555556</v>
      </c>
      <c r="K20" s="37">
        <v>0.1241140153130648</v>
      </c>
      <c r="L20" s="32">
        <v>16.114888888888888</v>
      </c>
      <c r="M20" s="32">
        <v>6.8055555555555554</v>
      </c>
      <c r="N20" s="37">
        <v>0.4223147675717418</v>
      </c>
      <c r="O20" s="32">
        <v>10.745444444444443</v>
      </c>
      <c r="P20" s="32">
        <v>1.4361111111111111</v>
      </c>
      <c r="Q20" s="37">
        <v>0.13364836778376368</v>
      </c>
      <c r="R20" s="32">
        <v>0</v>
      </c>
      <c r="S20" s="32">
        <v>0</v>
      </c>
      <c r="T20" s="37" t="s">
        <v>942</v>
      </c>
      <c r="U20" s="32">
        <v>5.3694444444444445</v>
      </c>
      <c r="V20" s="32">
        <v>5.3694444444444445</v>
      </c>
      <c r="W20" s="37">
        <v>1</v>
      </c>
      <c r="X20" s="32">
        <v>23.571444444444449</v>
      </c>
      <c r="Y20" s="32">
        <v>5.6222222222222218</v>
      </c>
      <c r="Z20" s="37">
        <v>0.23851835790009562</v>
      </c>
      <c r="AA20" s="32">
        <v>5.9188888888888878</v>
      </c>
      <c r="AB20" s="32">
        <v>0</v>
      </c>
      <c r="AC20" s="37">
        <v>0</v>
      </c>
      <c r="AD20" s="32">
        <v>46.467000000000027</v>
      </c>
      <c r="AE20" s="32">
        <v>6.5222222222222221</v>
      </c>
      <c r="AF20" s="37">
        <v>0.14036245555388163</v>
      </c>
      <c r="AG20" s="32">
        <v>10.860888888888887</v>
      </c>
      <c r="AH20" s="32">
        <v>0</v>
      </c>
      <c r="AI20" s="37">
        <v>0</v>
      </c>
      <c r="AJ20" s="32">
        <v>17.775222222222222</v>
      </c>
      <c r="AK20" s="32">
        <v>0</v>
      </c>
      <c r="AL20" s="37">
        <v>0</v>
      </c>
      <c r="AM20" t="s">
        <v>249</v>
      </c>
      <c r="AN20" s="34">
        <v>4</v>
      </c>
      <c r="AX20"/>
      <c r="AY20"/>
    </row>
    <row r="21" spans="1:51" x14ac:dyDescent="0.25">
      <c r="A21" t="s">
        <v>822</v>
      </c>
      <c r="B21" t="s">
        <v>295</v>
      </c>
      <c r="C21" t="s">
        <v>539</v>
      </c>
      <c r="D21" t="s">
        <v>708</v>
      </c>
      <c r="E21" s="32">
        <v>126.9</v>
      </c>
      <c r="F21" s="32">
        <v>421.17566666666676</v>
      </c>
      <c r="G21" s="32">
        <v>203.16022222222227</v>
      </c>
      <c r="H21" s="37">
        <v>0.48236457682872363</v>
      </c>
      <c r="I21" s="32">
        <v>391.76800000000003</v>
      </c>
      <c r="J21" s="32">
        <v>203.16022222222227</v>
      </c>
      <c r="K21" s="37">
        <v>0.51857278343872459</v>
      </c>
      <c r="L21" s="32">
        <v>46.996555555555567</v>
      </c>
      <c r="M21" s="32">
        <v>0</v>
      </c>
      <c r="N21" s="37">
        <v>0</v>
      </c>
      <c r="O21" s="32">
        <v>19.036888888888893</v>
      </c>
      <c r="P21" s="32">
        <v>0</v>
      </c>
      <c r="Q21" s="37">
        <v>0</v>
      </c>
      <c r="R21" s="32">
        <v>22.715222222222224</v>
      </c>
      <c r="S21" s="32">
        <v>0</v>
      </c>
      <c r="T21" s="37">
        <v>0</v>
      </c>
      <c r="U21" s="32">
        <v>5.2444444444444445</v>
      </c>
      <c r="V21" s="32">
        <v>0</v>
      </c>
      <c r="W21" s="37">
        <v>0</v>
      </c>
      <c r="X21" s="32">
        <v>131.381</v>
      </c>
      <c r="Y21" s="32">
        <v>42.493555555555567</v>
      </c>
      <c r="Z21" s="37">
        <v>0.32343760175029546</v>
      </c>
      <c r="AA21" s="32">
        <v>1.448</v>
      </c>
      <c r="AB21" s="32">
        <v>0</v>
      </c>
      <c r="AC21" s="37">
        <v>0</v>
      </c>
      <c r="AD21" s="32">
        <v>230.45966666666669</v>
      </c>
      <c r="AE21" s="32">
        <v>160.66666666666671</v>
      </c>
      <c r="AF21" s="37">
        <v>0.69715742017041316</v>
      </c>
      <c r="AG21" s="32">
        <v>9.6505555555555542</v>
      </c>
      <c r="AH21" s="32">
        <v>0</v>
      </c>
      <c r="AI21" s="37">
        <v>0</v>
      </c>
      <c r="AJ21" s="32">
        <v>1.2398888888888888</v>
      </c>
      <c r="AK21" s="32">
        <v>0</v>
      </c>
      <c r="AL21" s="37">
        <v>0</v>
      </c>
      <c r="AM21" t="s">
        <v>22</v>
      </c>
      <c r="AN21" s="34">
        <v>4</v>
      </c>
      <c r="AX21"/>
      <c r="AY21"/>
    </row>
    <row r="22" spans="1:51" x14ac:dyDescent="0.25">
      <c r="A22" t="s">
        <v>822</v>
      </c>
      <c r="B22" t="s">
        <v>277</v>
      </c>
      <c r="C22" t="s">
        <v>589</v>
      </c>
      <c r="D22" t="s">
        <v>752</v>
      </c>
      <c r="E22" s="32">
        <v>36.033333333333331</v>
      </c>
      <c r="F22" s="32">
        <v>142.15166666666667</v>
      </c>
      <c r="G22" s="32">
        <v>2.8</v>
      </c>
      <c r="H22" s="37">
        <v>1.9697271693379134E-2</v>
      </c>
      <c r="I22" s="32">
        <v>126.28500000000001</v>
      </c>
      <c r="J22" s="32">
        <v>2.8</v>
      </c>
      <c r="K22" s="37">
        <v>2.2172071108999481E-2</v>
      </c>
      <c r="L22" s="32">
        <v>26.038888888888888</v>
      </c>
      <c r="M22" s="32">
        <v>0.48888888888888887</v>
      </c>
      <c r="N22" s="37">
        <v>1.8775336035843825E-2</v>
      </c>
      <c r="O22" s="32">
        <v>10.172222222222222</v>
      </c>
      <c r="P22" s="32">
        <v>0.48888888888888887</v>
      </c>
      <c r="Q22" s="37">
        <v>4.8061168760240303E-2</v>
      </c>
      <c r="R22" s="32">
        <v>9.6888888888888882</v>
      </c>
      <c r="S22" s="32">
        <v>0</v>
      </c>
      <c r="T22" s="37">
        <v>0</v>
      </c>
      <c r="U22" s="32">
        <v>6.177777777777778</v>
      </c>
      <c r="V22" s="32">
        <v>0</v>
      </c>
      <c r="W22" s="37">
        <v>0</v>
      </c>
      <c r="X22" s="32">
        <v>43.763555555555556</v>
      </c>
      <c r="Y22" s="32">
        <v>0</v>
      </c>
      <c r="Z22" s="37">
        <v>0</v>
      </c>
      <c r="AA22" s="32">
        <v>0</v>
      </c>
      <c r="AB22" s="32">
        <v>0</v>
      </c>
      <c r="AC22" s="37" t="s">
        <v>942</v>
      </c>
      <c r="AD22" s="32">
        <v>60.221444444444451</v>
      </c>
      <c r="AE22" s="32">
        <v>2.3111111111111109</v>
      </c>
      <c r="AF22" s="37">
        <v>3.8376879406191583E-2</v>
      </c>
      <c r="AG22" s="32">
        <v>0</v>
      </c>
      <c r="AH22" s="32">
        <v>0</v>
      </c>
      <c r="AI22" s="37" t="s">
        <v>942</v>
      </c>
      <c r="AJ22" s="32">
        <v>12.127777777777778</v>
      </c>
      <c r="AK22" s="32">
        <v>0</v>
      </c>
      <c r="AL22" s="37">
        <v>0</v>
      </c>
      <c r="AM22" t="s">
        <v>4</v>
      </c>
      <c r="AN22" s="34">
        <v>4</v>
      </c>
      <c r="AX22"/>
      <c r="AY22"/>
    </row>
    <row r="23" spans="1:51" x14ac:dyDescent="0.25">
      <c r="A23" t="s">
        <v>822</v>
      </c>
      <c r="B23" t="s">
        <v>434</v>
      </c>
      <c r="C23" t="s">
        <v>658</v>
      </c>
      <c r="D23" t="s">
        <v>737</v>
      </c>
      <c r="E23" s="32">
        <v>94.911111111111111</v>
      </c>
      <c r="F23" s="32">
        <v>350.24433333333343</v>
      </c>
      <c r="G23" s="32">
        <v>0</v>
      </c>
      <c r="H23" s="37">
        <v>0</v>
      </c>
      <c r="I23" s="32">
        <v>317.8632222222223</v>
      </c>
      <c r="J23" s="32">
        <v>0</v>
      </c>
      <c r="K23" s="37">
        <v>0</v>
      </c>
      <c r="L23" s="32">
        <v>58.785555555555568</v>
      </c>
      <c r="M23" s="32">
        <v>0</v>
      </c>
      <c r="N23" s="37">
        <v>0</v>
      </c>
      <c r="O23" s="32">
        <v>28.676666666666677</v>
      </c>
      <c r="P23" s="32">
        <v>0</v>
      </c>
      <c r="Q23" s="37">
        <v>0</v>
      </c>
      <c r="R23" s="32">
        <v>24.775555555555556</v>
      </c>
      <c r="S23" s="32">
        <v>0</v>
      </c>
      <c r="T23" s="37">
        <v>0</v>
      </c>
      <c r="U23" s="32">
        <v>5.333333333333333</v>
      </c>
      <c r="V23" s="32">
        <v>0</v>
      </c>
      <c r="W23" s="37">
        <v>0</v>
      </c>
      <c r="X23" s="32">
        <v>68.487777777777765</v>
      </c>
      <c r="Y23" s="32">
        <v>0</v>
      </c>
      <c r="Z23" s="37">
        <v>0</v>
      </c>
      <c r="AA23" s="32">
        <v>2.2722222222222221</v>
      </c>
      <c r="AB23" s="32">
        <v>0</v>
      </c>
      <c r="AC23" s="37">
        <v>0</v>
      </c>
      <c r="AD23" s="32">
        <v>219.24877777777789</v>
      </c>
      <c r="AE23" s="32">
        <v>0</v>
      </c>
      <c r="AF23" s="37">
        <v>0</v>
      </c>
      <c r="AG23" s="32">
        <v>1.4499999999999997</v>
      </c>
      <c r="AH23" s="32">
        <v>0</v>
      </c>
      <c r="AI23" s="37">
        <v>0</v>
      </c>
      <c r="AJ23" s="32">
        <v>0</v>
      </c>
      <c r="AK23" s="32">
        <v>0</v>
      </c>
      <c r="AL23" s="37" t="s">
        <v>942</v>
      </c>
      <c r="AM23" t="s">
        <v>166</v>
      </c>
      <c r="AN23" s="34">
        <v>4</v>
      </c>
      <c r="AX23"/>
      <c r="AY23"/>
    </row>
    <row r="24" spans="1:51" x14ac:dyDescent="0.25">
      <c r="A24" t="s">
        <v>822</v>
      </c>
      <c r="B24" t="s">
        <v>369</v>
      </c>
      <c r="C24" t="s">
        <v>619</v>
      </c>
      <c r="D24" t="s">
        <v>690</v>
      </c>
      <c r="E24" s="32">
        <v>72.888888888888886</v>
      </c>
      <c r="F24" s="32">
        <v>281.8437777777778</v>
      </c>
      <c r="G24" s="32">
        <v>0</v>
      </c>
      <c r="H24" s="37">
        <v>0</v>
      </c>
      <c r="I24" s="32">
        <v>273.10677777777778</v>
      </c>
      <c r="J24" s="32">
        <v>0</v>
      </c>
      <c r="K24" s="37">
        <v>0</v>
      </c>
      <c r="L24" s="32">
        <v>43.532222222222231</v>
      </c>
      <c r="M24" s="32">
        <v>0</v>
      </c>
      <c r="N24" s="37">
        <v>0</v>
      </c>
      <c r="O24" s="32">
        <v>41.120000000000012</v>
      </c>
      <c r="P24" s="32">
        <v>0</v>
      </c>
      <c r="Q24" s="37">
        <v>0</v>
      </c>
      <c r="R24" s="32">
        <v>0</v>
      </c>
      <c r="S24" s="32">
        <v>0</v>
      </c>
      <c r="T24" s="37" t="s">
        <v>942</v>
      </c>
      <c r="U24" s="32">
        <v>2.4122222222222223</v>
      </c>
      <c r="V24" s="32">
        <v>0</v>
      </c>
      <c r="W24" s="37">
        <v>0</v>
      </c>
      <c r="X24" s="32">
        <v>50.358666666666686</v>
      </c>
      <c r="Y24" s="32">
        <v>0</v>
      </c>
      <c r="Z24" s="37">
        <v>0</v>
      </c>
      <c r="AA24" s="32">
        <v>6.3247777777777783</v>
      </c>
      <c r="AB24" s="32">
        <v>0</v>
      </c>
      <c r="AC24" s="37">
        <v>0</v>
      </c>
      <c r="AD24" s="32">
        <v>165.99766666666665</v>
      </c>
      <c r="AE24" s="32">
        <v>0</v>
      </c>
      <c r="AF24" s="37">
        <v>0</v>
      </c>
      <c r="AG24" s="32">
        <v>0</v>
      </c>
      <c r="AH24" s="32">
        <v>0</v>
      </c>
      <c r="AI24" s="37" t="s">
        <v>942</v>
      </c>
      <c r="AJ24" s="32">
        <v>15.63044444444445</v>
      </c>
      <c r="AK24" s="32">
        <v>0</v>
      </c>
      <c r="AL24" s="37">
        <v>0</v>
      </c>
      <c r="AM24" t="s">
        <v>98</v>
      </c>
      <c r="AN24" s="34">
        <v>4</v>
      </c>
      <c r="AX24"/>
      <c r="AY24"/>
    </row>
    <row r="25" spans="1:51" x14ac:dyDescent="0.25">
      <c r="A25" t="s">
        <v>822</v>
      </c>
      <c r="B25" t="s">
        <v>504</v>
      </c>
      <c r="C25" t="s">
        <v>594</v>
      </c>
      <c r="D25" t="s">
        <v>699</v>
      </c>
      <c r="E25" s="32">
        <v>81.75555555555556</v>
      </c>
      <c r="F25" s="32">
        <v>287.89444444444445</v>
      </c>
      <c r="G25" s="32">
        <v>49.683333333333337</v>
      </c>
      <c r="H25" s="37">
        <v>0.17257482487794526</v>
      </c>
      <c r="I25" s="32">
        <v>253.54166666666669</v>
      </c>
      <c r="J25" s="32">
        <v>49.683333333333337</v>
      </c>
      <c r="K25" s="37">
        <v>0.19595727198027937</v>
      </c>
      <c r="L25" s="32">
        <v>38.558333333333337</v>
      </c>
      <c r="M25" s="32">
        <v>2.0444444444444443</v>
      </c>
      <c r="N25" s="37">
        <v>5.3022116562207323E-2</v>
      </c>
      <c r="O25" s="32">
        <v>20.880555555555556</v>
      </c>
      <c r="P25" s="32">
        <v>2.0444444444444443</v>
      </c>
      <c r="Q25" s="37">
        <v>9.7911400824797115E-2</v>
      </c>
      <c r="R25" s="32">
        <v>12.077777777777778</v>
      </c>
      <c r="S25" s="32">
        <v>0</v>
      </c>
      <c r="T25" s="37">
        <v>0</v>
      </c>
      <c r="U25" s="32">
        <v>5.6</v>
      </c>
      <c r="V25" s="32">
        <v>0</v>
      </c>
      <c r="W25" s="37">
        <v>0</v>
      </c>
      <c r="X25" s="32">
        <v>35.402777777777779</v>
      </c>
      <c r="Y25" s="32">
        <v>4.177777777777778</v>
      </c>
      <c r="Z25" s="37">
        <v>0.11800706159278149</v>
      </c>
      <c r="AA25" s="32">
        <v>16.675000000000001</v>
      </c>
      <c r="AB25" s="32">
        <v>0</v>
      </c>
      <c r="AC25" s="37">
        <v>0</v>
      </c>
      <c r="AD25" s="32">
        <v>176.03055555555557</v>
      </c>
      <c r="AE25" s="32">
        <v>42.038888888888891</v>
      </c>
      <c r="AF25" s="37">
        <v>0.23881586214514525</v>
      </c>
      <c r="AG25" s="32">
        <v>0</v>
      </c>
      <c r="AH25" s="32">
        <v>0</v>
      </c>
      <c r="AI25" s="37" t="s">
        <v>942</v>
      </c>
      <c r="AJ25" s="32">
        <v>21.227777777777778</v>
      </c>
      <c r="AK25" s="32">
        <v>1.4222222222222223</v>
      </c>
      <c r="AL25" s="37">
        <v>6.6998168018843243E-2</v>
      </c>
      <c r="AM25" t="s">
        <v>237</v>
      </c>
      <c r="AN25" s="34">
        <v>4</v>
      </c>
      <c r="AX25"/>
      <c r="AY25"/>
    </row>
    <row r="26" spans="1:51" x14ac:dyDescent="0.25">
      <c r="A26" t="s">
        <v>822</v>
      </c>
      <c r="B26" t="s">
        <v>439</v>
      </c>
      <c r="C26" t="s">
        <v>590</v>
      </c>
      <c r="D26" t="s">
        <v>719</v>
      </c>
      <c r="E26" s="32">
        <v>52.544444444444444</v>
      </c>
      <c r="F26" s="32">
        <v>188.79844444444444</v>
      </c>
      <c r="G26" s="32">
        <v>10.16388888888889</v>
      </c>
      <c r="H26" s="37">
        <v>5.3834600802972719E-2</v>
      </c>
      <c r="I26" s="32">
        <v>169.10122222222219</v>
      </c>
      <c r="J26" s="32">
        <v>10.16388888888889</v>
      </c>
      <c r="K26" s="37">
        <v>6.0105354386688854E-2</v>
      </c>
      <c r="L26" s="32">
        <v>29.088888888888889</v>
      </c>
      <c r="M26" s="32">
        <v>0</v>
      </c>
      <c r="N26" s="37">
        <v>0</v>
      </c>
      <c r="O26" s="32">
        <v>14.280555555555555</v>
      </c>
      <c r="P26" s="32">
        <v>0</v>
      </c>
      <c r="Q26" s="37">
        <v>0</v>
      </c>
      <c r="R26" s="32">
        <v>9.2972222222222225</v>
      </c>
      <c r="S26" s="32">
        <v>0</v>
      </c>
      <c r="T26" s="37">
        <v>0</v>
      </c>
      <c r="U26" s="32">
        <v>5.5111111111111111</v>
      </c>
      <c r="V26" s="32">
        <v>0</v>
      </c>
      <c r="W26" s="37">
        <v>0</v>
      </c>
      <c r="X26" s="32">
        <v>35.397222222222226</v>
      </c>
      <c r="Y26" s="32">
        <v>0</v>
      </c>
      <c r="Z26" s="37">
        <v>0</v>
      </c>
      <c r="AA26" s="32">
        <v>4.8888888888888893</v>
      </c>
      <c r="AB26" s="32">
        <v>0</v>
      </c>
      <c r="AC26" s="37">
        <v>0</v>
      </c>
      <c r="AD26" s="32">
        <v>80.48255555555555</v>
      </c>
      <c r="AE26" s="32">
        <v>10.16388888888889</v>
      </c>
      <c r="AF26" s="37">
        <v>0.12628685581278484</v>
      </c>
      <c r="AG26" s="32">
        <v>19.651999999999997</v>
      </c>
      <c r="AH26" s="32">
        <v>0</v>
      </c>
      <c r="AI26" s="37">
        <v>0</v>
      </c>
      <c r="AJ26" s="32">
        <v>19.288888888888888</v>
      </c>
      <c r="AK26" s="32">
        <v>0</v>
      </c>
      <c r="AL26" s="37">
        <v>0</v>
      </c>
      <c r="AM26" t="s">
        <v>171</v>
      </c>
      <c r="AN26" s="34">
        <v>4</v>
      </c>
      <c r="AX26"/>
      <c r="AY26"/>
    </row>
    <row r="27" spans="1:51" x14ac:dyDescent="0.25">
      <c r="A27" t="s">
        <v>822</v>
      </c>
      <c r="B27" t="s">
        <v>518</v>
      </c>
      <c r="C27" t="s">
        <v>594</v>
      </c>
      <c r="D27" t="s">
        <v>699</v>
      </c>
      <c r="E27" s="32">
        <v>33.511111111111113</v>
      </c>
      <c r="F27" s="32">
        <v>150.58788888888887</v>
      </c>
      <c r="G27" s="32">
        <v>0</v>
      </c>
      <c r="H27" s="37">
        <v>0</v>
      </c>
      <c r="I27" s="32">
        <v>134.84944444444443</v>
      </c>
      <c r="J27" s="32">
        <v>0</v>
      </c>
      <c r="K27" s="37">
        <v>0</v>
      </c>
      <c r="L27" s="32">
        <v>37.062555555555555</v>
      </c>
      <c r="M27" s="32">
        <v>0</v>
      </c>
      <c r="N27" s="37">
        <v>0</v>
      </c>
      <c r="O27" s="32">
        <v>21.324111111111108</v>
      </c>
      <c r="P27" s="32">
        <v>0</v>
      </c>
      <c r="Q27" s="37">
        <v>0</v>
      </c>
      <c r="R27" s="32">
        <v>10.227333333333334</v>
      </c>
      <c r="S27" s="32">
        <v>0</v>
      </c>
      <c r="T27" s="37">
        <v>0</v>
      </c>
      <c r="U27" s="32">
        <v>5.5111111111111111</v>
      </c>
      <c r="V27" s="32">
        <v>0</v>
      </c>
      <c r="W27" s="37">
        <v>0</v>
      </c>
      <c r="X27" s="32">
        <v>54.149777777777771</v>
      </c>
      <c r="Y27" s="32">
        <v>0</v>
      </c>
      <c r="Z27" s="37">
        <v>0</v>
      </c>
      <c r="AA27" s="32">
        <v>0</v>
      </c>
      <c r="AB27" s="32">
        <v>0</v>
      </c>
      <c r="AC27" s="37" t="s">
        <v>942</v>
      </c>
      <c r="AD27" s="32">
        <v>59.37555555555555</v>
      </c>
      <c r="AE27" s="32">
        <v>0</v>
      </c>
      <c r="AF27" s="37">
        <v>0</v>
      </c>
      <c r="AG27" s="32">
        <v>0</v>
      </c>
      <c r="AH27" s="32">
        <v>0</v>
      </c>
      <c r="AI27" s="37" t="s">
        <v>942</v>
      </c>
      <c r="AJ27" s="32">
        <v>0</v>
      </c>
      <c r="AK27" s="32">
        <v>0</v>
      </c>
      <c r="AL27" s="37" t="s">
        <v>942</v>
      </c>
      <c r="AM27" t="s">
        <v>251</v>
      </c>
      <c r="AN27" s="34">
        <v>4</v>
      </c>
      <c r="AX27"/>
      <c r="AY27"/>
    </row>
    <row r="28" spans="1:51" x14ac:dyDescent="0.25">
      <c r="A28" t="s">
        <v>822</v>
      </c>
      <c r="B28" t="s">
        <v>352</v>
      </c>
      <c r="C28" t="s">
        <v>622</v>
      </c>
      <c r="D28" t="s">
        <v>767</v>
      </c>
      <c r="E28" s="32">
        <v>45.62222222222222</v>
      </c>
      <c r="F28" s="32">
        <v>188.30833333333334</v>
      </c>
      <c r="G28" s="32">
        <v>86.408333333333331</v>
      </c>
      <c r="H28" s="37">
        <v>0.45886622117980264</v>
      </c>
      <c r="I28" s="32">
        <v>167.03055555555557</v>
      </c>
      <c r="J28" s="32">
        <v>82.102777777777774</v>
      </c>
      <c r="K28" s="37">
        <v>0.49154346343815997</v>
      </c>
      <c r="L28" s="32">
        <v>48.533333333333331</v>
      </c>
      <c r="M28" s="32">
        <v>5.4750000000000005</v>
      </c>
      <c r="N28" s="37">
        <v>0.11280906593406595</v>
      </c>
      <c r="O28" s="32">
        <v>27.255555555555556</v>
      </c>
      <c r="P28" s="32">
        <v>1.1694444444444445</v>
      </c>
      <c r="Q28" s="37">
        <v>4.2906644924582148E-2</v>
      </c>
      <c r="R28" s="32">
        <v>15.261111111111111</v>
      </c>
      <c r="S28" s="32">
        <v>3.8888888888888888</v>
      </c>
      <c r="T28" s="37">
        <v>0.25482344375682564</v>
      </c>
      <c r="U28" s="32">
        <v>6.0166666666666666</v>
      </c>
      <c r="V28" s="32">
        <v>0.41666666666666669</v>
      </c>
      <c r="W28" s="37">
        <v>6.9252077562326875E-2</v>
      </c>
      <c r="X28" s="32">
        <v>40.255555555555553</v>
      </c>
      <c r="Y28" s="32">
        <v>21.994444444444444</v>
      </c>
      <c r="Z28" s="37">
        <v>0.54637041126138564</v>
      </c>
      <c r="AA28" s="32">
        <v>0</v>
      </c>
      <c r="AB28" s="32">
        <v>0</v>
      </c>
      <c r="AC28" s="37" t="s">
        <v>942</v>
      </c>
      <c r="AD28" s="32">
        <v>99.519444444444446</v>
      </c>
      <c r="AE28" s="32">
        <v>58.93888888888889</v>
      </c>
      <c r="AF28" s="37">
        <v>0.59223490663466105</v>
      </c>
      <c r="AG28" s="32">
        <v>0</v>
      </c>
      <c r="AH28" s="32">
        <v>0</v>
      </c>
      <c r="AI28" s="37" t="s">
        <v>942</v>
      </c>
      <c r="AJ28" s="32">
        <v>0</v>
      </c>
      <c r="AK28" s="32">
        <v>0</v>
      </c>
      <c r="AL28" s="37" t="s">
        <v>942</v>
      </c>
      <c r="AM28" t="s">
        <v>80</v>
      </c>
      <c r="AN28" s="34">
        <v>4</v>
      </c>
      <c r="AX28"/>
      <c r="AY28"/>
    </row>
    <row r="29" spans="1:51" x14ac:dyDescent="0.25">
      <c r="A29" t="s">
        <v>822</v>
      </c>
      <c r="B29" t="s">
        <v>383</v>
      </c>
      <c r="C29" t="s">
        <v>640</v>
      </c>
      <c r="D29" t="s">
        <v>778</v>
      </c>
      <c r="E29" s="32">
        <v>108.42222222222222</v>
      </c>
      <c r="F29" s="32">
        <v>317.73233333333337</v>
      </c>
      <c r="G29" s="32">
        <v>55.695222222222199</v>
      </c>
      <c r="H29" s="37">
        <v>0.17528975297516314</v>
      </c>
      <c r="I29" s="32">
        <v>284.12822222222229</v>
      </c>
      <c r="J29" s="32">
        <v>55.695222222222199</v>
      </c>
      <c r="K29" s="37">
        <v>0.19602143633117117</v>
      </c>
      <c r="L29" s="32">
        <v>42.348333333333336</v>
      </c>
      <c r="M29" s="32">
        <v>0.42866666666666664</v>
      </c>
      <c r="N29" s="37">
        <v>1.0122397575662165E-2</v>
      </c>
      <c r="O29" s="32">
        <v>13.998333333333333</v>
      </c>
      <c r="P29" s="32">
        <v>0.42866666666666664</v>
      </c>
      <c r="Q29" s="37">
        <v>3.0622693177759255E-2</v>
      </c>
      <c r="R29" s="32">
        <v>22.927777777777777</v>
      </c>
      <c r="S29" s="32">
        <v>0</v>
      </c>
      <c r="T29" s="37">
        <v>0</v>
      </c>
      <c r="U29" s="32">
        <v>5.4222222222222225</v>
      </c>
      <c r="V29" s="32">
        <v>0</v>
      </c>
      <c r="W29" s="37">
        <v>0</v>
      </c>
      <c r="X29" s="32">
        <v>67.030666666666662</v>
      </c>
      <c r="Y29" s="32">
        <v>28.404444444444426</v>
      </c>
      <c r="Z29" s="37">
        <v>0.42375297542086848</v>
      </c>
      <c r="AA29" s="32">
        <v>5.2541111111111114</v>
      </c>
      <c r="AB29" s="32">
        <v>0</v>
      </c>
      <c r="AC29" s="37">
        <v>0</v>
      </c>
      <c r="AD29" s="32">
        <v>195.09155555555557</v>
      </c>
      <c r="AE29" s="32">
        <v>26.862111111111108</v>
      </c>
      <c r="AF29" s="37">
        <v>0.13768976845059638</v>
      </c>
      <c r="AG29" s="32">
        <v>0</v>
      </c>
      <c r="AH29" s="32">
        <v>0</v>
      </c>
      <c r="AI29" s="37" t="s">
        <v>942</v>
      </c>
      <c r="AJ29" s="32">
        <v>8.0076666666666689</v>
      </c>
      <c r="AK29" s="32">
        <v>0</v>
      </c>
      <c r="AL29" s="37">
        <v>0</v>
      </c>
      <c r="AM29" t="s">
        <v>112</v>
      </c>
      <c r="AN29" s="34">
        <v>4</v>
      </c>
      <c r="AX29"/>
      <c r="AY29"/>
    </row>
    <row r="30" spans="1:51" x14ac:dyDescent="0.25">
      <c r="A30" t="s">
        <v>822</v>
      </c>
      <c r="B30" t="s">
        <v>315</v>
      </c>
      <c r="C30" t="s">
        <v>605</v>
      </c>
      <c r="D30" t="s">
        <v>741</v>
      </c>
      <c r="E30" s="32">
        <v>48.644444444444446</v>
      </c>
      <c r="F30" s="32">
        <v>171.40066666666669</v>
      </c>
      <c r="G30" s="32">
        <v>0</v>
      </c>
      <c r="H30" s="37">
        <v>0</v>
      </c>
      <c r="I30" s="32">
        <v>149.80144444444451</v>
      </c>
      <c r="J30" s="32">
        <v>0</v>
      </c>
      <c r="K30" s="37">
        <v>0</v>
      </c>
      <c r="L30" s="32">
        <v>53.363777777777763</v>
      </c>
      <c r="M30" s="32">
        <v>0</v>
      </c>
      <c r="N30" s="37">
        <v>0</v>
      </c>
      <c r="O30" s="32">
        <v>43.014666666666656</v>
      </c>
      <c r="P30" s="32">
        <v>0</v>
      </c>
      <c r="Q30" s="37">
        <v>0</v>
      </c>
      <c r="R30" s="32">
        <v>5.4324444444444442</v>
      </c>
      <c r="S30" s="32">
        <v>0</v>
      </c>
      <c r="T30" s="37">
        <v>0</v>
      </c>
      <c r="U30" s="32">
        <v>4.916666666666667</v>
      </c>
      <c r="V30" s="32">
        <v>0</v>
      </c>
      <c r="W30" s="37">
        <v>0</v>
      </c>
      <c r="X30" s="32">
        <v>29.662222222222226</v>
      </c>
      <c r="Y30" s="32">
        <v>0</v>
      </c>
      <c r="Z30" s="37">
        <v>0</v>
      </c>
      <c r="AA30" s="32">
        <v>11.250111111111105</v>
      </c>
      <c r="AB30" s="32">
        <v>0</v>
      </c>
      <c r="AC30" s="37">
        <v>0</v>
      </c>
      <c r="AD30" s="32">
        <v>68.290777777777834</v>
      </c>
      <c r="AE30" s="32">
        <v>0</v>
      </c>
      <c r="AF30" s="37">
        <v>0</v>
      </c>
      <c r="AG30" s="32">
        <v>0</v>
      </c>
      <c r="AH30" s="32">
        <v>0</v>
      </c>
      <c r="AI30" s="37" t="s">
        <v>942</v>
      </c>
      <c r="AJ30" s="32">
        <v>8.8337777777777795</v>
      </c>
      <c r="AK30" s="32">
        <v>0</v>
      </c>
      <c r="AL30" s="37">
        <v>0</v>
      </c>
      <c r="AM30" t="s">
        <v>42</v>
      </c>
      <c r="AN30" s="34">
        <v>4</v>
      </c>
      <c r="AX30"/>
      <c r="AY30"/>
    </row>
    <row r="31" spans="1:51" x14ac:dyDescent="0.25">
      <c r="A31" t="s">
        <v>822</v>
      </c>
      <c r="B31" t="s">
        <v>394</v>
      </c>
      <c r="C31" t="s">
        <v>570</v>
      </c>
      <c r="D31" t="s">
        <v>698</v>
      </c>
      <c r="E31" s="32">
        <v>26.977777777777778</v>
      </c>
      <c r="F31" s="32">
        <v>143.70277777777778</v>
      </c>
      <c r="G31" s="32">
        <v>48.238888888888894</v>
      </c>
      <c r="H31" s="37">
        <v>0.3356851526105194</v>
      </c>
      <c r="I31" s="32">
        <v>130.90555555555557</v>
      </c>
      <c r="J31" s="32">
        <v>47.555555555555557</v>
      </c>
      <c r="K31" s="37">
        <v>0.36328141577897549</v>
      </c>
      <c r="L31" s="32">
        <v>11.497222222222222</v>
      </c>
      <c r="M31" s="32">
        <v>3.3388888888888886</v>
      </c>
      <c r="N31" s="37">
        <v>0.29040831118627686</v>
      </c>
      <c r="O31" s="32">
        <v>8.6583333333333332</v>
      </c>
      <c r="P31" s="32">
        <v>2.6555555555555554</v>
      </c>
      <c r="Q31" s="37">
        <v>0.30670516522297081</v>
      </c>
      <c r="R31" s="32">
        <v>0.13333333333333333</v>
      </c>
      <c r="S31" s="32">
        <v>0</v>
      </c>
      <c r="T31" s="37">
        <v>0</v>
      </c>
      <c r="U31" s="32">
        <v>2.7055555555555557</v>
      </c>
      <c r="V31" s="32">
        <v>0.68333333333333335</v>
      </c>
      <c r="W31" s="37">
        <v>0.25256673511293631</v>
      </c>
      <c r="X31" s="32">
        <v>42.06666666666667</v>
      </c>
      <c r="Y31" s="32">
        <v>17.636111111111113</v>
      </c>
      <c r="Z31" s="37">
        <v>0.4192419440042261</v>
      </c>
      <c r="AA31" s="32">
        <v>9.9583333333333339</v>
      </c>
      <c r="AB31" s="32">
        <v>0</v>
      </c>
      <c r="AC31" s="37">
        <v>0</v>
      </c>
      <c r="AD31" s="32">
        <v>78.7</v>
      </c>
      <c r="AE31" s="32">
        <v>27.263888888888889</v>
      </c>
      <c r="AF31" s="37">
        <v>0.34642806720316249</v>
      </c>
      <c r="AG31" s="32">
        <v>0</v>
      </c>
      <c r="AH31" s="32">
        <v>0</v>
      </c>
      <c r="AI31" s="37" t="s">
        <v>942</v>
      </c>
      <c r="AJ31" s="32">
        <v>1.4805555555555556</v>
      </c>
      <c r="AK31" s="32">
        <v>0</v>
      </c>
      <c r="AL31" s="37">
        <v>0</v>
      </c>
      <c r="AM31" t="s">
        <v>125</v>
      </c>
      <c r="AN31" s="34">
        <v>4</v>
      </c>
      <c r="AX31"/>
      <c r="AY31"/>
    </row>
    <row r="32" spans="1:51" x14ac:dyDescent="0.25">
      <c r="A32" t="s">
        <v>822</v>
      </c>
      <c r="B32" t="s">
        <v>370</v>
      </c>
      <c r="C32" t="s">
        <v>596</v>
      </c>
      <c r="D32" t="s">
        <v>739</v>
      </c>
      <c r="E32" s="32">
        <v>103.08888888888889</v>
      </c>
      <c r="F32" s="32">
        <v>327.74466666666666</v>
      </c>
      <c r="G32" s="32">
        <v>103.8234444444445</v>
      </c>
      <c r="H32" s="37">
        <v>0.3167814918252761</v>
      </c>
      <c r="I32" s="32">
        <v>295.44433333333336</v>
      </c>
      <c r="J32" s="32">
        <v>103.8234444444445</v>
      </c>
      <c r="K32" s="37">
        <v>0.35141457367979473</v>
      </c>
      <c r="L32" s="32">
        <v>58.836111111111101</v>
      </c>
      <c r="M32" s="32">
        <v>5.4553333333333338</v>
      </c>
      <c r="N32" s="37">
        <v>9.2720834710353639E-2</v>
      </c>
      <c r="O32" s="32">
        <v>28.525444444444442</v>
      </c>
      <c r="P32" s="32">
        <v>5.4553333333333338</v>
      </c>
      <c r="Q32" s="37">
        <v>0.19124446400679318</v>
      </c>
      <c r="R32" s="32">
        <v>24.621777777777773</v>
      </c>
      <c r="S32" s="32">
        <v>0</v>
      </c>
      <c r="T32" s="37">
        <v>0</v>
      </c>
      <c r="U32" s="32">
        <v>5.6888888888888891</v>
      </c>
      <c r="V32" s="32">
        <v>0</v>
      </c>
      <c r="W32" s="37">
        <v>0</v>
      </c>
      <c r="X32" s="32">
        <v>71.441666666666663</v>
      </c>
      <c r="Y32" s="32">
        <v>32.928222222222232</v>
      </c>
      <c r="Z32" s="37">
        <v>0.46091061083245866</v>
      </c>
      <c r="AA32" s="32">
        <v>1.9896666666666667</v>
      </c>
      <c r="AB32" s="32">
        <v>0</v>
      </c>
      <c r="AC32" s="37">
        <v>0</v>
      </c>
      <c r="AD32" s="32">
        <v>168.46488888888888</v>
      </c>
      <c r="AE32" s="32">
        <v>65.43988888888893</v>
      </c>
      <c r="AF32" s="37">
        <v>0.38844823583417343</v>
      </c>
      <c r="AG32" s="32">
        <v>0</v>
      </c>
      <c r="AH32" s="32">
        <v>0</v>
      </c>
      <c r="AI32" s="37" t="s">
        <v>942</v>
      </c>
      <c r="AJ32" s="32">
        <v>27.012333333333341</v>
      </c>
      <c r="AK32" s="32">
        <v>0</v>
      </c>
      <c r="AL32" s="37">
        <v>0</v>
      </c>
      <c r="AM32" t="s">
        <v>99</v>
      </c>
      <c r="AN32" s="34">
        <v>4</v>
      </c>
      <c r="AX32"/>
      <c r="AY32"/>
    </row>
    <row r="33" spans="1:51" x14ac:dyDescent="0.25">
      <c r="A33" t="s">
        <v>822</v>
      </c>
      <c r="B33" t="s">
        <v>371</v>
      </c>
      <c r="C33" t="s">
        <v>555</v>
      </c>
      <c r="D33" t="s">
        <v>688</v>
      </c>
      <c r="E33" s="32">
        <v>71</v>
      </c>
      <c r="F33" s="32">
        <v>270.30188888888887</v>
      </c>
      <c r="G33" s="32">
        <v>58.812444444444445</v>
      </c>
      <c r="H33" s="37">
        <v>0.2175805899329844</v>
      </c>
      <c r="I33" s="32">
        <v>234.64922222222219</v>
      </c>
      <c r="J33" s="32">
        <v>58.812444444444445</v>
      </c>
      <c r="K33" s="37">
        <v>0.25063984396567363</v>
      </c>
      <c r="L33" s="32">
        <v>51.977333333333341</v>
      </c>
      <c r="M33" s="32">
        <v>2.8746666666666671</v>
      </c>
      <c r="N33" s="37">
        <v>5.5306159094990127E-2</v>
      </c>
      <c r="O33" s="32">
        <v>35.839888888888893</v>
      </c>
      <c r="P33" s="32">
        <v>2.8746666666666671</v>
      </c>
      <c r="Q33" s="37">
        <v>8.020858199585193E-2</v>
      </c>
      <c r="R33" s="32">
        <v>10.448555555555558</v>
      </c>
      <c r="S33" s="32">
        <v>0</v>
      </c>
      <c r="T33" s="37">
        <v>0</v>
      </c>
      <c r="U33" s="32">
        <v>5.6888888888888891</v>
      </c>
      <c r="V33" s="32">
        <v>0</v>
      </c>
      <c r="W33" s="37">
        <v>0</v>
      </c>
      <c r="X33" s="32">
        <v>58.628000000000007</v>
      </c>
      <c r="Y33" s="32">
        <v>10.188666666666665</v>
      </c>
      <c r="Z33" s="37">
        <v>0.17378499465556838</v>
      </c>
      <c r="AA33" s="32">
        <v>19.515222222222217</v>
      </c>
      <c r="AB33" s="32">
        <v>0</v>
      </c>
      <c r="AC33" s="37">
        <v>0</v>
      </c>
      <c r="AD33" s="32">
        <v>135.07844444444441</v>
      </c>
      <c r="AE33" s="32">
        <v>44.534444444444446</v>
      </c>
      <c r="AF33" s="37">
        <v>0.3296931988490639</v>
      </c>
      <c r="AG33" s="32">
        <v>0</v>
      </c>
      <c r="AH33" s="32">
        <v>0</v>
      </c>
      <c r="AI33" s="37" t="s">
        <v>942</v>
      </c>
      <c r="AJ33" s="32">
        <v>5.1028888888888897</v>
      </c>
      <c r="AK33" s="32">
        <v>1.2146666666666666</v>
      </c>
      <c r="AL33" s="37">
        <v>0.23803509994338712</v>
      </c>
      <c r="AM33" t="s">
        <v>100</v>
      </c>
      <c r="AN33" s="34">
        <v>4</v>
      </c>
      <c r="AX33"/>
      <c r="AY33"/>
    </row>
    <row r="34" spans="1:51" x14ac:dyDescent="0.25">
      <c r="A34" t="s">
        <v>822</v>
      </c>
      <c r="B34" t="s">
        <v>279</v>
      </c>
      <c r="C34" t="s">
        <v>555</v>
      </c>
      <c r="D34" t="s">
        <v>688</v>
      </c>
      <c r="E34" s="32">
        <v>96.088888888888889</v>
      </c>
      <c r="F34" s="32">
        <v>370.22300000000001</v>
      </c>
      <c r="G34" s="32">
        <v>126.52</v>
      </c>
      <c r="H34" s="37">
        <v>0.3417399783373804</v>
      </c>
      <c r="I34" s="32">
        <v>334.21411111111115</v>
      </c>
      <c r="J34" s="32">
        <v>126.52</v>
      </c>
      <c r="K34" s="37">
        <v>0.37855971903573454</v>
      </c>
      <c r="L34" s="32">
        <v>55.632888888888893</v>
      </c>
      <c r="M34" s="32">
        <v>2.5833333333333335</v>
      </c>
      <c r="N34" s="37">
        <v>4.6435361976129227E-2</v>
      </c>
      <c r="O34" s="32">
        <v>22.589666666666666</v>
      </c>
      <c r="P34" s="32">
        <v>2.5833333333333335</v>
      </c>
      <c r="Q34" s="37">
        <v>0.11435907273237027</v>
      </c>
      <c r="R34" s="32">
        <v>26.998777777777782</v>
      </c>
      <c r="S34" s="32">
        <v>0</v>
      </c>
      <c r="T34" s="37">
        <v>0</v>
      </c>
      <c r="U34" s="32">
        <v>6.0444444444444443</v>
      </c>
      <c r="V34" s="32">
        <v>0</v>
      </c>
      <c r="W34" s="37">
        <v>0</v>
      </c>
      <c r="X34" s="32">
        <v>75.03655555555558</v>
      </c>
      <c r="Y34" s="32">
        <v>28.043777777777777</v>
      </c>
      <c r="Z34" s="37">
        <v>0.37373487589012155</v>
      </c>
      <c r="AA34" s="32">
        <v>2.9656666666666665</v>
      </c>
      <c r="AB34" s="32">
        <v>0</v>
      </c>
      <c r="AC34" s="37">
        <v>0</v>
      </c>
      <c r="AD34" s="32">
        <v>223.08888888888885</v>
      </c>
      <c r="AE34" s="32">
        <v>95.448444444444448</v>
      </c>
      <c r="AF34" s="37">
        <v>0.42784938738918227</v>
      </c>
      <c r="AG34" s="32">
        <v>0.44444444444444442</v>
      </c>
      <c r="AH34" s="32">
        <v>0.44444444444444442</v>
      </c>
      <c r="AI34" s="37">
        <v>1</v>
      </c>
      <c r="AJ34" s="32">
        <v>13.054555555555559</v>
      </c>
      <c r="AK34" s="32">
        <v>0</v>
      </c>
      <c r="AL34" s="37">
        <v>0</v>
      </c>
      <c r="AM34" t="s">
        <v>6</v>
      </c>
      <c r="AN34" s="34">
        <v>4</v>
      </c>
      <c r="AX34"/>
      <c r="AY34"/>
    </row>
    <row r="35" spans="1:51" x14ac:dyDescent="0.25">
      <c r="A35" t="s">
        <v>822</v>
      </c>
      <c r="B35" t="s">
        <v>279</v>
      </c>
      <c r="C35" t="s">
        <v>595</v>
      </c>
      <c r="D35" t="s">
        <v>727</v>
      </c>
      <c r="E35" s="32">
        <v>100.82222222222222</v>
      </c>
      <c r="F35" s="32">
        <v>364.64311111111112</v>
      </c>
      <c r="G35" s="32">
        <v>109.35899999999998</v>
      </c>
      <c r="H35" s="37">
        <v>0.29990694097242104</v>
      </c>
      <c r="I35" s="32">
        <v>332.34588888888891</v>
      </c>
      <c r="J35" s="32">
        <v>109.35899999999998</v>
      </c>
      <c r="K35" s="37">
        <v>0.32905176100000227</v>
      </c>
      <c r="L35" s="32">
        <v>70.927777777777791</v>
      </c>
      <c r="M35" s="32">
        <v>17.96222222222222</v>
      </c>
      <c r="N35" s="37">
        <v>0.25324665152345882</v>
      </c>
      <c r="O35" s="32">
        <v>43.20311111111112</v>
      </c>
      <c r="P35" s="32">
        <v>17.96222222222222</v>
      </c>
      <c r="Q35" s="37">
        <v>0.41576223934490303</v>
      </c>
      <c r="R35" s="32">
        <v>22.890444444444444</v>
      </c>
      <c r="S35" s="32">
        <v>0</v>
      </c>
      <c r="T35" s="37">
        <v>0</v>
      </c>
      <c r="U35" s="32">
        <v>4.8342222222222224</v>
      </c>
      <c r="V35" s="32">
        <v>0</v>
      </c>
      <c r="W35" s="37">
        <v>0</v>
      </c>
      <c r="X35" s="32">
        <v>81.870333333333349</v>
      </c>
      <c r="Y35" s="32">
        <v>27.20888888888889</v>
      </c>
      <c r="Z35" s="37">
        <v>0.33234124964544198</v>
      </c>
      <c r="AA35" s="32">
        <v>4.5725555555555557</v>
      </c>
      <c r="AB35" s="32">
        <v>0</v>
      </c>
      <c r="AC35" s="37">
        <v>0</v>
      </c>
      <c r="AD35" s="32">
        <v>196.25444444444437</v>
      </c>
      <c r="AE35" s="32">
        <v>64.187888888888878</v>
      </c>
      <c r="AF35" s="37">
        <v>0.32706463830967741</v>
      </c>
      <c r="AG35" s="32">
        <v>0</v>
      </c>
      <c r="AH35" s="32">
        <v>0</v>
      </c>
      <c r="AI35" s="37" t="s">
        <v>942</v>
      </c>
      <c r="AJ35" s="32">
        <v>11.018000000000001</v>
      </c>
      <c r="AK35" s="32">
        <v>0</v>
      </c>
      <c r="AL35" s="37">
        <v>0</v>
      </c>
      <c r="AM35" t="s">
        <v>44</v>
      </c>
      <c r="AN35" s="34">
        <v>4</v>
      </c>
      <c r="AX35"/>
      <c r="AY35"/>
    </row>
    <row r="36" spans="1:51" x14ac:dyDescent="0.25">
      <c r="A36" t="s">
        <v>822</v>
      </c>
      <c r="B36" t="s">
        <v>279</v>
      </c>
      <c r="C36" t="s">
        <v>602</v>
      </c>
      <c r="D36" t="s">
        <v>738</v>
      </c>
      <c r="E36" s="32">
        <v>90.6</v>
      </c>
      <c r="F36" s="32">
        <v>341.14955555555559</v>
      </c>
      <c r="G36" s="32">
        <v>11.720777777777778</v>
      </c>
      <c r="H36" s="37">
        <v>3.4356714194426291E-2</v>
      </c>
      <c r="I36" s="32">
        <v>306.82388888888897</v>
      </c>
      <c r="J36" s="32">
        <v>11.720777777777778</v>
      </c>
      <c r="K36" s="37">
        <v>3.8200342940123082E-2</v>
      </c>
      <c r="L36" s="32">
        <v>79.385111111111087</v>
      </c>
      <c r="M36" s="32">
        <v>0</v>
      </c>
      <c r="N36" s="37">
        <v>0</v>
      </c>
      <c r="O36" s="32">
        <v>56.884222222222199</v>
      </c>
      <c r="P36" s="32">
        <v>0</v>
      </c>
      <c r="Q36" s="37">
        <v>0</v>
      </c>
      <c r="R36" s="32">
        <v>17.345333333333336</v>
      </c>
      <c r="S36" s="32">
        <v>0</v>
      </c>
      <c r="T36" s="37">
        <v>0</v>
      </c>
      <c r="U36" s="32">
        <v>5.1555555555555559</v>
      </c>
      <c r="V36" s="32">
        <v>0</v>
      </c>
      <c r="W36" s="37">
        <v>0</v>
      </c>
      <c r="X36" s="32">
        <v>44.853222222222229</v>
      </c>
      <c r="Y36" s="32">
        <v>2.9805555555555556</v>
      </c>
      <c r="Z36" s="37">
        <v>6.6451314039125145E-2</v>
      </c>
      <c r="AA36" s="32">
        <v>11.824777777777777</v>
      </c>
      <c r="AB36" s="32">
        <v>0</v>
      </c>
      <c r="AC36" s="37">
        <v>0</v>
      </c>
      <c r="AD36" s="32">
        <v>159.50788888888894</v>
      </c>
      <c r="AE36" s="32">
        <v>8.7402222222222221</v>
      </c>
      <c r="AF36" s="37">
        <v>5.4794921323988832E-2</v>
      </c>
      <c r="AG36" s="32">
        <v>6.8397777777777771</v>
      </c>
      <c r="AH36" s="32">
        <v>0</v>
      </c>
      <c r="AI36" s="37">
        <v>0</v>
      </c>
      <c r="AJ36" s="32">
        <v>38.738777777777777</v>
      </c>
      <c r="AK36" s="32">
        <v>0</v>
      </c>
      <c r="AL36" s="37">
        <v>0</v>
      </c>
      <c r="AM36" t="s">
        <v>97</v>
      </c>
      <c r="AN36" s="34">
        <v>4</v>
      </c>
      <c r="AX36"/>
      <c r="AY36"/>
    </row>
    <row r="37" spans="1:51" x14ac:dyDescent="0.25">
      <c r="A37" t="s">
        <v>822</v>
      </c>
      <c r="B37" t="s">
        <v>279</v>
      </c>
      <c r="C37" t="s">
        <v>592</v>
      </c>
      <c r="D37" t="s">
        <v>721</v>
      </c>
      <c r="E37" s="32">
        <v>41.833333333333336</v>
      </c>
      <c r="F37" s="32">
        <v>203.81222222222226</v>
      </c>
      <c r="G37" s="32">
        <v>47.216666666666669</v>
      </c>
      <c r="H37" s="37">
        <v>0.23166749349891783</v>
      </c>
      <c r="I37" s="32">
        <v>180.19922222222226</v>
      </c>
      <c r="J37" s="32">
        <v>47.216666666666669</v>
      </c>
      <c r="K37" s="37">
        <v>0.26202480834483804</v>
      </c>
      <c r="L37" s="32">
        <v>35.571888888888886</v>
      </c>
      <c r="M37" s="32">
        <v>0</v>
      </c>
      <c r="N37" s="37">
        <v>0</v>
      </c>
      <c r="O37" s="32">
        <v>16.530999999999995</v>
      </c>
      <c r="P37" s="32">
        <v>0</v>
      </c>
      <c r="Q37" s="37">
        <v>0</v>
      </c>
      <c r="R37" s="32">
        <v>11.04088888888889</v>
      </c>
      <c r="S37" s="32">
        <v>0</v>
      </c>
      <c r="T37" s="37">
        <v>0</v>
      </c>
      <c r="U37" s="32">
        <v>8</v>
      </c>
      <c r="V37" s="32">
        <v>0</v>
      </c>
      <c r="W37" s="37">
        <v>0</v>
      </c>
      <c r="X37" s="32">
        <v>23.611111111111111</v>
      </c>
      <c r="Y37" s="32">
        <v>5.9388888888888891</v>
      </c>
      <c r="Z37" s="37">
        <v>0.25152941176470589</v>
      </c>
      <c r="AA37" s="32">
        <v>4.5721111111111119</v>
      </c>
      <c r="AB37" s="32">
        <v>0</v>
      </c>
      <c r="AC37" s="37">
        <v>0</v>
      </c>
      <c r="AD37" s="32">
        <v>125.1726666666667</v>
      </c>
      <c r="AE37" s="32">
        <v>41.277777777777779</v>
      </c>
      <c r="AF37" s="37">
        <v>0.3297667044810989</v>
      </c>
      <c r="AG37" s="32">
        <v>3.2082222222222225</v>
      </c>
      <c r="AH37" s="32">
        <v>0</v>
      </c>
      <c r="AI37" s="37">
        <v>0</v>
      </c>
      <c r="AJ37" s="32">
        <v>11.676222222222224</v>
      </c>
      <c r="AK37" s="32">
        <v>0</v>
      </c>
      <c r="AL37" s="37">
        <v>0</v>
      </c>
      <c r="AM37" t="s">
        <v>224</v>
      </c>
      <c r="AN37" s="34">
        <v>4</v>
      </c>
      <c r="AX37"/>
      <c r="AY37"/>
    </row>
    <row r="38" spans="1:51" x14ac:dyDescent="0.25">
      <c r="A38" t="s">
        <v>822</v>
      </c>
      <c r="B38" t="s">
        <v>447</v>
      </c>
      <c r="C38" t="s">
        <v>663</v>
      </c>
      <c r="D38" t="s">
        <v>727</v>
      </c>
      <c r="E38" s="32">
        <v>49.322222222222223</v>
      </c>
      <c r="F38" s="32">
        <v>158.16944444444445</v>
      </c>
      <c r="G38" s="32">
        <v>6.1583333333333332</v>
      </c>
      <c r="H38" s="37">
        <v>3.893503802181205E-2</v>
      </c>
      <c r="I38" s="32">
        <v>145.4</v>
      </c>
      <c r="J38" s="32">
        <v>6.1583333333333332</v>
      </c>
      <c r="K38" s="37">
        <v>4.2354424575882621E-2</v>
      </c>
      <c r="L38" s="32">
        <v>22.56388888888889</v>
      </c>
      <c r="M38" s="32">
        <v>0.26666666666666666</v>
      </c>
      <c r="N38" s="37">
        <v>1.1818293733842175E-2</v>
      </c>
      <c r="O38" s="32">
        <v>14.844444444444445</v>
      </c>
      <c r="P38" s="32">
        <v>0.26666666666666666</v>
      </c>
      <c r="Q38" s="37">
        <v>1.7964071856287425E-2</v>
      </c>
      <c r="R38" s="32">
        <v>2.463888888888889</v>
      </c>
      <c r="S38" s="32">
        <v>0</v>
      </c>
      <c r="T38" s="37">
        <v>0</v>
      </c>
      <c r="U38" s="32">
        <v>5.2555555555555555</v>
      </c>
      <c r="V38" s="32">
        <v>0</v>
      </c>
      <c r="W38" s="37">
        <v>0</v>
      </c>
      <c r="X38" s="32">
        <v>46.116666666666667</v>
      </c>
      <c r="Y38" s="32">
        <v>4.2722222222222221</v>
      </c>
      <c r="Z38" s="37">
        <v>9.2639441031201059E-2</v>
      </c>
      <c r="AA38" s="32">
        <v>5.05</v>
      </c>
      <c r="AB38" s="32">
        <v>0</v>
      </c>
      <c r="AC38" s="37">
        <v>0</v>
      </c>
      <c r="AD38" s="32">
        <v>79.638888888888886</v>
      </c>
      <c r="AE38" s="32">
        <v>1.6194444444444445</v>
      </c>
      <c r="AF38" s="37">
        <v>2.033484478549006E-2</v>
      </c>
      <c r="AG38" s="32">
        <v>4.8</v>
      </c>
      <c r="AH38" s="32">
        <v>0</v>
      </c>
      <c r="AI38" s="37">
        <v>0</v>
      </c>
      <c r="AJ38" s="32">
        <v>0</v>
      </c>
      <c r="AK38" s="32">
        <v>0</v>
      </c>
      <c r="AL38" s="37" t="s">
        <v>942</v>
      </c>
      <c r="AM38" t="s">
        <v>179</v>
      </c>
      <c r="AN38" s="34">
        <v>4</v>
      </c>
      <c r="AX38"/>
      <c r="AY38"/>
    </row>
    <row r="39" spans="1:51" x14ac:dyDescent="0.25">
      <c r="A39" t="s">
        <v>822</v>
      </c>
      <c r="B39" t="s">
        <v>494</v>
      </c>
      <c r="C39" t="s">
        <v>574</v>
      </c>
      <c r="D39" t="s">
        <v>711</v>
      </c>
      <c r="E39" s="32">
        <v>12.977777777777778</v>
      </c>
      <c r="F39" s="32">
        <v>69.891666666666666</v>
      </c>
      <c r="G39" s="32">
        <v>0</v>
      </c>
      <c r="H39" s="37">
        <v>0</v>
      </c>
      <c r="I39" s="32">
        <v>61.11666666666666</v>
      </c>
      <c r="J39" s="32">
        <v>0</v>
      </c>
      <c r="K39" s="37">
        <v>0</v>
      </c>
      <c r="L39" s="32">
        <v>24.352777777777778</v>
      </c>
      <c r="M39" s="32">
        <v>0</v>
      </c>
      <c r="N39" s="37">
        <v>0</v>
      </c>
      <c r="O39" s="32">
        <v>15.577777777777778</v>
      </c>
      <c r="P39" s="32">
        <v>0</v>
      </c>
      <c r="Q39" s="37">
        <v>0</v>
      </c>
      <c r="R39" s="32">
        <v>8.7750000000000004</v>
      </c>
      <c r="S39" s="32">
        <v>0</v>
      </c>
      <c r="T39" s="37">
        <v>0</v>
      </c>
      <c r="U39" s="32">
        <v>0</v>
      </c>
      <c r="V39" s="32">
        <v>0</v>
      </c>
      <c r="W39" s="37" t="s">
        <v>942</v>
      </c>
      <c r="X39" s="32">
        <v>22.024999999999999</v>
      </c>
      <c r="Y39" s="32">
        <v>0</v>
      </c>
      <c r="Z39" s="37">
        <v>0</v>
      </c>
      <c r="AA39" s="32">
        <v>0</v>
      </c>
      <c r="AB39" s="32">
        <v>0</v>
      </c>
      <c r="AC39" s="37" t="s">
        <v>942</v>
      </c>
      <c r="AD39" s="32">
        <v>23.513888888888889</v>
      </c>
      <c r="AE39" s="32">
        <v>0</v>
      </c>
      <c r="AF39" s="37">
        <v>0</v>
      </c>
      <c r="AG39" s="32">
        <v>0</v>
      </c>
      <c r="AH39" s="32">
        <v>0</v>
      </c>
      <c r="AI39" s="37" t="s">
        <v>942</v>
      </c>
      <c r="AJ39" s="32">
        <v>0</v>
      </c>
      <c r="AK39" s="32">
        <v>0</v>
      </c>
      <c r="AL39" s="37" t="s">
        <v>942</v>
      </c>
      <c r="AM39" t="s">
        <v>227</v>
      </c>
      <c r="AN39" s="34">
        <v>4</v>
      </c>
      <c r="AX39"/>
      <c r="AY39"/>
    </row>
    <row r="40" spans="1:51" x14ac:dyDescent="0.25">
      <c r="A40" t="s">
        <v>822</v>
      </c>
      <c r="B40" t="s">
        <v>338</v>
      </c>
      <c r="C40" t="s">
        <v>555</v>
      </c>
      <c r="D40" t="s">
        <v>688</v>
      </c>
      <c r="E40" s="32">
        <v>90.411111111111111</v>
      </c>
      <c r="F40" s="32">
        <v>301.50066666666663</v>
      </c>
      <c r="G40" s="32">
        <v>42.791111111111107</v>
      </c>
      <c r="H40" s="37">
        <v>0.14192708621244987</v>
      </c>
      <c r="I40" s="32">
        <v>284.73399999999998</v>
      </c>
      <c r="J40" s="32">
        <v>42.791111111111107</v>
      </c>
      <c r="K40" s="37">
        <v>0.15028451506005994</v>
      </c>
      <c r="L40" s="32">
        <v>53.443888888888885</v>
      </c>
      <c r="M40" s="32">
        <v>12.86888888888889</v>
      </c>
      <c r="N40" s="37">
        <v>0.2407925238308091</v>
      </c>
      <c r="O40" s="32">
        <v>41.42444444444444</v>
      </c>
      <c r="P40" s="32">
        <v>12.86888888888889</v>
      </c>
      <c r="Q40" s="37">
        <v>0.31065929939380937</v>
      </c>
      <c r="R40" s="32">
        <v>6.4194444444444443</v>
      </c>
      <c r="S40" s="32">
        <v>0</v>
      </c>
      <c r="T40" s="37">
        <v>0</v>
      </c>
      <c r="U40" s="32">
        <v>5.6</v>
      </c>
      <c r="V40" s="32">
        <v>0</v>
      </c>
      <c r="W40" s="37">
        <v>0</v>
      </c>
      <c r="X40" s="32">
        <v>63.44166666666667</v>
      </c>
      <c r="Y40" s="32">
        <v>21.033333333333335</v>
      </c>
      <c r="Z40" s="37">
        <v>0.33153815841324052</v>
      </c>
      <c r="AA40" s="32">
        <v>4.7472222222222218</v>
      </c>
      <c r="AB40" s="32">
        <v>0</v>
      </c>
      <c r="AC40" s="37">
        <v>0</v>
      </c>
      <c r="AD40" s="32">
        <v>143.24188888888889</v>
      </c>
      <c r="AE40" s="32">
        <v>8.8888888888888893</v>
      </c>
      <c r="AF40" s="37">
        <v>6.2055094063887269E-2</v>
      </c>
      <c r="AG40" s="32">
        <v>9.9260000000000019</v>
      </c>
      <c r="AH40" s="32">
        <v>0</v>
      </c>
      <c r="AI40" s="37">
        <v>0</v>
      </c>
      <c r="AJ40" s="32">
        <v>26.7</v>
      </c>
      <c r="AK40" s="32">
        <v>0</v>
      </c>
      <c r="AL40" s="37">
        <v>0</v>
      </c>
      <c r="AM40" t="s">
        <v>66</v>
      </c>
      <c r="AN40" s="34">
        <v>4</v>
      </c>
      <c r="AX40"/>
      <c r="AY40"/>
    </row>
    <row r="41" spans="1:51" x14ac:dyDescent="0.25">
      <c r="A41" t="s">
        <v>822</v>
      </c>
      <c r="B41" t="s">
        <v>429</v>
      </c>
      <c r="C41" t="s">
        <v>566</v>
      </c>
      <c r="D41" t="s">
        <v>729</v>
      </c>
      <c r="E41" s="32">
        <v>45.555555555555557</v>
      </c>
      <c r="F41" s="32">
        <v>173.74099999999999</v>
      </c>
      <c r="G41" s="32">
        <v>0.14166666666666666</v>
      </c>
      <c r="H41" s="37">
        <v>8.1538995784913564E-4</v>
      </c>
      <c r="I41" s="32">
        <v>153.86966666666666</v>
      </c>
      <c r="J41" s="32">
        <v>1.1111111111111112E-2</v>
      </c>
      <c r="K41" s="37">
        <v>7.2211185945970146E-5</v>
      </c>
      <c r="L41" s="32">
        <v>25.485999999999997</v>
      </c>
      <c r="M41" s="32">
        <v>1.1111111111111112E-2</v>
      </c>
      <c r="N41" s="37">
        <v>4.3596920313549055E-4</v>
      </c>
      <c r="O41" s="32">
        <v>7.6074444444444449</v>
      </c>
      <c r="P41" s="32">
        <v>1.1111111111111112E-2</v>
      </c>
      <c r="Q41" s="37">
        <v>1.4605576409072983E-3</v>
      </c>
      <c r="R41" s="32">
        <v>12.700777777777777</v>
      </c>
      <c r="S41" s="32">
        <v>0</v>
      </c>
      <c r="T41" s="37">
        <v>0</v>
      </c>
      <c r="U41" s="32">
        <v>5.177777777777778</v>
      </c>
      <c r="V41" s="32">
        <v>0</v>
      </c>
      <c r="W41" s="37">
        <v>0</v>
      </c>
      <c r="X41" s="32">
        <v>53.190111111111101</v>
      </c>
      <c r="Y41" s="32">
        <v>0</v>
      </c>
      <c r="Z41" s="37">
        <v>0</v>
      </c>
      <c r="AA41" s="32">
        <v>1.9927777777777778</v>
      </c>
      <c r="AB41" s="32">
        <v>0.13055555555555556</v>
      </c>
      <c r="AC41" s="37">
        <v>6.5514357401728465E-2</v>
      </c>
      <c r="AD41" s="32">
        <v>86.516333333333321</v>
      </c>
      <c r="AE41" s="32">
        <v>0</v>
      </c>
      <c r="AF41" s="37">
        <v>0</v>
      </c>
      <c r="AG41" s="32">
        <v>6.5557777777777773</v>
      </c>
      <c r="AH41" s="32">
        <v>0</v>
      </c>
      <c r="AI41" s="37">
        <v>0</v>
      </c>
      <c r="AJ41" s="32">
        <v>0</v>
      </c>
      <c r="AK41" s="32">
        <v>0</v>
      </c>
      <c r="AL41" s="37" t="s">
        <v>942</v>
      </c>
      <c r="AM41" t="s">
        <v>161</v>
      </c>
      <c r="AN41" s="34">
        <v>4</v>
      </c>
      <c r="AX41"/>
      <c r="AY41"/>
    </row>
    <row r="42" spans="1:51" x14ac:dyDescent="0.25">
      <c r="A42" t="s">
        <v>822</v>
      </c>
      <c r="B42" t="s">
        <v>520</v>
      </c>
      <c r="C42" t="s">
        <v>551</v>
      </c>
      <c r="D42" t="s">
        <v>788</v>
      </c>
      <c r="E42" s="32">
        <v>70.855555555555554</v>
      </c>
      <c r="F42" s="32">
        <v>214.00666666666672</v>
      </c>
      <c r="G42" s="32">
        <v>0.26666666666666666</v>
      </c>
      <c r="H42" s="37">
        <v>1.2460671007133732E-3</v>
      </c>
      <c r="I42" s="32">
        <v>198.83500000000004</v>
      </c>
      <c r="J42" s="32">
        <v>0.26666666666666666</v>
      </c>
      <c r="K42" s="37">
        <v>1.3411455059052311E-3</v>
      </c>
      <c r="L42" s="32">
        <v>26.081555555555553</v>
      </c>
      <c r="M42" s="32">
        <v>0.26666666666666666</v>
      </c>
      <c r="N42" s="37">
        <v>1.0224339039082537E-2</v>
      </c>
      <c r="O42" s="32">
        <v>11.243222222222219</v>
      </c>
      <c r="P42" s="32">
        <v>0.26666666666666666</v>
      </c>
      <c r="Q42" s="37">
        <v>2.3717993062487036E-2</v>
      </c>
      <c r="R42" s="32">
        <v>9.1494444444444465</v>
      </c>
      <c r="S42" s="32">
        <v>0</v>
      </c>
      <c r="T42" s="37">
        <v>0</v>
      </c>
      <c r="U42" s="32">
        <v>5.6888888888888891</v>
      </c>
      <c r="V42" s="32">
        <v>0</v>
      </c>
      <c r="W42" s="37">
        <v>0</v>
      </c>
      <c r="X42" s="32">
        <v>53.046999999999997</v>
      </c>
      <c r="Y42" s="32">
        <v>0</v>
      </c>
      <c r="Z42" s="37">
        <v>0</v>
      </c>
      <c r="AA42" s="32">
        <v>0.33333333333333331</v>
      </c>
      <c r="AB42" s="32">
        <v>0</v>
      </c>
      <c r="AC42" s="37">
        <v>0</v>
      </c>
      <c r="AD42" s="32">
        <v>134.46066666666673</v>
      </c>
      <c r="AE42" s="32">
        <v>0</v>
      </c>
      <c r="AF42" s="37">
        <v>0</v>
      </c>
      <c r="AG42" s="32">
        <v>0</v>
      </c>
      <c r="AH42" s="32">
        <v>0</v>
      </c>
      <c r="AI42" s="37" t="s">
        <v>942</v>
      </c>
      <c r="AJ42" s="32">
        <v>8.4111111111111109E-2</v>
      </c>
      <c r="AK42" s="32">
        <v>0</v>
      </c>
      <c r="AL42" s="37">
        <v>0</v>
      </c>
      <c r="AM42" t="s">
        <v>253</v>
      </c>
      <c r="AN42" s="34">
        <v>4</v>
      </c>
      <c r="AX42"/>
      <c r="AY42"/>
    </row>
    <row r="43" spans="1:51" x14ac:dyDescent="0.25">
      <c r="A43" t="s">
        <v>822</v>
      </c>
      <c r="B43" t="s">
        <v>435</v>
      </c>
      <c r="C43" t="s">
        <v>551</v>
      </c>
      <c r="D43" t="s">
        <v>788</v>
      </c>
      <c r="E43" s="32">
        <v>37.088888888888889</v>
      </c>
      <c r="F43" s="32">
        <v>142.83611111111111</v>
      </c>
      <c r="G43" s="32">
        <v>0</v>
      </c>
      <c r="H43" s="37">
        <v>0</v>
      </c>
      <c r="I43" s="32">
        <v>119.99722222222222</v>
      </c>
      <c r="J43" s="32">
        <v>0</v>
      </c>
      <c r="K43" s="37">
        <v>0</v>
      </c>
      <c r="L43" s="32">
        <v>33.841666666666669</v>
      </c>
      <c r="M43" s="32">
        <v>0</v>
      </c>
      <c r="N43" s="37">
        <v>0</v>
      </c>
      <c r="O43" s="32">
        <v>21.472222222222221</v>
      </c>
      <c r="P43" s="32">
        <v>0</v>
      </c>
      <c r="Q43" s="37">
        <v>0</v>
      </c>
      <c r="R43" s="32">
        <v>8.375</v>
      </c>
      <c r="S43" s="32">
        <v>0</v>
      </c>
      <c r="T43" s="37">
        <v>0</v>
      </c>
      <c r="U43" s="32">
        <v>3.9944444444444445</v>
      </c>
      <c r="V43" s="32">
        <v>0</v>
      </c>
      <c r="W43" s="37">
        <v>0</v>
      </c>
      <c r="X43" s="32">
        <v>25.072222222222223</v>
      </c>
      <c r="Y43" s="32">
        <v>0</v>
      </c>
      <c r="Z43" s="37">
        <v>0</v>
      </c>
      <c r="AA43" s="32">
        <v>10.469444444444445</v>
      </c>
      <c r="AB43" s="32">
        <v>0</v>
      </c>
      <c r="AC43" s="37">
        <v>0</v>
      </c>
      <c r="AD43" s="32">
        <v>67.969444444444449</v>
      </c>
      <c r="AE43" s="32">
        <v>0</v>
      </c>
      <c r="AF43" s="37">
        <v>0</v>
      </c>
      <c r="AG43" s="32">
        <v>0</v>
      </c>
      <c r="AH43" s="32">
        <v>0</v>
      </c>
      <c r="AI43" s="37" t="s">
        <v>942</v>
      </c>
      <c r="AJ43" s="32">
        <v>5.4833333333333334</v>
      </c>
      <c r="AK43" s="32">
        <v>0</v>
      </c>
      <c r="AL43" s="37">
        <v>0</v>
      </c>
      <c r="AM43" t="s">
        <v>167</v>
      </c>
      <c r="AN43" s="34">
        <v>4</v>
      </c>
      <c r="AX43"/>
      <c r="AY43"/>
    </row>
    <row r="44" spans="1:51" x14ac:dyDescent="0.25">
      <c r="A44" t="s">
        <v>822</v>
      </c>
      <c r="B44" t="s">
        <v>526</v>
      </c>
      <c r="C44" t="s">
        <v>684</v>
      </c>
      <c r="D44" t="s">
        <v>767</v>
      </c>
      <c r="E44" s="32">
        <v>118.51111111111111</v>
      </c>
      <c r="F44" s="32">
        <v>370.43466666666666</v>
      </c>
      <c r="G44" s="32">
        <v>0</v>
      </c>
      <c r="H44" s="37">
        <v>0</v>
      </c>
      <c r="I44" s="32">
        <v>323.42333333333329</v>
      </c>
      <c r="J44" s="32">
        <v>0</v>
      </c>
      <c r="K44" s="37">
        <v>0</v>
      </c>
      <c r="L44" s="32">
        <v>71.771888888888881</v>
      </c>
      <c r="M44" s="32">
        <v>0</v>
      </c>
      <c r="N44" s="37">
        <v>0</v>
      </c>
      <c r="O44" s="32">
        <v>31.949333333333318</v>
      </c>
      <c r="P44" s="32">
        <v>0</v>
      </c>
      <c r="Q44" s="37">
        <v>0</v>
      </c>
      <c r="R44" s="32">
        <v>29.657555555555554</v>
      </c>
      <c r="S44" s="32">
        <v>0</v>
      </c>
      <c r="T44" s="37">
        <v>0</v>
      </c>
      <c r="U44" s="32">
        <v>10.165000000000001</v>
      </c>
      <c r="V44" s="32">
        <v>0</v>
      </c>
      <c r="W44" s="37">
        <v>0</v>
      </c>
      <c r="X44" s="32">
        <v>103.06133333333332</v>
      </c>
      <c r="Y44" s="32">
        <v>0</v>
      </c>
      <c r="Z44" s="37">
        <v>0</v>
      </c>
      <c r="AA44" s="32">
        <v>7.188777777777779</v>
      </c>
      <c r="AB44" s="32">
        <v>0</v>
      </c>
      <c r="AC44" s="37">
        <v>0</v>
      </c>
      <c r="AD44" s="32">
        <v>167.78866666666664</v>
      </c>
      <c r="AE44" s="32">
        <v>0</v>
      </c>
      <c r="AF44" s="37">
        <v>0</v>
      </c>
      <c r="AG44" s="32">
        <v>20.624000000000002</v>
      </c>
      <c r="AH44" s="32">
        <v>0</v>
      </c>
      <c r="AI44" s="37">
        <v>0</v>
      </c>
      <c r="AJ44" s="32">
        <v>0</v>
      </c>
      <c r="AK44" s="32">
        <v>0</v>
      </c>
      <c r="AL44" s="37" t="s">
        <v>942</v>
      </c>
      <c r="AM44" t="s">
        <v>259</v>
      </c>
      <c r="AN44" s="34">
        <v>4</v>
      </c>
      <c r="AX44"/>
      <c r="AY44"/>
    </row>
    <row r="45" spans="1:51" x14ac:dyDescent="0.25">
      <c r="A45" t="s">
        <v>822</v>
      </c>
      <c r="B45" t="s">
        <v>285</v>
      </c>
      <c r="C45" t="s">
        <v>592</v>
      </c>
      <c r="D45" t="s">
        <v>721</v>
      </c>
      <c r="E45" s="32">
        <v>39.288888888888891</v>
      </c>
      <c r="F45" s="32">
        <v>142.99244444444446</v>
      </c>
      <c r="G45" s="32">
        <v>64.862666666666669</v>
      </c>
      <c r="H45" s="37">
        <v>0.45360904849673483</v>
      </c>
      <c r="I45" s="32">
        <v>129.92422222222223</v>
      </c>
      <c r="J45" s="32">
        <v>64.862666666666669</v>
      </c>
      <c r="K45" s="37">
        <v>0.49923459657680802</v>
      </c>
      <c r="L45" s="32">
        <v>40.726333333333322</v>
      </c>
      <c r="M45" s="32">
        <v>7.3465555555555548</v>
      </c>
      <c r="N45" s="37">
        <v>0.18038833733020135</v>
      </c>
      <c r="O45" s="32">
        <v>35.376333333333321</v>
      </c>
      <c r="P45" s="32">
        <v>7.3465555555555548</v>
      </c>
      <c r="Q45" s="37">
        <v>0.20766865481316768</v>
      </c>
      <c r="R45" s="32">
        <v>0.15555555555555556</v>
      </c>
      <c r="S45" s="32">
        <v>0</v>
      </c>
      <c r="T45" s="37">
        <v>0</v>
      </c>
      <c r="U45" s="32">
        <v>5.1944444444444446</v>
      </c>
      <c r="V45" s="32">
        <v>0</v>
      </c>
      <c r="W45" s="37">
        <v>0</v>
      </c>
      <c r="X45" s="32">
        <v>15.914999999999999</v>
      </c>
      <c r="Y45" s="32">
        <v>2.269333333333333</v>
      </c>
      <c r="Z45" s="37">
        <v>0.14259084720913184</v>
      </c>
      <c r="AA45" s="32">
        <v>7.7182222222222236</v>
      </c>
      <c r="AB45" s="32">
        <v>0</v>
      </c>
      <c r="AC45" s="37">
        <v>0</v>
      </c>
      <c r="AD45" s="32">
        <v>78.632888888888914</v>
      </c>
      <c r="AE45" s="32">
        <v>55.24677777777778</v>
      </c>
      <c r="AF45" s="37">
        <v>0.70259122561099663</v>
      </c>
      <c r="AG45" s="32">
        <v>0</v>
      </c>
      <c r="AH45" s="32">
        <v>0</v>
      </c>
      <c r="AI45" s="37" t="s">
        <v>942</v>
      </c>
      <c r="AJ45" s="32">
        <v>0</v>
      </c>
      <c r="AK45" s="32">
        <v>0</v>
      </c>
      <c r="AL45" s="37" t="s">
        <v>942</v>
      </c>
      <c r="AM45" t="s">
        <v>12</v>
      </c>
      <c r="AN45" s="34">
        <v>4</v>
      </c>
      <c r="AX45"/>
      <c r="AY45"/>
    </row>
    <row r="46" spans="1:51" x14ac:dyDescent="0.25">
      <c r="A46" t="s">
        <v>822</v>
      </c>
      <c r="B46" t="s">
        <v>469</v>
      </c>
      <c r="C46" t="s">
        <v>602</v>
      </c>
      <c r="D46" t="s">
        <v>738</v>
      </c>
      <c r="E46" s="32">
        <v>72.222222222222229</v>
      </c>
      <c r="F46" s="32">
        <v>334.53155555555554</v>
      </c>
      <c r="G46" s="32">
        <v>178.15755555555555</v>
      </c>
      <c r="H46" s="37">
        <v>0.53255829710799574</v>
      </c>
      <c r="I46" s="32">
        <v>301.98244444444441</v>
      </c>
      <c r="J46" s="32">
        <v>175.32755555555556</v>
      </c>
      <c r="K46" s="37">
        <v>0.58058856990215035</v>
      </c>
      <c r="L46" s="32">
        <v>35.968111111111106</v>
      </c>
      <c r="M46" s="32">
        <v>12.778333333333332</v>
      </c>
      <c r="N46" s="37">
        <v>0.3552684013308085</v>
      </c>
      <c r="O46" s="32">
        <v>18.097444444444438</v>
      </c>
      <c r="P46" s="32">
        <v>10.079999999999998</v>
      </c>
      <c r="Q46" s="37">
        <v>0.5569847185299337</v>
      </c>
      <c r="R46" s="32">
        <v>12.270666666666669</v>
      </c>
      <c r="S46" s="32">
        <v>2.6983333333333333</v>
      </c>
      <c r="T46" s="37">
        <v>0.21990111920026073</v>
      </c>
      <c r="U46" s="32">
        <v>5.6</v>
      </c>
      <c r="V46" s="32">
        <v>0</v>
      </c>
      <c r="W46" s="37">
        <v>0</v>
      </c>
      <c r="X46" s="32">
        <v>68.385888888888942</v>
      </c>
      <c r="Y46" s="32">
        <v>29.683333333333348</v>
      </c>
      <c r="Z46" s="37">
        <v>0.43405640864830775</v>
      </c>
      <c r="AA46" s="32">
        <v>14.678444444444448</v>
      </c>
      <c r="AB46" s="32">
        <v>0.13166666666666665</v>
      </c>
      <c r="AC46" s="37">
        <v>8.9700694896522465E-3</v>
      </c>
      <c r="AD46" s="32">
        <v>191.80322222222219</v>
      </c>
      <c r="AE46" s="32">
        <v>135.44199999999998</v>
      </c>
      <c r="AF46" s="37">
        <v>0.70615080617924975</v>
      </c>
      <c r="AG46" s="32">
        <v>17.776222222222223</v>
      </c>
      <c r="AH46" s="32">
        <v>0</v>
      </c>
      <c r="AI46" s="37">
        <v>0</v>
      </c>
      <c r="AJ46" s="32">
        <v>5.9196666666666635</v>
      </c>
      <c r="AK46" s="32">
        <v>0.12222222222222222</v>
      </c>
      <c r="AL46" s="37">
        <v>2.0646808191151913E-2</v>
      </c>
      <c r="AM46" t="s">
        <v>201</v>
      </c>
      <c r="AN46" s="34">
        <v>4</v>
      </c>
      <c r="AX46"/>
      <c r="AY46"/>
    </row>
    <row r="47" spans="1:51" x14ac:dyDescent="0.25">
      <c r="A47" t="s">
        <v>822</v>
      </c>
      <c r="B47" t="s">
        <v>473</v>
      </c>
      <c r="C47" t="s">
        <v>671</v>
      </c>
      <c r="D47" t="s">
        <v>796</v>
      </c>
      <c r="E47" s="32">
        <v>50.166666666666664</v>
      </c>
      <c r="F47" s="32">
        <v>163.38744444444453</v>
      </c>
      <c r="G47" s="32">
        <v>0</v>
      </c>
      <c r="H47" s="37">
        <v>0</v>
      </c>
      <c r="I47" s="32">
        <v>146.90844444444451</v>
      </c>
      <c r="J47" s="32">
        <v>0</v>
      </c>
      <c r="K47" s="37">
        <v>0</v>
      </c>
      <c r="L47" s="32">
        <v>30.876777777777779</v>
      </c>
      <c r="M47" s="32">
        <v>0</v>
      </c>
      <c r="N47" s="37">
        <v>0</v>
      </c>
      <c r="O47" s="32">
        <v>14.39777777777778</v>
      </c>
      <c r="P47" s="32">
        <v>0</v>
      </c>
      <c r="Q47" s="37">
        <v>0</v>
      </c>
      <c r="R47" s="32">
        <v>10.368666666666666</v>
      </c>
      <c r="S47" s="32">
        <v>0</v>
      </c>
      <c r="T47" s="37">
        <v>0</v>
      </c>
      <c r="U47" s="32">
        <v>6.1103333333333332</v>
      </c>
      <c r="V47" s="32">
        <v>0</v>
      </c>
      <c r="W47" s="37">
        <v>0</v>
      </c>
      <c r="X47" s="32">
        <v>38.507111111111122</v>
      </c>
      <c r="Y47" s="32">
        <v>0</v>
      </c>
      <c r="Z47" s="37">
        <v>0</v>
      </c>
      <c r="AA47" s="32">
        <v>0</v>
      </c>
      <c r="AB47" s="32">
        <v>0</v>
      </c>
      <c r="AC47" s="37" t="s">
        <v>942</v>
      </c>
      <c r="AD47" s="32">
        <v>93.080222222222275</v>
      </c>
      <c r="AE47" s="32">
        <v>0</v>
      </c>
      <c r="AF47" s="37">
        <v>0</v>
      </c>
      <c r="AG47" s="32">
        <v>0</v>
      </c>
      <c r="AH47" s="32">
        <v>0</v>
      </c>
      <c r="AI47" s="37" t="s">
        <v>942</v>
      </c>
      <c r="AJ47" s="32">
        <v>0.92333333333333323</v>
      </c>
      <c r="AK47" s="32">
        <v>0</v>
      </c>
      <c r="AL47" s="37">
        <v>0</v>
      </c>
      <c r="AM47" t="s">
        <v>205</v>
      </c>
      <c r="AN47" s="34">
        <v>4</v>
      </c>
      <c r="AX47"/>
      <c r="AY47"/>
    </row>
    <row r="48" spans="1:51" x14ac:dyDescent="0.25">
      <c r="A48" t="s">
        <v>822</v>
      </c>
      <c r="B48" t="s">
        <v>452</v>
      </c>
      <c r="C48" t="s">
        <v>595</v>
      </c>
      <c r="D48" t="s">
        <v>727</v>
      </c>
      <c r="E48" s="32">
        <v>44.744444444444447</v>
      </c>
      <c r="F48" s="32">
        <v>133.28155555555554</v>
      </c>
      <c r="G48" s="32">
        <v>34.669666666666664</v>
      </c>
      <c r="H48" s="37">
        <v>0.26012351463151523</v>
      </c>
      <c r="I48" s="32">
        <v>127.95288888888888</v>
      </c>
      <c r="J48" s="32">
        <v>34.669666666666664</v>
      </c>
      <c r="K48" s="37">
        <v>0.2709564978776911</v>
      </c>
      <c r="L48" s="32">
        <v>21.573333333333331</v>
      </c>
      <c r="M48" s="32">
        <v>16.244666666666664</v>
      </c>
      <c r="N48" s="37">
        <v>0.75299752781211371</v>
      </c>
      <c r="O48" s="32">
        <v>16.244666666666664</v>
      </c>
      <c r="P48" s="32">
        <v>16.244666666666664</v>
      </c>
      <c r="Q48" s="37">
        <v>1</v>
      </c>
      <c r="R48" s="32">
        <v>0.125</v>
      </c>
      <c r="S48" s="32">
        <v>0</v>
      </c>
      <c r="T48" s="37">
        <v>0</v>
      </c>
      <c r="U48" s="32">
        <v>5.2036666666666669</v>
      </c>
      <c r="V48" s="32">
        <v>0</v>
      </c>
      <c r="W48" s="37">
        <v>0</v>
      </c>
      <c r="X48" s="32">
        <v>31.410222222222224</v>
      </c>
      <c r="Y48" s="32">
        <v>9.5166666666666675</v>
      </c>
      <c r="Z48" s="37">
        <v>0.30297992161079906</v>
      </c>
      <c r="AA48" s="32">
        <v>0</v>
      </c>
      <c r="AB48" s="32">
        <v>0</v>
      </c>
      <c r="AC48" s="37" t="s">
        <v>942</v>
      </c>
      <c r="AD48" s="32">
        <v>57.100777777777772</v>
      </c>
      <c r="AE48" s="32">
        <v>2.0750000000000002</v>
      </c>
      <c r="AF48" s="37">
        <v>3.6339259827167181E-2</v>
      </c>
      <c r="AG48" s="32">
        <v>19.852777777777778</v>
      </c>
      <c r="AH48" s="32">
        <v>6.833333333333333</v>
      </c>
      <c r="AI48" s="37">
        <v>0.34420036378900237</v>
      </c>
      <c r="AJ48" s="32">
        <v>3.3444444444444446</v>
      </c>
      <c r="AK48" s="32">
        <v>0</v>
      </c>
      <c r="AL48" s="37">
        <v>0</v>
      </c>
      <c r="AM48" t="s">
        <v>184</v>
      </c>
      <c r="AN48" s="34">
        <v>4</v>
      </c>
      <c r="AX48"/>
      <c r="AY48"/>
    </row>
    <row r="49" spans="1:51" x14ac:dyDescent="0.25">
      <c r="A49" t="s">
        <v>822</v>
      </c>
      <c r="B49" t="s">
        <v>427</v>
      </c>
      <c r="C49" t="s">
        <v>538</v>
      </c>
      <c r="D49" t="s">
        <v>716</v>
      </c>
      <c r="E49" s="32">
        <v>84.166666666666671</v>
      </c>
      <c r="F49" s="32">
        <v>296.67166666666668</v>
      </c>
      <c r="G49" s="32">
        <v>0</v>
      </c>
      <c r="H49" s="37">
        <v>0</v>
      </c>
      <c r="I49" s="32">
        <v>264.35077777777781</v>
      </c>
      <c r="J49" s="32">
        <v>0</v>
      </c>
      <c r="K49" s="37">
        <v>0</v>
      </c>
      <c r="L49" s="32">
        <v>46.182111111111112</v>
      </c>
      <c r="M49" s="32">
        <v>0</v>
      </c>
      <c r="N49" s="37">
        <v>0</v>
      </c>
      <c r="O49" s="32">
        <v>24.097333333333335</v>
      </c>
      <c r="P49" s="32">
        <v>0</v>
      </c>
      <c r="Q49" s="37">
        <v>0</v>
      </c>
      <c r="R49" s="32">
        <v>16.404555555555557</v>
      </c>
      <c r="S49" s="32">
        <v>0</v>
      </c>
      <c r="T49" s="37">
        <v>0</v>
      </c>
      <c r="U49" s="32">
        <v>5.6802222222222225</v>
      </c>
      <c r="V49" s="32">
        <v>0</v>
      </c>
      <c r="W49" s="37">
        <v>0</v>
      </c>
      <c r="X49" s="32">
        <v>52.260222222222225</v>
      </c>
      <c r="Y49" s="32">
        <v>0</v>
      </c>
      <c r="Z49" s="37">
        <v>0</v>
      </c>
      <c r="AA49" s="32">
        <v>10.236111111111112</v>
      </c>
      <c r="AB49" s="32">
        <v>0</v>
      </c>
      <c r="AC49" s="37">
        <v>0</v>
      </c>
      <c r="AD49" s="32">
        <v>149.68522222222222</v>
      </c>
      <c r="AE49" s="32">
        <v>0</v>
      </c>
      <c r="AF49" s="37">
        <v>0</v>
      </c>
      <c r="AG49" s="32">
        <v>0</v>
      </c>
      <c r="AH49" s="32">
        <v>0</v>
      </c>
      <c r="AI49" s="37" t="s">
        <v>942</v>
      </c>
      <c r="AJ49" s="32">
        <v>38.308000000000014</v>
      </c>
      <c r="AK49" s="32">
        <v>0</v>
      </c>
      <c r="AL49" s="37">
        <v>0</v>
      </c>
      <c r="AM49" t="s">
        <v>159</v>
      </c>
      <c r="AN49" s="34">
        <v>4</v>
      </c>
      <c r="AX49"/>
      <c r="AY49"/>
    </row>
    <row r="50" spans="1:51" x14ac:dyDescent="0.25">
      <c r="A50" t="s">
        <v>822</v>
      </c>
      <c r="B50" t="s">
        <v>487</v>
      </c>
      <c r="C50" t="s">
        <v>568</v>
      </c>
      <c r="D50" t="s">
        <v>697</v>
      </c>
      <c r="E50" s="32">
        <v>52.244444444444447</v>
      </c>
      <c r="F50" s="32">
        <v>189.71855555555555</v>
      </c>
      <c r="G50" s="32">
        <v>25.168444444444443</v>
      </c>
      <c r="H50" s="37">
        <v>0.13266200752342505</v>
      </c>
      <c r="I50" s="32">
        <v>162.52755555555558</v>
      </c>
      <c r="J50" s="32">
        <v>25.168444444444443</v>
      </c>
      <c r="K50" s="37">
        <v>0.15485647561986066</v>
      </c>
      <c r="L50" s="32">
        <v>48.243444444444449</v>
      </c>
      <c r="M50" s="32">
        <v>5.6116666666666664</v>
      </c>
      <c r="N50" s="37">
        <v>0.11631977631963811</v>
      </c>
      <c r="O50" s="32">
        <v>21.635777777777786</v>
      </c>
      <c r="P50" s="32">
        <v>5.6116666666666664</v>
      </c>
      <c r="Q50" s="37">
        <v>0.25936976818233159</v>
      </c>
      <c r="R50" s="32">
        <v>19.946555555555555</v>
      </c>
      <c r="S50" s="32">
        <v>0</v>
      </c>
      <c r="T50" s="37">
        <v>0</v>
      </c>
      <c r="U50" s="32">
        <v>6.6611111111111114</v>
      </c>
      <c r="V50" s="32">
        <v>0</v>
      </c>
      <c r="W50" s="37">
        <v>0</v>
      </c>
      <c r="X50" s="32">
        <v>29.33655555555557</v>
      </c>
      <c r="Y50" s="32">
        <v>7.7558888888888884</v>
      </c>
      <c r="Z50" s="37">
        <v>0.26437626169852541</v>
      </c>
      <c r="AA50" s="32">
        <v>0.58333333333333337</v>
      </c>
      <c r="AB50" s="32">
        <v>0</v>
      </c>
      <c r="AC50" s="37">
        <v>0</v>
      </c>
      <c r="AD50" s="32">
        <v>111.42888888888889</v>
      </c>
      <c r="AE50" s="32">
        <v>11.674555555555553</v>
      </c>
      <c r="AF50" s="37">
        <v>0.10477135392776657</v>
      </c>
      <c r="AG50" s="32">
        <v>0</v>
      </c>
      <c r="AH50" s="32">
        <v>0</v>
      </c>
      <c r="AI50" s="37" t="s">
        <v>942</v>
      </c>
      <c r="AJ50" s="32">
        <v>0.12633333333333335</v>
      </c>
      <c r="AK50" s="32">
        <v>0.12633333333333335</v>
      </c>
      <c r="AL50" s="37">
        <v>1</v>
      </c>
      <c r="AM50" t="s">
        <v>219</v>
      </c>
      <c r="AN50" s="34">
        <v>4</v>
      </c>
      <c r="AX50"/>
      <c r="AY50"/>
    </row>
    <row r="51" spans="1:51" x14ac:dyDescent="0.25">
      <c r="A51" t="s">
        <v>822</v>
      </c>
      <c r="B51" t="s">
        <v>396</v>
      </c>
      <c r="C51" t="s">
        <v>540</v>
      </c>
      <c r="D51" t="s">
        <v>709</v>
      </c>
      <c r="E51" s="32">
        <v>58.322222222222223</v>
      </c>
      <c r="F51" s="32">
        <v>140.89800000000002</v>
      </c>
      <c r="G51" s="32">
        <v>3.6681111111111111</v>
      </c>
      <c r="H51" s="37">
        <v>2.6033805384825266E-2</v>
      </c>
      <c r="I51" s="32">
        <v>126.9257777777778</v>
      </c>
      <c r="J51" s="32">
        <v>3.6681111111111111</v>
      </c>
      <c r="K51" s="37">
        <v>2.8899654391192749E-2</v>
      </c>
      <c r="L51" s="32">
        <v>22.151000000000003</v>
      </c>
      <c r="M51" s="32">
        <v>0.53888888888888886</v>
      </c>
      <c r="N51" s="37">
        <v>2.432797114752782E-2</v>
      </c>
      <c r="O51" s="32">
        <v>8.1787777777777784</v>
      </c>
      <c r="P51" s="32">
        <v>0.53888888888888886</v>
      </c>
      <c r="Q51" s="37">
        <v>6.5888682090505232E-2</v>
      </c>
      <c r="R51" s="32">
        <v>8.3277777777777775</v>
      </c>
      <c r="S51" s="32">
        <v>0</v>
      </c>
      <c r="T51" s="37">
        <v>0</v>
      </c>
      <c r="U51" s="32">
        <v>5.6444444444444448</v>
      </c>
      <c r="V51" s="32">
        <v>0</v>
      </c>
      <c r="W51" s="37">
        <v>0</v>
      </c>
      <c r="X51" s="32">
        <v>19.681555555555558</v>
      </c>
      <c r="Y51" s="32">
        <v>2.3625555555555557</v>
      </c>
      <c r="Z51" s="37">
        <v>0.12003906646945249</v>
      </c>
      <c r="AA51" s="32">
        <v>0</v>
      </c>
      <c r="AB51" s="32">
        <v>0</v>
      </c>
      <c r="AC51" s="37" t="s">
        <v>942</v>
      </c>
      <c r="AD51" s="32">
        <v>85.441444444444457</v>
      </c>
      <c r="AE51" s="32">
        <v>0.76666666666666672</v>
      </c>
      <c r="AF51" s="37">
        <v>8.9730068545969752E-3</v>
      </c>
      <c r="AG51" s="32">
        <v>13.623999999999999</v>
      </c>
      <c r="AH51" s="32">
        <v>0</v>
      </c>
      <c r="AI51" s="37">
        <v>0</v>
      </c>
      <c r="AJ51" s="32">
        <v>0</v>
      </c>
      <c r="AK51" s="32">
        <v>0</v>
      </c>
      <c r="AL51" s="37" t="s">
        <v>942</v>
      </c>
      <c r="AM51" t="s">
        <v>127</v>
      </c>
      <c r="AN51" s="34">
        <v>4</v>
      </c>
      <c r="AX51"/>
      <c r="AY51"/>
    </row>
    <row r="52" spans="1:51" x14ac:dyDescent="0.25">
      <c r="A52" t="s">
        <v>822</v>
      </c>
      <c r="B52" t="s">
        <v>335</v>
      </c>
      <c r="C52" t="s">
        <v>609</v>
      </c>
      <c r="D52" t="s">
        <v>710</v>
      </c>
      <c r="E52" s="32">
        <v>71.37777777777778</v>
      </c>
      <c r="F52" s="32">
        <v>261.58444444444444</v>
      </c>
      <c r="G52" s="32">
        <v>61.891666666666666</v>
      </c>
      <c r="H52" s="37">
        <v>0.23660300901344797</v>
      </c>
      <c r="I52" s="32">
        <v>229.56855555555555</v>
      </c>
      <c r="J52" s="32">
        <v>61.758333333333333</v>
      </c>
      <c r="K52" s="37">
        <v>0.26901913105598568</v>
      </c>
      <c r="L52" s="32">
        <v>37.583000000000006</v>
      </c>
      <c r="M52" s="32">
        <v>2.4208888888888889</v>
      </c>
      <c r="N52" s="37">
        <v>6.4414466351512351E-2</v>
      </c>
      <c r="O52" s="32">
        <v>23.680000000000003</v>
      </c>
      <c r="P52" s="32">
        <v>2.2875555555555556</v>
      </c>
      <c r="Q52" s="37">
        <v>9.6602852852852833E-2</v>
      </c>
      <c r="R52" s="32">
        <v>8.2141111111111123</v>
      </c>
      <c r="S52" s="32">
        <v>0.13333333333333333</v>
      </c>
      <c r="T52" s="37">
        <v>1.62322290908599E-2</v>
      </c>
      <c r="U52" s="32">
        <v>5.6888888888888891</v>
      </c>
      <c r="V52" s="32">
        <v>0</v>
      </c>
      <c r="W52" s="37">
        <v>0</v>
      </c>
      <c r="X52" s="32">
        <v>47.451000000000001</v>
      </c>
      <c r="Y52" s="32">
        <v>1.2535555555555555</v>
      </c>
      <c r="Z52" s="37">
        <v>2.6417895419602443E-2</v>
      </c>
      <c r="AA52" s="32">
        <v>18.112888888888886</v>
      </c>
      <c r="AB52" s="32">
        <v>0</v>
      </c>
      <c r="AC52" s="37">
        <v>0</v>
      </c>
      <c r="AD52" s="32">
        <v>147.57288888888888</v>
      </c>
      <c r="AE52" s="32">
        <v>55.774888888888889</v>
      </c>
      <c r="AF52" s="37">
        <v>0.37794807236499328</v>
      </c>
      <c r="AG52" s="32">
        <v>8.4223333333333326</v>
      </c>
      <c r="AH52" s="32">
        <v>0</v>
      </c>
      <c r="AI52" s="37">
        <v>0</v>
      </c>
      <c r="AJ52" s="32">
        <v>2.4423333333333335</v>
      </c>
      <c r="AK52" s="32">
        <v>2.4423333333333335</v>
      </c>
      <c r="AL52" s="37">
        <v>1</v>
      </c>
      <c r="AM52" t="s">
        <v>63</v>
      </c>
      <c r="AN52" s="34">
        <v>4</v>
      </c>
      <c r="AX52"/>
      <c r="AY52"/>
    </row>
    <row r="53" spans="1:51" x14ac:dyDescent="0.25">
      <c r="A53" t="s">
        <v>822</v>
      </c>
      <c r="B53" t="s">
        <v>397</v>
      </c>
      <c r="C53" t="s">
        <v>647</v>
      </c>
      <c r="D53" t="s">
        <v>734</v>
      </c>
      <c r="E53" s="32">
        <v>53.922222222222224</v>
      </c>
      <c r="F53" s="32">
        <v>187.48333333333332</v>
      </c>
      <c r="G53" s="32">
        <v>0</v>
      </c>
      <c r="H53" s="37">
        <v>0</v>
      </c>
      <c r="I53" s="32">
        <v>177.16944444444445</v>
      </c>
      <c r="J53" s="32">
        <v>0</v>
      </c>
      <c r="K53" s="37">
        <v>0</v>
      </c>
      <c r="L53" s="32">
        <v>29.705555555555556</v>
      </c>
      <c r="M53" s="32">
        <v>0</v>
      </c>
      <c r="N53" s="37">
        <v>0</v>
      </c>
      <c r="O53" s="32">
        <v>19.391666666666666</v>
      </c>
      <c r="P53" s="32">
        <v>0</v>
      </c>
      <c r="Q53" s="37">
        <v>0</v>
      </c>
      <c r="R53" s="32">
        <v>6.6694444444444443</v>
      </c>
      <c r="S53" s="32">
        <v>0</v>
      </c>
      <c r="T53" s="37">
        <v>0</v>
      </c>
      <c r="U53" s="32">
        <v>3.6444444444444444</v>
      </c>
      <c r="V53" s="32">
        <v>0</v>
      </c>
      <c r="W53" s="37">
        <v>0</v>
      </c>
      <c r="X53" s="32">
        <v>42.697222222222223</v>
      </c>
      <c r="Y53" s="32">
        <v>0</v>
      </c>
      <c r="Z53" s="37">
        <v>0</v>
      </c>
      <c r="AA53" s="32">
        <v>0</v>
      </c>
      <c r="AB53" s="32">
        <v>0</v>
      </c>
      <c r="AC53" s="37" t="s">
        <v>942</v>
      </c>
      <c r="AD53" s="32">
        <v>75.269444444444446</v>
      </c>
      <c r="AE53" s="32">
        <v>0</v>
      </c>
      <c r="AF53" s="37">
        <v>0</v>
      </c>
      <c r="AG53" s="32">
        <v>13.697222222222223</v>
      </c>
      <c r="AH53" s="32">
        <v>0</v>
      </c>
      <c r="AI53" s="37">
        <v>0</v>
      </c>
      <c r="AJ53" s="32">
        <v>26.113888888888887</v>
      </c>
      <c r="AK53" s="32">
        <v>0</v>
      </c>
      <c r="AL53" s="37">
        <v>0</v>
      </c>
      <c r="AM53" t="s">
        <v>128</v>
      </c>
      <c r="AN53" s="34">
        <v>4</v>
      </c>
      <c r="AX53"/>
      <c r="AY53"/>
    </row>
    <row r="54" spans="1:51" x14ac:dyDescent="0.25">
      <c r="A54" t="s">
        <v>822</v>
      </c>
      <c r="B54" t="s">
        <v>307</v>
      </c>
      <c r="C54" t="s">
        <v>552</v>
      </c>
      <c r="D54" t="s">
        <v>758</v>
      </c>
      <c r="E54" s="32">
        <v>70.666666666666671</v>
      </c>
      <c r="F54" s="32">
        <v>312.31188888888892</v>
      </c>
      <c r="G54" s="32">
        <v>8.611111111111111E-2</v>
      </c>
      <c r="H54" s="37">
        <v>2.7572152766091728E-4</v>
      </c>
      <c r="I54" s="32">
        <v>277.24911111111112</v>
      </c>
      <c r="J54" s="32">
        <v>1.1111111111111112E-2</v>
      </c>
      <c r="K54" s="37">
        <v>4.0076273163083984E-5</v>
      </c>
      <c r="L54" s="32">
        <v>29.677999999999997</v>
      </c>
      <c r="M54" s="32">
        <v>1.1111111111111112E-2</v>
      </c>
      <c r="N54" s="37">
        <v>3.743888102672388E-4</v>
      </c>
      <c r="O54" s="32">
        <v>13.046000000000003</v>
      </c>
      <c r="P54" s="32">
        <v>1.1111111111111112E-2</v>
      </c>
      <c r="Q54" s="37">
        <v>8.5168719232800157E-4</v>
      </c>
      <c r="R54" s="32">
        <v>14.409777777777775</v>
      </c>
      <c r="S54" s="32">
        <v>0</v>
      </c>
      <c r="T54" s="37">
        <v>0</v>
      </c>
      <c r="U54" s="32">
        <v>2.2222222222222223</v>
      </c>
      <c r="V54" s="32">
        <v>0</v>
      </c>
      <c r="W54" s="37">
        <v>0</v>
      </c>
      <c r="X54" s="32">
        <v>67.629999999999967</v>
      </c>
      <c r="Y54" s="32">
        <v>0</v>
      </c>
      <c r="Z54" s="37">
        <v>0</v>
      </c>
      <c r="AA54" s="32">
        <v>18.430777777777781</v>
      </c>
      <c r="AB54" s="32">
        <v>7.4999999999999997E-2</v>
      </c>
      <c r="AC54" s="37">
        <v>4.0692802498236641E-3</v>
      </c>
      <c r="AD54" s="32">
        <v>158.14966666666672</v>
      </c>
      <c r="AE54" s="32">
        <v>0</v>
      </c>
      <c r="AF54" s="37">
        <v>0</v>
      </c>
      <c r="AG54" s="32">
        <v>9.8033333333333346</v>
      </c>
      <c r="AH54" s="32">
        <v>0</v>
      </c>
      <c r="AI54" s="37">
        <v>0</v>
      </c>
      <c r="AJ54" s="32">
        <v>28.620111111111125</v>
      </c>
      <c r="AK54" s="32">
        <v>0</v>
      </c>
      <c r="AL54" s="37">
        <v>0</v>
      </c>
      <c r="AM54" t="s">
        <v>34</v>
      </c>
      <c r="AN54" s="34">
        <v>4</v>
      </c>
      <c r="AX54"/>
      <c r="AY54"/>
    </row>
    <row r="55" spans="1:51" x14ac:dyDescent="0.25">
      <c r="A55" t="s">
        <v>822</v>
      </c>
      <c r="B55" t="s">
        <v>390</v>
      </c>
      <c r="C55" t="s">
        <v>644</v>
      </c>
      <c r="D55" t="s">
        <v>752</v>
      </c>
      <c r="E55" s="32">
        <v>49.43333333333333</v>
      </c>
      <c r="F55" s="32">
        <v>141.35388888888886</v>
      </c>
      <c r="G55" s="32">
        <v>0</v>
      </c>
      <c r="H55" s="37">
        <v>0</v>
      </c>
      <c r="I55" s="32">
        <v>126.69199999999998</v>
      </c>
      <c r="J55" s="32">
        <v>0</v>
      </c>
      <c r="K55" s="37">
        <v>0</v>
      </c>
      <c r="L55" s="32">
        <v>30.993444444444442</v>
      </c>
      <c r="M55" s="32">
        <v>0</v>
      </c>
      <c r="N55" s="37">
        <v>0</v>
      </c>
      <c r="O55" s="32">
        <v>16.331555555555553</v>
      </c>
      <c r="P55" s="32">
        <v>0</v>
      </c>
      <c r="Q55" s="37">
        <v>0</v>
      </c>
      <c r="R55" s="32">
        <v>9.4952222222222211</v>
      </c>
      <c r="S55" s="32">
        <v>0</v>
      </c>
      <c r="T55" s="37">
        <v>0</v>
      </c>
      <c r="U55" s="32">
        <v>5.166666666666667</v>
      </c>
      <c r="V55" s="32">
        <v>0</v>
      </c>
      <c r="W55" s="37">
        <v>0</v>
      </c>
      <c r="X55" s="32">
        <v>9.7874444444444446</v>
      </c>
      <c r="Y55" s="32">
        <v>0</v>
      </c>
      <c r="Z55" s="37">
        <v>0</v>
      </c>
      <c r="AA55" s="32">
        <v>0</v>
      </c>
      <c r="AB55" s="32">
        <v>0</v>
      </c>
      <c r="AC55" s="37" t="s">
        <v>942</v>
      </c>
      <c r="AD55" s="32">
        <v>80.385888888888857</v>
      </c>
      <c r="AE55" s="32">
        <v>0</v>
      </c>
      <c r="AF55" s="37">
        <v>0</v>
      </c>
      <c r="AG55" s="32">
        <v>4.2585555555555556</v>
      </c>
      <c r="AH55" s="32">
        <v>0</v>
      </c>
      <c r="AI55" s="37">
        <v>0</v>
      </c>
      <c r="AJ55" s="32">
        <v>15.928555555555555</v>
      </c>
      <c r="AK55" s="32">
        <v>0</v>
      </c>
      <c r="AL55" s="37">
        <v>0</v>
      </c>
      <c r="AM55" t="s">
        <v>121</v>
      </c>
      <c r="AN55" s="34">
        <v>4</v>
      </c>
      <c r="AX55"/>
      <c r="AY55"/>
    </row>
    <row r="56" spans="1:51" x14ac:dyDescent="0.25">
      <c r="A56" t="s">
        <v>822</v>
      </c>
      <c r="B56" t="s">
        <v>478</v>
      </c>
      <c r="C56" t="s">
        <v>605</v>
      </c>
      <c r="D56" t="s">
        <v>741</v>
      </c>
      <c r="E56" s="32">
        <v>59.8</v>
      </c>
      <c r="F56" s="32">
        <v>155.54000000000002</v>
      </c>
      <c r="G56" s="32">
        <v>0</v>
      </c>
      <c r="H56" s="37">
        <v>0</v>
      </c>
      <c r="I56" s="32">
        <v>150.39144444444446</v>
      </c>
      <c r="J56" s="32">
        <v>0</v>
      </c>
      <c r="K56" s="37">
        <v>0</v>
      </c>
      <c r="L56" s="32">
        <v>44.595777777777776</v>
      </c>
      <c r="M56" s="32">
        <v>0</v>
      </c>
      <c r="N56" s="37">
        <v>0</v>
      </c>
      <c r="O56" s="32">
        <v>39.447222222222223</v>
      </c>
      <c r="P56" s="32">
        <v>0</v>
      </c>
      <c r="Q56" s="37">
        <v>0</v>
      </c>
      <c r="R56" s="32">
        <v>0</v>
      </c>
      <c r="S56" s="32">
        <v>0</v>
      </c>
      <c r="T56" s="37" t="s">
        <v>942</v>
      </c>
      <c r="U56" s="32">
        <v>5.1485555555555553</v>
      </c>
      <c r="V56" s="32">
        <v>0</v>
      </c>
      <c r="W56" s="37">
        <v>0</v>
      </c>
      <c r="X56" s="32">
        <v>17.82200000000001</v>
      </c>
      <c r="Y56" s="32">
        <v>0</v>
      </c>
      <c r="Z56" s="37">
        <v>0</v>
      </c>
      <c r="AA56" s="32">
        <v>0</v>
      </c>
      <c r="AB56" s="32">
        <v>0</v>
      </c>
      <c r="AC56" s="37" t="s">
        <v>942</v>
      </c>
      <c r="AD56" s="32">
        <v>79.849999999999994</v>
      </c>
      <c r="AE56" s="32">
        <v>0</v>
      </c>
      <c r="AF56" s="37">
        <v>0</v>
      </c>
      <c r="AG56" s="32">
        <v>0.36666666666666664</v>
      </c>
      <c r="AH56" s="32">
        <v>0</v>
      </c>
      <c r="AI56" s="37">
        <v>0</v>
      </c>
      <c r="AJ56" s="32">
        <v>12.905555555555555</v>
      </c>
      <c r="AK56" s="32">
        <v>0</v>
      </c>
      <c r="AL56" s="37">
        <v>0</v>
      </c>
      <c r="AM56" t="s">
        <v>210</v>
      </c>
      <c r="AN56" s="34">
        <v>4</v>
      </c>
      <c r="AX56"/>
      <c r="AY56"/>
    </row>
    <row r="57" spans="1:51" x14ac:dyDescent="0.25">
      <c r="A57" t="s">
        <v>822</v>
      </c>
      <c r="B57" t="s">
        <v>492</v>
      </c>
      <c r="C57" t="s">
        <v>677</v>
      </c>
      <c r="D57" t="s">
        <v>802</v>
      </c>
      <c r="E57" s="32">
        <v>39.233333333333334</v>
      </c>
      <c r="F57" s="32">
        <v>152.37222222222223</v>
      </c>
      <c r="G57" s="32">
        <v>0</v>
      </c>
      <c r="H57" s="37">
        <v>0</v>
      </c>
      <c r="I57" s="32">
        <v>142.07222222222222</v>
      </c>
      <c r="J57" s="32">
        <v>0</v>
      </c>
      <c r="K57" s="37">
        <v>0</v>
      </c>
      <c r="L57" s="32">
        <v>12.380555555555556</v>
      </c>
      <c r="M57" s="32">
        <v>0</v>
      </c>
      <c r="N57" s="37">
        <v>0</v>
      </c>
      <c r="O57" s="32">
        <v>8.2027777777777775</v>
      </c>
      <c r="P57" s="32">
        <v>0</v>
      </c>
      <c r="Q57" s="37">
        <v>0</v>
      </c>
      <c r="R57" s="32">
        <v>0</v>
      </c>
      <c r="S57" s="32">
        <v>0</v>
      </c>
      <c r="T57" s="37" t="s">
        <v>942</v>
      </c>
      <c r="U57" s="32">
        <v>4.177777777777778</v>
      </c>
      <c r="V57" s="32">
        <v>0</v>
      </c>
      <c r="W57" s="37">
        <v>0</v>
      </c>
      <c r="X57" s="32">
        <v>44.580555555555556</v>
      </c>
      <c r="Y57" s="32">
        <v>0</v>
      </c>
      <c r="Z57" s="37">
        <v>0</v>
      </c>
      <c r="AA57" s="32">
        <v>6.1222222222222218</v>
      </c>
      <c r="AB57" s="32">
        <v>0</v>
      </c>
      <c r="AC57" s="37">
        <v>0</v>
      </c>
      <c r="AD57" s="32">
        <v>69.358333333333334</v>
      </c>
      <c r="AE57" s="32">
        <v>0</v>
      </c>
      <c r="AF57" s="37">
        <v>0</v>
      </c>
      <c r="AG57" s="32">
        <v>4.0777777777777775</v>
      </c>
      <c r="AH57" s="32">
        <v>0</v>
      </c>
      <c r="AI57" s="37">
        <v>0</v>
      </c>
      <c r="AJ57" s="32">
        <v>15.852777777777778</v>
      </c>
      <c r="AK57" s="32">
        <v>0</v>
      </c>
      <c r="AL57" s="37">
        <v>0</v>
      </c>
      <c r="AM57" t="s">
        <v>225</v>
      </c>
      <c r="AN57" s="34">
        <v>4</v>
      </c>
      <c r="AX57"/>
      <c r="AY57"/>
    </row>
    <row r="58" spans="1:51" x14ac:dyDescent="0.25">
      <c r="A58" t="s">
        <v>822</v>
      </c>
      <c r="B58" t="s">
        <v>484</v>
      </c>
      <c r="C58" t="s">
        <v>674</v>
      </c>
      <c r="D58" t="s">
        <v>799</v>
      </c>
      <c r="E58" s="32">
        <v>65.311111111111117</v>
      </c>
      <c r="F58" s="32">
        <v>228.81333333333333</v>
      </c>
      <c r="G58" s="32">
        <v>30.607222222222223</v>
      </c>
      <c r="H58" s="37">
        <v>0.13376502923295069</v>
      </c>
      <c r="I58" s="32">
        <v>205.15755555555558</v>
      </c>
      <c r="J58" s="32">
        <v>30.607222222222223</v>
      </c>
      <c r="K58" s="37">
        <v>0.14918886189367736</v>
      </c>
      <c r="L58" s="32">
        <v>39.833666666666666</v>
      </c>
      <c r="M58" s="32">
        <v>0</v>
      </c>
      <c r="N58" s="37">
        <v>0</v>
      </c>
      <c r="O58" s="32">
        <v>19.294555555555558</v>
      </c>
      <c r="P58" s="32">
        <v>0</v>
      </c>
      <c r="Q58" s="37">
        <v>0</v>
      </c>
      <c r="R58" s="32">
        <v>15.383555555555549</v>
      </c>
      <c r="S58" s="32">
        <v>0</v>
      </c>
      <c r="T58" s="37">
        <v>0</v>
      </c>
      <c r="U58" s="32">
        <v>5.1555555555555559</v>
      </c>
      <c r="V58" s="32">
        <v>0</v>
      </c>
      <c r="W58" s="37">
        <v>0</v>
      </c>
      <c r="X58" s="32">
        <v>59.351111111111095</v>
      </c>
      <c r="Y58" s="32">
        <v>3.7335555555555553</v>
      </c>
      <c r="Z58" s="37">
        <v>6.2906245319754389E-2</v>
      </c>
      <c r="AA58" s="32">
        <v>3.1166666666666667</v>
      </c>
      <c r="AB58" s="32">
        <v>0</v>
      </c>
      <c r="AC58" s="37">
        <v>0</v>
      </c>
      <c r="AD58" s="32">
        <v>115.33500000000002</v>
      </c>
      <c r="AE58" s="32">
        <v>26.873666666666669</v>
      </c>
      <c r="AF58" s="37">
        <v>0.23300530339156947</v>
      </c>
      <c r="AG58" s="32">
        <v>3.0922222222222224</v>
      </c>
      <c r="AH58" s="32">
        <v>0</v>
      </c>
      <c r="AI58" s="37">
        <v>0</v>
      </c>
      <c r="AJ58" s="32">
        <v>8.0846666666666671</v>
      </c>
      <c r="AK58" s="32">
        <v>0</v>
      </c>
      <c r="AL58" s="37">
        <v>0</v>
      </c>
      <c r="AM58" t="s">
        <v>216</v>
      </c>
      <c r="AN58" s="34">
        <v>4</v>
      </c>
      <c r="AX58"/>
      <c r="AY58"/>
    </row>
    <row r="59" spans="1:51" x14ac:dyDescent="0.25">
      <c r="A59" t="s">
        <v>822</v>
      </c>
      <c r="B59" t="s">
        <v>393</v>
      </c>
      <c r="C59" t="s">
        <v>600</v>
      </c>
      <c r="D59" t="s">
        <v>732</v>
      </c>
      <c r="E59" s="32">
        <v>53.155555555555559</v>
      </c>
      <c r="F59" s="32">
        <v>172.31000000000003</v>
      </c>
      <c r="G59" s="32">
        <v>13.41411111111111</v>
      </c>
      <c r="H59" s="37">
        <v>7.7848709367483643E-2</v>
      </c>
      <c r="I59" s="32">
        <v>145.13500000000002</v>
      </c>
      <c r="J59" s="32">
        <v>13.41411111111111</v>
      </c>
      <c r="K59" s="37">
        <v>9.2425060193000369E-2</v>
      </c>
      <c r="L59" s="32">
        <v>47.030333333333331</v>
      </c>
      <c r="M59" s="32">
        <v>4.4161111111111104</v>
      </c>
      <c r="N59" s="37">
        <v>9.3899209257382335E-2</v>
      </c>
      <c r="O59" s="32">
        <v>25.777555555555555</v>
      </c>
      <c r="P59" s="32">
        <v>4.4161111111111104</v>
      </c>
      <c r="Q59" s="37">
        <v>0.17131613203562099</v>
      </c>
      <c r="R59" s="32">
        <v>16.002777777777776</v>
      </c>
      <c r="S59" s="32">
        <v>0</v>
      </c>
      <c r="T59" s="37">
        <v>0</v>
      </c>
      <c r="U59" s="32">
        <v>5.25</v>
      </c>
      <c r="V59" s="32">
        <v>0</v>
      </c>
      <c r="W59" s="37">
        <v>0</v>
      </c>
      <c r="X59" s="32">
        <v>27.716666666666665</v>
      </c>
      <c r="Y59" s="32">
        <v>1.7022222222222223</v>
      </c>
      <c r="Z59" s="37">
        <v>6.1415113249148133E-2</v>
      </c>
      <c r="AA59" s="32">
        <v>5.9222222222222225</v>
      </c>
      <c r="AB59" s="32">
        <v>0</v>
      </c>
      <c r="AC59" s="37">
        <v>0</v>
      </c>
      <c r="AD59" s="32">
        <v>53.728888888888896</v>
      </c>
      <c r="AE59" s="32">
        <v>7.2957777777777775</v>
      </c>
      <c r="AF59" s="37">
        <v>0.13578873355943416</v>
      </c>
      <c r="AG59" s="32">
        <v>25.283000000000001</v>
      </c>
      <c r="AH59" s="32">
        <v>0</v>
      </c>
      <c r="AI59" s="37">
        <v>0</v>
      </c>
      <c r="AJ59" s="32">
        <v>12.628888888888891</v>
      </c>
      <c r="AK59" s="32">
        <v>0</v>
      </c>
      <c r="AL59" s="37">
        <v>0</v>
      </c>
      <c r="AM59" t="s">
        <v>124</v>
      </c>
      <c r="AN59" s="34">
        <v>4</v>
      </c>
      <c r="AX59"/>
      <c r="AY59"/>
    </row>
    <row r="60" spans="1:51" x14ac:dyDescent="0.25">
      <c r="A60" t="s">
        <v>822</v>
      </c>
      <c r="B60" t="s">
        <v>490</v>
      </c>
      <c r="C60" t="s">
        <v>676</v>
      </c>
      <c r="D60" t="s">
        <v>801</v>
      </c>
      <c r="E60" s="32">
        <v>68.63333333333334</v>
      </c>
      <c r="F60" s="32">
        <v>212.47200000000009</v>
      </c>
      <c r="G60" s="32">
        <v>36.376888888888878</v>
      </c>
      <c r="H60" s="37">
        <v>0.17120791863816814</v>
      </c>
      <c r="I60" s="32">
        <v>185.46166666666676</v>
      </c>
      <c r="J60" s="32">
        <v>36.376888888888878</v>
      </c>
      <c r="K60" s="37">
        <v>0.19614235945733005</v>
      </c>
      <c r="L60" s="32">
        <v>47.470111111111109</v>
      </c>
      <c r="M60" s="32">
        <v>4.088111111111111</v>
      </c>
      <c r="N60" s="37">
        <v>8.6119687007731177E-2</v>
      </c>
      <c r="O60" s="32">
        <v>25.096888888888888</v>
      </c>
      <c r="P60" s="32">
        <v>4.088111111111111</v>
      </c>
      <c r="Q60" s="37">
        <v>0.16289314301905505</v>
      </c>
      <c r="R60" s="32">
        <v>16.684333333333331</v>
      </c>
      <c r="S60" s="32">
        <v>0</v>
      </c>
      <c r="T60" s="37">
        <v>0</v>
      </c>
      <c r="U60" s="32">
        <v>5.6888888888888891</v>
      </c>
      <c r="V60" s="32">
        <v>0</v>
      </c>
      <c r="W60" s="37">
        <v>0</v>
      </c>
      <c r="X60" s="32">
        <v>39.62722222222223</v>
      </c>
      <c r="Y60" s="32">
        <v>11.90711111111111</v>
      </c>
      <c r="Z60" s="37">
        <v>0.30047806642459579</v>
      </c>
      <c r="AA60" s="32">
        <v>4.6371111111111105</v>
      </c>
      <c r="AB60" s="32">
        <v>0</v>
      </c>
      <c r="AC60" s="37">
        <v>0</v>
      </c>
      <c r="AD60" s="32">
        <v>113.10900000000009</v>
      </c>
      <c r="AE60" s="32">
        <v>20.381666666666657</v>
      </c>
      <c r="AF60" s="37">
        <v>0.1801949152292624</v>
      </c>
      <c r="AG60" s="32">
        <v>0</v>
      </c>
      <c r="AH60" s="32">
        <v>0</v>
      </c>
      <c r="AI60" s="37" t="s">
        <v>942</v>
      </c>
      <c r="AJ60" s="32">
        <v>7.6285555555555575</v>
      </c>
      <c r="AK60" s="32">
        <v>0</v>
      </c>
      <c r="AL60" s="37">
        <v>0</v>
      </c>
      <c r="AM60" t="s">
        <v>222</v>
      </c>
      <c r="AN60" s="34">
        <v>4</v>
      </c>
      <c r="AX60"/>
      <c r="AY60"/>
    </row>
    <row r="61" spans="1:51" x14ac:dyDescent="0.25">
      <c r="A61" t="s">
        <v>822</v>
      </c>
      <c r="B61" t="s">
        <v>530</v>
      </c>
      <c r="C61" t="s">
        <v>680</v>
      </c>
      <c r="D61" t="s">
        <v>753</v>
      </c>
      <c r="E61" s="32">
        <v>54.077777777777776</v>
      </c>
      <c r="F61" s="32">
        <v>347.03444444444455</v>
      </c>
      <c r="G61" s="32">
        <v>149.53333333333333</v>
      </c>
      <c r="H61" s="37">
        <v>0.43088902478460339</v>
      </c>
      <c r="I61" s="32">
        <v>331.07611111111123</v>
      </c>
      <c r="J61" s="32">
        <v>149.53333333333333</v>
      </c>
      <c r="K61" s="37">
        <v>0.45165848067832659</v>
      </c>
      <c r="L61" s="32">
        <v>30.787333333333326</v>
      </c>
      <c r="M61" s="32">
        <v>3.1888888888888891</v>
      </c>
      <c r="N61" s="37">
        <v>0.10357795052799496</v>
      </c>
      <c r="O61" s="32">
        <v>26.273444444444436</v>
      </c>
      <c r="P61" s="32">
        <v>3.1888888888888891</v>
      </c>
      <c r="Q61" s="37">
        <v>0.12137308055028107</v>
      </c>
      <c r="R61" s="32">
        <v>0</v>
      </c>
      <c r="S61" s="32">
        <v>0</v>
      </c>
      <c r="T61" s="37" t="s">
        <v>942</v>
      </c>
      <c r="U61" s="32">
        <v>4.5138888888888893</v>
      </c>
      <c r="V61" s="32">
        <v>0</v>
      </c>
      <c r="W61" s="37">
        <v>0</v>
      </c>
      <c r="X61" s="32">
        <v>83.110222222222234</v>
      </c>
      <c r="Y61" s="32">
        <v>40.194444444444443</v>
      </c>
      <c r="Z61" s="37">
        <v>0.48362816714617263</v>
      </c>
      <c r="AA61" s="32">
        <v>11.444444444444445</v>
      </c>
      <c r="AB61" s="32">
        <v>0</v>
      </c>
      <c r="AC61" s="37">
        <v>0</v>
      </c>
      <c r="AD61" s="32">
        <v>211.43788888888901</v>
      </c>
      <c r="AE61" s="32">
        <v>104.61666666666666</v>
      </c>
      <c r="AF61" s="37">
        <v>0.49478675376693204</v>
      </c>
      <c r="AG61" s="32">
        <v>0</v>
      </c>
      <c r="AH61" s="32">
        <v>0</v>
      </c>
      <c r="AI61" s="37" t="s">
        <v>942</v>
      </c>
      <c r="AJ61" s="32">
        <v>10.254555555555555</v>
      </c>
      <c r="AK61" s="32">
        <v>1.5333333333333334</v>
      </c>
      <c r="AL61" s="37">
        <v>0.14952703947297138</v>
      </c>
      <c r="AM61" t="s">
        <v>263</v>
      </c>
      <c r="AN61" s="34">
        <v>4</v>
      </c>
      <c r="AX61"/>
      <c r="AY61"/>
    </row>
    <row r="62" spans="1:51" x14ac:dyDescent="0.25">
      <c r="A62" t="s">
        <v>822</v>
      </c>
      <c r="B62" t="s">
        <v>272</v>
      </c>
      <c r="C62" t="s">
        <v>555</v>
      </c>
      <c r="D62" t="s">
        <v>688</v>
      </c>
      <c r="E62" s="32">
        <v>101.97777777777777</v>
      </c>
      <c r="F62" s="32">
        <v>300.71244444444449</v>
      </c>
      <c r="G62" s="32">
        <v>34.536111111111111</v>
      </c>
      <c r="H62" s="37">
        <v>0.11484762852071302</v>
      </c>
      <c r="I62" s="32">
        <v>276.2041111111111</v>
      </c>
      <c r="J62" s="32">
        <v>34.536111111111111</v>
      </c>
      <c r="K62" s="37">
        <v>0.12503836735876087</v>
      </c>
      <c r="L62" s="32">
        <v>65.027888888888896</v>
      </c>
      <c r="M62" s="32">
        <v>0.15833333333333333</v>
      </c>
      <c r="N62" s="37">
        <v>2.4348527383977127E-3</v>
      </c>
      <c r="O62" s="32">
        <v>55.266777777777783</v>
      </c>
      <c r="P62" s="32">
        <v>0.15833333333333333</v>
      </c>
      <c r="Q62" s="37">
        <v>2.8648917070934715E-3</v>
      </c>
      <c r="R62" s="32">
        <v>4.7833333333333332</v>
      </c>
      <c r="S62" s="32">
        <v>0</v>
      </c>
      <c r="T62" s="37">
        <v>0</v>
      </c>
      <c r="U62" s="32">
        <v>4.9777777777777779</v>
      </c>
      <c r="V62" s="32">
        <v>0</v>
      </c>
      <c r="W62" s="37">
        <v>0</v>
      </c>
      <c r="X62" s="32">
        <v>48.23522222222222</v>
      </c>
      <c r="Y62" s="32">
        <v>0.8305555555555556</v>
      </c>
      <c r="Z62" s="37">
        <v>1.721886035331489E-2</v>
      </c>
      <c r="AA62" s="32">
        <v>14.747222222222222</v>
      </c>
      <c r="AB62" s="32">
        <v>0</v>
      </c>
      <c r="AC62" s="37">
        <v>0</v>
      </c>
      <c r="AD62" s="32">
        <v>120.74488888888888</v>
      </c>
      <c r="AE62" s="32">
        <v>33.547222222222224</v>
      </c>
      <c r="AF62" s="37">
        <v>0.27783554675422195</v>
      </c>
      <c r="AG62" s="32">
        <v>20.063333333333333</v>
      </c>
      <c r="AH62" s="32">
        <v>0</v>
      </c>
      <c r="AI62" s="37">
        <v>0</v>
      </c>
      <c r="AJ62" s="32">
        <v>31.893888888888888</v>
      </c>
      <c r="AK62" s="32">
        <v>0</v>
      </c>
      <c r="AL62" s="37">
        <v>0</v>
      </c>
      <c r="AM62" t="s">
        <v>142</v>
      </c>
      <c r="AN62" s="34">
        <v>4</v>
      </c>
      <c r="AX62"/>
      <c r="AY62"/>
    </row>
    <row r="63" spans="1:51" x14ac:dyDescent="0.25">
      <c r="A63" t="s">
        <v>822</v>
      </c>
      <c r="B63" t="s">
        <v>409</v>
      </c>
      <c r="C63" t="s">
        <v>652</v>
      </c>
      <c r="D63" t="s">
        <v>700</v>
      </c>
      <c r="E63" s="32">
        <v>72.37777777777778</v>
      </c>
      <c r="F63" s="32">
        <v>249.41788888888885</v>
      </c>
      <c r="G63" s="32">
        <v>0</v>
      </c>
      <c r="H63" s="37">
        <v>0</v>
      </c>
      <c r="I63" s="32">
        <v>223.55277777777775</v>
      </c>
      <c r="J63" s="32">
        <v>0</v>
      </c>
      <c r="K63" s="37">
        <v>0</v>
      </c>
      <c r="L63" s="32">
        <v>31.542444444444445</v>
      </c>
      <c r="M63" s="32">
        <v>0</v>
      </c>
      <c r="N63" s="37">
        <v>0</v>
      </c>
      <c r="O63" s="32">
        <v>17.292666666666669</v>
      </c>
      <c r="P63" s="32">
        <v>0</v>
      </c>
      <c r="Q63" s="37">
        <v>0</v>
      </c>
      <c r="R63" s="32">
        <v>9.1995555555555573</v>
      </c>
      <c r="S63" s="32">
        <v>0</v>
      </c>
      <c r="T63" s="37">
        <v>0</v>
      </c>
      <c r="U63" s="32">
        <v>5.0502222222222217</v>
      </c>
      <c r="V63" s="32">
        <v>0</v>
      </c>
      <c r="W63" s="37">
        <v>0</v>
      </c>
      <c r="X63" s="32">
        <v>51.061444444444462</v>
      </c>
      <c r="Y63" s="32">
        <v>0</v>
      </c>
      <c r="Z63" s="37">
        <v>0</v>
      </c>
      <c r="AA63" s="32">
        <v>11.615333333333334</v>
      </c>
      <c r="AB63" s="32">
        <v>0</v>
      </c>
      <c r="AC63" s="37">
        <v>0</v>
      </c>
      <c r="AD63" s="32">
        <v>123.9954444444444</v>
      </c>
      <c r="AE63" s="32">
        <v>0</v>
      </c>
      <c r="AF63" s="37">
        <v>0</v>
      </c>
      <c r="AG63" s="32">
        <v>0</v>
      </c>
      <c r="AH63" s="32">
        <v>0</v>
      </c>
      <c r="AI63" s="37" t="s">
        <v>942</v>
      </c>
      <c r="AJ63" s="32">
        <v>31.203222222222227</v>
      </c>
      <c r="AK63" s="32">
        <v>0</v>
      </c>
      <c r="AL63" s="37">
        <v>0</v>
      </c>
      <c r="AM63" t="s">
        <v>140</v>
      </c>
      <c r="AN63" s="34">
        <v>4</v>
      </c>
      <c r="AX63"/>
      <c r="AY63"/>
    </row>
    <row r="64" spans="1:51" x14ac:dyDescent="0.25">
      <c r="A64" t="s">
        <v>822</v>
      </c>
      <c r="B64" t="s">
        <v>336</v>
      </c>
      <c r="C64" t="s">
        <v>539</v>
      </c>
      <c r="D64" t="s">
        <v>708</v>
      </c>
      <c r="E64" s="32">
        <v>100.65555555555555</v>
      </c>
      <c r="F64" s="32">
        <v>343.99855555555553</v>
      </c>
      <c r="G64" s="32">
        <v>8.3027777777777771</v>
      </c>
      <c r="H64" s="37">
        <v>2.4136083258747533E-2</v>
      </c>
      <c r="I64" s="32">
        <v>333.41522222222216</v>
      </c>
      <c r="J64" s="32">
        <v>8.3027777777777771</v>
      </c>
      <c r="K64" s="37">
        <v>2.4902215689012401E-2</v>
      </c>
      <c r="L64" s="32">
        <v>49.24633333333334</v>
      </c>
      <c r="M64" s="32">
        <v>0</v>
      </c>
      <c r="N64" s="37">
        <v>0</v>
      </c>
      <c r="O64" s="32">
        <v>38.663000000000004</v>
      </c>
      <c r="P64" s="32">
        <v>0</v>
      </c>
      <c r="Q64" s="37">
        <v>0</v>
      </c>
      <c r="R64" s="32">
        <v>5.333333333333333</v>
      </c>
      <c r="S64" s="32">
        <v>0</v>
      </c>
      <c r="T64" s="37">
        <v>0</v>
      </c>
      <c r="U64" s="32">
        <v>5.25</v>
      </c>
      <c r="V64" s="32">
        <v>0</v>
      </c>
      <c r="W64" s="37">
        <v>0</v>
      </c>
      <c r="X64" s="32">
        <v>115.3633333333333</v>
      </c>
      <c r="Y64" s="32">
        <v>2.0861111111111112</v>
      </c>
      <c r="Z64" s="37">
        <v>1.8082964932050437E-2</v>
      </c>
      <c r="AA64" s="32">
        <v>0</v>
      </c>
      <c r="AB64" s="32">
        <v>0</v>
      </c>
      <c r="AC64" s="37" t="s">
        <v>942</v>
      </c>
      <c r="AD64" s="32">
        <v>179.38888888888886</v>
      </c>
      <c r="AE64" s="32">
        <v>6.2166666666666668</v>
      </c>
      <c r="AF64" s="37">
        <v>3.4654691855063494E-2</v>
      </c>
      <c r="AG64" s="32">
        <v>0</v>
      </c>
      <c r="AH64" s="32">
        <v>0</v>
      </c>
      <c r="AI64" s="37" t="s">
        <v>942</v>
      </c>
      <c r="AJ64" s="32">
        <v>0</v>
      </c>
      <c r="AK64" s="32">
        <v>0</v>
      </c>
      <c r="AL64" s="37" t="s">
        <v>942</v>
      </c>
      <c r="AM64" t="s">
        <v>64</v>
      </c>
      <c r="AN64" s="34">
        <v>4</v>
      </c>
      <c r="AX64"/>
      <c r="AY64"/>
    </row>
    <row r="65" spans="1:51" x14ac:dyDescent="0.25">
      <c r="A65" t="s">
        <v>822</v>
      </c>
      <c r="B65" t="s">
        <v>460</v>
      </c>
      <c r="C65" t="s">
        <v>666</v>
      </c>
      <c r="D65" t="s">
        <v>742</v>
      </c>
      <c r="E65" s="32">
        <v>60.388888888888886</v>
      </c>
      <c r="F65" s="32">
        <v>197.00555555555556</v>
      </c>
      <c r="G65" s="32">
        <v>0</v>
      </c>
      <c r="H65" s="37">
        <v>0</v>
      </c>
      <c r="I65" s="32">
        <v>179.02222222222221</v>
      </c>
      <c r="J65" s="32">
        <v>0</v>
      </c>
      <c r="K65" s="37">
        <v>0</v>
      </c>
      <c r="L65" s="32">
        <v>29.347222222222221</v>
      </c>
      <c r="M65" s="32">
        <v>0</v>
      </c>
      <c r="N65" s="37">
        <v>0</v>
      </c>
      <c r="O65" s="32">
        <v>12.094444444444445</v>
      </c>
      <c r="P65" s="32">
        <v>0</v>
      </c>
      <c r="Q65" s="37">
        <v>0</v>
      </c>
      <c r="R65" s="32">
        <v>12.183333333333334</v>
      </c>
      <c r="S65" s="32">
        <v>0</v>
      </c>
      <c r="T65" s="37">
        <v>0</v>
      </c>
      <c r="U65" s="32">
        <v>5.0694444444444446</v>
      </c>
      <c r="V65" s="32">
        <v>0</v>
      </c>
      <c r="W65" s="37">
        <v>0</v>
      </c>
      <c r="X65" s="32">
        <v>19.963888888888889</v>
      </c>
      <c r="Y65" s="32">
        <v>0</v>
      </c>
      <c r="Z65" s="37">
        <v>0</v>
      </c>
      <c r="AA65" s="32">
        <v>0.73055555555555551</v>
      </c>
      <c r="AB65" s="32">
        <v>0</v>
      </c>
      <c r="AC65" s="37">
        <v>0</v>
      </c>
      <c r="AD65" s="32">
        <v>67.583333333333329</v>
      </c>
      <c r="AE65" s="32">
        <v>0</v>
      </c>
      <c r="AF65" s="37">
        <v>0</v>
      </c>
      <c r="AG65" s="32">
        <v>50.81388888888889</v>
      </c>
      <c r="AH65" s="32">
        <v>0</v>
      </c>
      <c r="AI65" s="37">
        <v>0</v>
      </c>
      <c r="AJ65" s="32">
        <v>28.566666666666666</v>
      </c>
      <c r="AK65" s="32">
        <v>0</v>
      </c>
      <c r="AL65" s="37">
        <v>0</v>
      </c>
      <c r="AM65" t="s">
        <v>192</v>
      </c>
      <c r="AN65" s="34">
        <v>4</v>
      </c>
      <c r="AX65"/>
      <c r="AY65"/>
    </row>
    <row r="66" spans="1:51" x14ac:dyDescent="0.25">
      <c r="A66" t="s">
        <v>822</v>
      </c>
      <c r="B66" t="s">
        <v>528</v>
      </c>
      <c r="C66" t="s">
        <v>555</v>
      </c>
      <c r="D66" t="s">
        <v>688</v>
      </c>
      <c r="E66" s="32">
        <v>52.488888888888887</v>
      </c>
      <c r="F66" s="32">
        <v>198.39600000000002</v>
      </c>
      <c r="G66" s="32">
        <v>0</v>
      </c>
      <c r="H66" s="37">
        <v>0</v>
      </c>
      <c r="I66" s="32">
        <v>175.02444444444444</v>
      </c>
      <c r="J66" s="32">
        <v>0</v>
      </c>
      <c r="K66" s="37">
        <v>0</v>
      </c>
      <c r="L66" s="32">
        <v>26.896222222222221</v>
      </c>
      <c r="M66" s="32">
        <v>0</v>
      </c>
      <c r="N66" s="37">
        <v>0</v>
      </c>
      <c r="O66" s="32">
        <v>10.259999999999996</v>
      </c>
      <c r="P66" s="32">
        <v>0</v>
      </c>
      <c r="Q66" s="37">
        <v>0</v>
      </c>
      <c r="R66" s="32">
        <v>11.591777777777782</v>
      </c>
      <c r="S66" s="32">
        <v>0</v>
      </c>
      <c r="T66" s="37">
        <v>0</v>
      </c>
      <c r="U66" s="32">
        <v>5.0444444444444443</v>
      </c>
      <c r="V66" s="32">
        <v>0</v>
      </c>
      <c r="W66" s="37">
        <v>0</v>
      </c>
      <c r="X66" s="32">
        <v>102.06755555555557</v>
      </c>
      <c r="Y66" s="32">
        <v>0</v>
      </c>
      <c r="Z66" s="37">
        <v>0</v>
      </c>
      <c r="AA66" s="32">
        <v>6.7353333333333349</v>
      </c>
      <c r="AB66" s="32">
        <v>0</v>
      </c>
      <c r="AC66" s="37">
        <v>0</v>
      </c>
      <c r="AD66" s="32">
        <v>38.911333333333324</v>
      </c>
      <c r="AE66" s="32">
        <v>0</v>
      </c>
      <c r="AF66" s="37">
        <v>0</v>
      </c>
      <c r="AG66" s="32">
        <v>0</v>
      </c>
      <c r="AH66" s="32">
        <v>0</v>
      </c>
      <c r="AI66" s="37" t="s">
        <v>942</v>
      </c>
      <c r="AJ66" s="32">
        <v>23.785555555555565</v>
      </c>
      <c r="AK66" s="32">
        <v>0</v>
      </c>
      <c r="AL66" s="37">
        <v>0</v>
      </c>
      <c r="AM66" t="s">
        <v>261</v>
      </c>
      <c r="AN66" s="34">
        <v>4</v>
      </c>
      <c r="AX66"/>
      <c r="AY66"/>
    </row>
    <row r="67" spans="1:51" x14ac:dyDescent="0.25">
      <c r="A67" t="s">
        <v>822</v>
      </c>
      <c r="B67" t="s">
        <v>316</v>
      </c>
      <c r="C67" t="s">
        <v>574</v>
      </c>
      <c r="D67" t="s">
        <v>711</v>
      </c>
      <c r="E67" s="32">
        <v>129.32222222222222</v>
      </c>
      <c r="F67" s="32">
        <v>458.5942222222223</v>
      </c>
      <c r="G67" s="32">
        <v>7.4999999999999997E-2</v>
      </c>
      <c r="H67" s="37">
        <v>1.6354327282312999E-4</v>
      </c>
      <c r="I67" s="32">
        <v>420.9692222222223</v>
      </c>
      <c r="J67" s="32">
        <v>0</v>
      </c>
      <c r="K67" s="37">
        <v>0</v>
      </c>
      <c r="L67" s="32">
        <v>88.428222222222217</v>
      </c>
      <c r="M67" s="32">
        <v>0</v>
      </c>
      <c r="N67" s="37">
        <v>0</v>
      </c>
      <c r="O67" s="32">
        <v>64.418333333333337</v>
      </c>
      <c r="P67" s="32">
        <v>0</v>
      </c>
      <c r="Q67" s="37">
        <v>0</v>
      </c>
      <c r="R67" s="32">
        <v>18.676555555555556</v>
      </c>
      <c r="S67" s="32">
        <v>0</v>
      </c>
      <c r="T67" s="37">
        <v>0</v>
      </c>
      <c r="U67" s="32">
        <v>5.333333333333333</v>
      </c>
      <c r="V67" s="32">
        <v>0</v>
      </c>
      <c r="W67" s="37">
        <v>0</v>
      </c>
      <c r="X67" s="32">
        <v>80.722111111111118</v>
      </c>
      <c r="Y67" s="32">
        <v>0</v>
      </c>
      <c r="Z67" s="37">
        <v>0</v>
      </c>
      <c r="AA67" s="32">
        <v>13.615111111111112</v>
      </c>
      <c r="AB67" s="32">
        <v>7.4999999999999997E-2</v>
      </c>
      <c r="AC67" s="37">
        <v>5.5085852320950575E-3</v>
      </c>
      <c r="AD67" s="32">
        <v>238.32700000000006</v>
      </c>
      <c r="AE67" s="32">
        <v>0</v>
      </c>
      <c r="AF67" s="37">
        <v>0</v>
      </c>
      <c r="AG67" s="32">
        <v>26.370666666666679</v>
      </c>
      <c r="AH67" s="32">
        <v>0</v>
      </c>
      <c r="AI67" s="37">
        <v>0</v>
      </c>
      <c r="AJ67" s="32">
        <v>11.131111111111109</v>
      </c>
      <c r="AK67" s="32">
        <v>0</v>
      </c>
      <c r="AL67" s="37">
        <v>0</v>
      </c>
      <c r="AM67" t="s">
        <v>43</v>
      </c>
      <c r="AN67" s="34">
        <v>4</v>
      </c>
      <c r="AX67"/>
      <c r="AY67"/>
    </row>
    <row r="68" spans="1:51" x14ac:dyDescent="0.25">
      <c r="A68" t="s">
        <v>822</v>
      </c>
      <c r="B68" t="s">
        <v>309</v>
      </c>
      <c r="C68" t="s">
        <v>555</v>
      </c>
      <c r="D68" t="s">
        <v>688</v>
      </c>
      <c r="E68" s="32">
        <v>70.86666666666666</v>
      </c>
      <c r="F68" s="32">
        <v>236.58877777777786</v>
      </c>
      <c r="G68" s="32">
        <v>0</v>
      </c>
      <c r="H68" s="37">
        <v>0</v>
      </c>
      <c r="I68" s="32">
        <v>207.19255555555566</v>
      </c>
      <c r="J68" s="32">
        <v>0</v>
      </c>
      <c r="K68" s="37">
        <v>0</v>
      </c>
      <c r="L68" s="32">
        <v>25.740555555555559</v>
      </c>
      <c r="M68" s="32">
        <v>0</v>
      </c>
      <c r="N68" s="37">
        <v>0</v>
      </c>
      <c r="O68" s="32">
        <v>11.531333333333334</v>
      </c>
      <c r="P68" s="32">
        <v>0</v>
      </c>
      <c r="Q68" s="37">
        <v>0</v>
      </c>
      <c r="R68" s="32">
        <v>9.0425555555555572</v>
      </c>
      <c r="S68" s="32">
        <v>0</v>
      </c>
      <c r="T68" s="37">
        <v>0</v>
      </c>
      <c r="U68" s="32">
        <v>5.166666666666667</v>
      </c>
      <c r="V68" s="32">
        <v>0</v>
      </c>
      <c r="W68" s="37">
        <v>0</v>
      </c>
      <c r="X68" s="32">
        <v>92.105333333333348</v>
      </c>
      <c r="Y68" s="32">
        <v>0</v>
      </c>
      <c r="Z68" s="37">
        <v>0</v>
      </c>
      <c r="AA68" s="32">
        <v>15.186999999999999</v>
      </c>
      <c r="AB68" s="32">
        <v>0</v>
      </c>
      <c r="AC68" s="37">
        <v>0</v>
      </c>
      <c r="AD68" s="32">
        <v>91.356111111111161</v>
      </c>
      <c r="AE68" s="32">
        <v>0</v>
      </c>
      <c r="AF68" s="37">
        <v>0</v>
      </c>
      <c r="AG68" s="32">
        <v>1.038888888888889</v>
      </c>
      <c r="AH68" s="32">
        <v>0</v>
      </c>
      <c r="AI68" s="37">
        <v>0</v>
      </c>
      <c r="AJ68" s="32">
        <v>11.160888888888891</v>
      </c>
      <c r="AK68" s="32">
        <v>0</v>
      </c>
      <c r="AL68" s="37">
        <v>0</v>
      </c>
      <c r="AM68" t="s">
        <v>36</v>
      </c>
      <c r="AN68" s="34">
        <v>4</v>
      </c>
      <c r="AX68"/>
      <c r="AY68"/>
    </row>
    <row r="69" spans="1:51" x14ac:dyDescent="0.25">
      <c r="A69" t="s">
        <v>822</v>
      </c>
      <c r="B69" t="s">
        <v>324</v>
      </c>
      <c r="C69" t="s">
        <v>575</v>
      </c>
      <c r="D69" t="s">
        <v>686</v>
      </c>
      <c r="E69" s="32">
        <v>70.166666666666671</v>
      </c>
      <c r="F69" s="32">
        <v>214.03233333333336</v>
      </c>
      <c r="G69" s="32">
        <v>31.446555555555552</v>
      </c>
      <c r="H69" s="37">
        <v>0.14692432244141718</v>
      </c>
      <c r="I69" s="32">
        <v>198.87655555555557</v>
      </c>
      <c r="J69" s="32">
        <v>31.402111111111108</v>
      </c>
      <c r="K69" s="37">
        <v>0.15789750090648078</v>
      </c>
      <c r="L69" s="32">
        <v>34.342666666666666</v>
      </c>
      <c r="M69" s="32">
        <v>0.18333333333333335</v>
      </c>
      <c r="N69" s="37">
        <v>5.3383546220444932E-3</v>
      </c>
      <c r="O69" s="32">
        <v>24.07577777777778</v>
      </c>
      <c r="P69" s="32">
        <v>0.1388888888888889</v>
      </c>
      <c r="Q69" s="37">
        <v>5.7688225140990019E-3</v>
      </c>
      <c r="R69" s="32">
        <v>4.7557777777777774</v>
      </c>
      <c r="S69" s="32">
        <v>4.4444444444444446E-2</v>
      </c>
      <c r="T69" s="37">
        <v>9.3453576935657225E-3</v>
      </c>
      <c r="U69" s="32">
        <v>5.5111111111111111</v>
      </c>
      <c r="V69" s="32">
        <v>0</v>
      </c>
      <c r="W69" s="37">
        <v>0</v>
      </c>
      <c r="X69" s="32">
        <v>55.233000000000004</v>
      </c>
      <c r="Y69" s="32">
        <v>17.421888888888891</v>
      </c>
      <c r="Z69" s="37">
        <v>0.31542535963805857</v>
      </c>
      <c r="AA69" s="32">
        <v>4.8888888888888893</v>
      </c>
      <c r="AB69" s="32">
        <v>0</v>
      </c>
      <c r="AC69" s="37">
        <v>0</v>
      </c>
      <c r="AD69" s="32">
        <v>91.838333333333338</v>
      </c>
      <c r="AE69" s="32">
        <v>13.841333333333328</v>
      </c>
      <c r="AF69" s="37">
        <v>0.15071411719870054</v>
      </c>
      <c r="AG69" s="32">
        <v>20.46833333333333</v>
      </c>
      <c r="AH69" s="32">
        <v>0</v>
      </c>
      <c r="AI69" s="37">
        <v>0</v>
      </c>
      <c r="AJ69" s="32">
        <v>7.2611111111111111</v>
      </c>
      <c r="AK69" s="32">
        <v>0</v>
      </c>
      <c r="AL69" s="37">
        <v>0</v>
      </c>
      <c r="AM69" t="s">
        <v>52</v>
      </c>
      <c r="AN69" s="34">
        <v>4</v>
      </c>
      <c r="AX69"/>
      <c r="AY69"/>
    </row>
    <row r="70" spans="1:51" x14ac:dyDescent="0.25">
      <c r="A70" t="s">
        <v>822</v>
      </c>
      <c r="B70" t="s">
        <v>440</v>
      </c>
      <c r="C70" t="s">
        <v>565</v>
      </c>
      <c r="D70" t="s">
        <v>789</v>
      </c>
      <c r="E70" s="32">
        <v>81.311111111111117</v>
      </c>
      <c r="F70" s="32">
        <v>230.52644444444437</v>
      </c>
      <c r="G70" s="32">
        <v>10.466666666666667</v>
      </c>
      <c r="H70" s="37">
        <v>4.5403323214786656E-2</v>
      </c>
      <c r="I70" s="32">
        <v>194.60144444444441</v>
      </c>
      <c r="J70" s="32">
        <v>10.466666666666667</v>
      </c>
      <c r="K70" s="37">
        <v>5.3785143766775748E-2</v>
      </c>
      <c r="L70" s="32">
        <v>36.794555555555554</v>
      </c>
      <c r="M70" s="32">
        <v>0</v>
      </c>
      <c r="N70" s="37">
        <v>0</v>
      </c>
      <c r="O70" s="32">
        <v>13.600111111111113</v>
      </c>
      <c r="P70" s="32">
        <v>0</v>
      </c>
      <c r="Q70" s="37">
        <v>0</v>
      </c>
      <c r="R70" s="32">
        <v>17.81111111111111</v>
      </c>
      <c r="S70" s="32">
        <v>0</v>
      </c>
      <c r="T70" s="37">
        <v>0</v>
      </c>
      <c r="U70" s="32">
        <v>5.3833333333333337</v>
      </c>
      <c r="V70" s="32">
        <v>0</v>
      </c>
      <c r="W70" s="37">
        <v>0</v>
      </c>
      <c r="X70" s="32">
        <v>54.16</v>
      </c>
      <c r="Y70" s="32">
        <v>4.0666666666666664</v>
      </c>
      <c r="Z70" s="37">
        <v>7.5086164451009352E-2</v>
      </c>
      <c r="AA70" s="32">
        <v>12.730555555555556</v>
      </c>
      <c r="AB70" s="32">
        <v>0</v>
      </c>
      <c r="AC70" s="37">
        <v>0</v>
      </c>
      <c r="AD70" s="32">
        <v>71.751888888888871</v>
      </c>
      <c r="AE70" s="32">
        <v>6.4</v>
      </c>
      <c r="AF70" s="37">
        <v>8.9196258093089328E-2</v>
      </c>
      <c r="AG70" s="32">
        <v>45.689444444444419</v>
      </c>
      <c r="AH70" s="32">
        <v>0</v>
      </c>
      <c r="AI70" s="37">
        <v>0</v>
      </c>
      <c r="AJ70" s="32">
        <v>9.4</v>
      </c>
      <c r="AK70" s="32">
        <v>0</v>
      </c>
      <c r="AL70" s="37">
        <v>0</v>
      </c>
      <c r="AM70" t="s">
        <v>172</v>
      </c>
      <c r="AN70" s="34">
        <v>4</v>
      </c>
      <c r="AX70"/>
      <c r="AY70"/>
    </row>
    <row r="71" spans="1:51" x14ac:dyDescent="0.25">
      <c r="A71" t="s">
        <v>822</v>
      </c>
      <c r="B71" t="s">
        <v>284</v>
      </c>
      <c r="C71" t="s">
        <v>591</v>
      </c>
      <c r="D71" t="s">
        <v>713</v>
      </c>
      <c r="E71" s="32">
        <v>53</v>
      </c>
      <c r="F71" s="32">
        <v>135.46611111111113</v>
      </c>
      <c r="G71" s="32">
        <v>18.901777777777781</v>
      </c>
      <c r="H71" s="37">
        <v>0.13953141212029249</v>
      </c>
      <c r="I71" s="32">
        <v>122.04788888888891</v>
      </c>
      <c r="J71" s="32">
        <v>18.901777777777781</v>
      </c>
      <c r="K71" s="37">
        <v>0.1548718126127176</v>
      </c>
      <c r="L71" s="32">
        <v>14.183777777777777</v>
      </c>
      <c r="M71" s="32">
        <v>1.7805555555555554</v>
      </c>
      <c r="N71" s="37">
        <v>0.12553464834631112</v>
      </c>
      <c r="O71" s="32">
        <v>2.4340000000000002</v>
      </c>
      <c r="P71" s="32">
        <v>1.7805555555555554</v>
      </c>
      <c r="Q71" s="37">
        <v>0.73153473934081981</v>
      </c>
      <c r="R71" s="32">
        <v>5.6608888888888886</v>
      </c>
      <c r="S71" s="32">
        <v>0</v>
      </c>
      <c r="T71" s="37">
        <v>0</v>
      </c>
      <c r="U71" s="32">
        <v>6.0888888888888886</v>
      </c>
      <c r="V71" s="32">
        <v>0</v>
      </c>
      <c r="W71" s="37">
        <v>0</v>
      </c>
      <c r="X71" s="32">
        <v>50.884888888888895</v>
      </c>
      <c r="Y71" s="32">
        <v>4.3267777777777789</v>
      </c>
      <c r="Z71" s="37">
        <v>8.5030701103143494E-2</v>
      </c>
      <c r="AA71" s="32">
        <v>1.6684444444444444</v>
      </c>
      <c r="AB71" s="32">
        <v>0</v>
      </c>
      <c r="AC71" s="37">
        <v>0</v>
      </c>
      <c r="AD71" s="32">
        <v>68.729000000000013</v>
      </c>
      <c r="AE71" s="32">
        <v>12.794444444444444</v>
      </c>
      <c r="AF71" s="37">
        <v>0.18615787286945018</v>
      </c>
      <c r="AG71" s="32">
        <v>0</v>
      </c>
      <c r="AH71" s="32">
        <v>0</v>
      </c>
      <c r="AI71" s="37" t="s">
        <v>942</v>
      </c>
      <c r="AJ71" s="32">
        <v>0</v>
      </c>
      <c r="AK71" s="32">
        <v>0</v>
      </c>
      <c r="AL71" s="37" t="s">
        <v>942</v>
      </c>
      <c r="AM71" t="s">
        <v>11</v>
      </c>
      <c r="AN71" s="34">
        <v>4</v>
      </c>
      <c r="AX71"/>
      <c r="AY71"/>
    </row>
    <row r="72" spans="1:51" x14ac:dyDescent="0.25">
      <c r="A72" t="s">
        <v>822</v>
      </c>
      <c r="B72" t="s">
        <v>464</v>
      </c>
      <c r="C72" t="s">
        <v>576</v>
      </c>
      <c r="D72" t="s">
        <v>735</v>
      </c>
      <c r="E72" s="32">
        <v>113</v>
      </c>
      <c r="F72" s="32">
        <v>395.56588888888888</v>
      </c>
      <c r="G72" s="32">
        <v>0</v>
      </c>
      <c r="H72" s="37">
        <v>0</v>
      </c>
      <c r="I72" s="32">
        <v>375.31422222222221</v>
      </c>
      <c r="J72" s="32">
        <v>0</v>
      </c>
      <c r="K72" s="37">
        <v>0</v>
      </c>
      <c r="L72" s="32">
        <v>41.795444444444442</v>
      </c>
      <c r="M72" s="32">
        <v>0</v>
      </c>
      <c r="N72" s="37">
        <v>0</v>
      </c>
      <c r="O72" s="32">
        <v>21.543777777777777</v>
      </c>
      <c r="P72" s="32">
        <v>0</v>
      </c>
      <c r="Q72" s="37">
        <v>0</v>
      </c>
      <c r="R72" s="32">
        <v>15.362777777777779</v>
      </c>
      <c r="S72" s="32">
        <v>0</v>
      </c>
      <c r="T72" s="37">
        <v>0</v>
      </c>
      <c r="U72" s="32">
        <v>4.8888888888888893</v>
      </c>
      <c r="V72" s="32">
        <v>0</v>
      </c>
      <c r="W72" s="37">
        <v>0</v>
      </c>
      <c r="X72" s="32">
        <v>130.10266666666669</v>
      </c>
      <c r="Y72" s="32">
        <v>0</v>
      </c>
      <c r="Z72" s="37">
        <v>0</v>
      </c>
      <c r="AA72" s="32">
        <v>0</v>
      </c>
      <c r="AB72" s="32">
        <v>0</v>
      </c>
      <c r="AC72" s="37" t="s">
        <v>942</v>
      </c>
      <c r="AD72" s="32">
        <v>200.64477777777773</v>
      </c>
      <c r="AE72" s="32">
        <v>0</v>
      </c>
      <c r="AF72" s="37">
        <v>0</v>
      </c>
      <c r="AG72" s="32">
        <v>23.023000000000003</v>
      </c>
      <c r="AH72" s="32">
        <v>0</v>
      </c>
      <c r="AI72" s="37">
        <v>0</v>
      </c>
      <c r="AJ72" s="32">
        <v>0</v>
      </c>
      <c r="AK72" s="32">
        <v>0</v>
      </c>
      <c r="AL72" s="37" t="s">
        <v>942</v>
      </c>
      <c r="AM72" t="s">
        <v>196</v>
      </c>
      <c r="AN72" s="34">
        <v>4</v>
      </c>
      <c r="AX72"/>
      <c r="AY72"/>
    </row>
    <row r="73" spans="1:51" x14ac:dyDescent="0.25">
      <c r="A73" t="s">
        <v>822</v>
      </c>
      <c r="B73" t="s">
        <v>467</v>
      </c>
      <c r="C73" t="s">
        <v>597</v>
      </c>
      <c r="D73" t="s">
        <v>756</v>
      </c>
      <c r="E73" s="32">
        <v>45.633333333333333</v>
      </c>
      <c r="F73" s="32">
        <v>274.32277777777779</v>
      </c>
      <c r="G73" s="32">
        <v>199</v>
      </c>
      <c r="H73" s="37">
        <v>0.72542280889706168</v>
      </c>
      <c r="I73" s="32">
        <v>253.13388888888892</v>
      </c>
      <c r="J73" s="32">
        <v>182.82222222222225</v>
      </c>
      <c r="K73" s="37">
        <v>0.72223526855572706</v>
      </c>
      <c r="L73" s="32">
        <v>64.500555555555565</v>
      </c>
      <c r="M73" s="32">
        <v>53.65</v>
      </c>
      <c r="N73" s="37">
        <v>0.83177578143168429</v>
      </c>
      <c r="O73" s="32">
        <v>48.32277777777778</v>
      </c>
      <c r="P73" s="32">
        <v>37.472222222222221</v>
      </c>
      <c r="Q73" s="37">
        <v>0.77545670893643437</v>
      </c>
      <c r="R73" s="32">
        <v>11.177777777777777</v>
      </c>
      <c r="S73" s="32">
        <v>11.177777777777777</v>
      </c>
      <c r="T73" s="37">
        <v>1</v>
      </c>
      <c r="U73" s="32">
        <v>5</v>
      </c>
      <c r="V73" s="32">
        <v>5</v>
      </c>
      <c r="W73" s="37">
        <v>1</v>
      </c>
      <c r="X73" s="32">
        <v>54.875</v>
      </c>
      <c r="Y73" s="32">
        <v>30.511111111111113</v>
      </c>
      <c r="Z73" s="37">
        <v>0.55601113642115918</v>
      </c>
      <c r="AA73" s="32">
        <v>5.0111111111111111</v>
      </c>
      <c r="AB73" s="32">
        <v>0</v>
      </c>
      <c r="AC73" s="37">
        <v>0</v>
      </c>
      <c r="AD73" s="32">
        <v>99.472222222222229</v>
      </c>
      <c r="AE73" s="32">
        <v>74.777777777777771</v>
      </c>
      <c r="AF73" s="37">
        <v>0.75174532253560444</v>
      </c>
      <c r="AG73" s="32">
        <v>4.6416666666666666</v>
      </c>
      <c r="AH73" s="32">
        <v>4.6416666666666666</v>
      </c>
      <c r="AI73" s="37">
        <v>1</v>
      </c>
      <c r="AJ73" s="32">
        <v>45.822222222222223</v>
      </c>
      <c r="AK73" s="32">
        <v>35.419444444444444</v>
      </c>
      <c r="AL73" s="37">
        <v>0.77297526673132877</v>
      </c>
      <c r="AM73" t="s">
        <v>199</v>
      </c>
      <c r="AN73" s="34">
        <v>4</v>
      </c>
      <c r="AX73"/>
      <c r="AY73"/>
    </row>
    <row r="74" spans="1:51" x14ac:dyDescent="0.25">
      <c r="A74" t="s">
        <v>822</v>
      </c>
      <c r="B74" t="s">
        <v>512</v>
      </c>
      <c r="C74" t="s">
        <v>555</v>
      </c>
      <c r="D74" t="s">
        <v>688</v>
      </c>
      <c r="E74" s="32">
        <v>41.655555555555559</v>
      </c>
      <c r="F74" s="32">
        <v>169.88022222222224</v>
      </c>
      <c r="G74" s="32">
        <v>0</v>
      </c>
      <c r="H74" s="37">
        <v>0</v>
      </c>
      <c r="I74" s="32">
        <v>140.44422222222227</v>
      </c>
      <c r="J74" s="32">
        <v>0</v>
      </c>
      <c r="K74" s="37">
        <v>0</v>
      </c>
      <c r="L74" s="32">
        <v>45.693888888888893</v>
      </c>
      <c r="M74" s="32">
        <v>0</v>
      </c>
      <c r="N74" s="37">
        <v>0</v>
      </c>
      <c r="O74" s="32">
        <v>16.257888888888893</v>
      </c>
      <c r="P74" s="32">
        <v>0</v>
      </c>
      <c r="Q74" s="37">
        <v>0</v>
      </c>
      <c r="R74" s="32">
        <v>26.023000000000003</v>
      </c>
      <c r="S74" s="32">
        <v>0</v>
      </c>
      <c r="T74" s="37">
        <v>0</v>
      </c>
      <c r="U74" s="32">
        <v>3.4130000000000003</v>
      </c>
      <c r="V74" s="32">
        <v>0</v>
      </c>
      <c r="W74" s="37">
        <v>0</v>
      </c>
      <c r="X74" s="32">
        <v>71.847444444444434</v>
      </c>
      <c r="Y74" s="32">
        <v>0</v>
      </c>
      <c r="Z74" s="37">
        <v>0</v>
      </c>
      <c r="AA74" s="32">
        <v>0</v>
      </c>
      <c r="AB74" s="32">
        <v>0</v>
      </c>
      <c r="AC74" s="37" t="s">
        <v>942</v>
      </c>
      <c r="AD74" s="32">
        <v>37.136555555555589</v>
      </c>
      <c r="AE74" s="32">
        <v>0</v>
      </c>
      <c r="AF74" s="37">
        <v>0</v>
      </c>
      <c r="AG74" s="32">
        <v>0</v>
      </c>
      <c r="AH74" s="32">
        <v>0</v>
      </c>
      <c r="AI74" s="37" t="s">
        <v>942</v>
      </c>
      <c r="AJ74" s="32">
        <v>15.202333333333332</v>
      </c>
      <c r="AK74" s="32">
        <v>0</v>
      </c>
      <c r="AL74" s="37">
        <v>0</v>
      </c>
      <c r="AM74" t="s">
        <v>245</v>
      </c>
      <c r="AN74" s="34">
        <v>4</v>
      </c>
      <c r="AX74"/>
      <c r="AY74"/>
    </row>
    <row r="75" spans="1:51" x14ac:dyDescent="0.25">
      <c r="A75" t="s">
        <v>822</v>
      </c>
      <c r="B75" t="s">
        <v>398</v>
      </c>
      <c r="C75" t="s">
        <v>597</v>
      </c>
      <c r="D75" t="s">
        <v>756</v>
      </c>
      <c r="E75" s="32">
        <v>48.911111111111111</v>
      </c>
      <c r="F75" s="32">
        <v>171.85988888888889</v>
      </c>
      <c r="G75" s="32">
        <v>4.8111111111111111E-2</v>
      </c>
      <c r="H75" s="37">
        <v>2.7994380435225337E-4</v>
      </c>
      <c r="I75" s="32">
        <v>155.35833333333335</v>
      </c>
      <c r="J75" s="32">
        <v>4.8111111111111111E-2</v>
      </c>
      <c r="K75" s="37">
        <v>3.0967834218384021E-4</v>
      </c>
      <c r="L75" s="32">
        <v>29.366333333333326</v>
      </c>
      <c r="M75" s="32">
        <v>0</v>
      </c>
      <c r="N75" s="37">
        <v>0</v>
      </c>
      <c r="O75" s="32">
        <v>13.448111111111107</v>
      </c>
      <c r="P75" s="32">
        <v>0</v>
      </c>
      <c r="Q75" s="37">
        <v>0</v>
      </c>
      <c r="R75" s="32">
        <v>10.895999999999997</v>
      </c>
      <c r="S75" s="32">
        <v>0</v>
      </c>
      <c r="T75" s="37">
        <v>0</v>
      </c>
      <c r="U75" s="32">
        <v>5.0222222222222221</v>
      </c>
      <c r="V75" s="32">
        <v>0</v>
      </c>
      <c r="W75" s="37">
        <v>0</v>
      </c>
      <c r="X75" s="32">
        <v>33.125999999999998</v>
      </c>
      <c r="Y75" s="32">
        <v>0</v>
      </c>
      <c r="Z75" s="37">
        <v>0</v>
      </c>
      <c r="AA75" s="32">
        <v>0.58333333333333337</v>
      </c>
      <c r="AB75" s="32">
        <v>0</v>
      </c>
      <c r="AC75" s="37">
        <v>0</v>
      </c>
      <c r="AD75" s="32">
        <v>93.097333333333353</v>
      </c>
      <c r="AE75" s="32">
        <v>4.8111111111111111E-2</v>
      </c>
      <c r="AF75" s="37">
        <v>5.1678291298473753E-4</v>
      </c>
      <c r="AG75" s="32">
        <v>0</v>
      </c>
      <c r="AH75" s="32">
        <v>0</v>
      </c>
      <c r="AI75" s="37" t="s">
        <v>942</v>
      </c>
      <c r="AJ75" s="32">
        <v>15.686888888888888</v>
      </c>
      <c r="AK75" s="32">
        <v>0</v>
      </c>
      <c r="AL75" s="37">
        <v>0</v>
      </c>
      <c r="AM75" t="s">
        <v>129</v>
      </c>
      <c r="AN75" s="34">
        <v>4</v>
      </c>
      <c r="AX75"/>
      <c r="AY75"/>
    </row>
    <row r="76" spans="1:51" x14ac:dyDescent="0.25">
      <c r="A76" t="s">
        <v>822</v>
      </c>
      <c r="B76" t="s">
        <v>362</v>
      </c>
      <c r="C76" t="s">
        <v>629</v>
      </c>
      <c r="D76" t="s">
        <v>703</v>
      </c>
      <c r="E76" s="32">
        <v>110.6</v>
      </c>
      <c r="F76" s="32">
        <v>341.50977777777774</v>
      </c>
      <c r="G76" s="32">
        <v>0</v>
      </c>
      <c r="H76" s="37">
        <v>0</v>
      </c>
      <c r="I76" s="32">
        <v>313.06533333333329</v>
      </c>
      <c r="J76" s="32">
        <v>0</v>
      </c>
      <c r="K76" s="37">
        <v>0</v>
      </c>
      <c r="L76" s="32">
        <v>47.535444444444437</v>
      </c>
      <c r="M76" s="32">
        <v>0</v>
      </c>
      <c r="N76" s="37">
        <v>0</v>
      </c>
      <c r="O76" s="32">
        <v>24.77988888888888</v>
      </c>
      <c r="P76" s="32">
        <v>0</v>
      </c>
      <c r="Q76" s="37">
        <v>0</v>
      </c>
      <c r="R76" s="32">
        <v>17.066666666666666</v>
      </c>
      <c r="S76" s="32">
        <v>0</v>
      </c>
      <c r="T76" s="37">
        <v>0</v>
      </c>
      <c r="U76" s="32">
        <v>5.6888888888888891</v>
      </c>
      <c r="V76" s="32">
        <v>0</v>
      </c>
      <c r="W76" s="37">
        <v>0</v>
      </c>
      <c r="X76" s="32">
        <v>78.546555555555528</v>
      </c>
      <c r="Y76" s="32">
        <v>0</v>
      </c>
      <c r="Z76" s="37">
        <v>0</v>
      </c>
      <c r="AA76" s="32">
        <v>5.6888888888888891</v>
      </c>
      <c r="AB76" s="32">
        <v>0</v>
      </c>
      <c r="AC76" s="37">
        <v>0</v>
      </c>
      <c r="AD76" s="32">
        <v>155.62977777777778</v>
      </c>
      <c r="AE76" s="32">
        <v>0</v>
      </c>
      <c r="AF76" s="37">
        <v>0</v>
      </c>
      <c r="AG76" s="32">
        <v>38.339555555555549</v>
      </c>
      <c r="AH76" s="32">
        <v>0</v>
      </c>
      <c r="AI76" s="37">
        <v>0</v>
      </c>
      <c r="AJ76" s="32">
        <v>15.76955555555555</v>
      </c>
      <c r="AK76" s="32">
        <v>0</v>
      </c>
      <c r="AL76" s="37">
        <v>0</v>
      </c>
      <c r="AM76" t="s">
        <v>90</v>
      </c>
      <c r="AN76" s="34">
        <v>4</v>
      </c>
      <c r="AX76"/>
      <c r="AY76"/>
    </row>
    <row r="77" spans="1:51" x14ac:dyDescent="0.25">
      <c r="A77" t="s">
        <v>822</v>
      </c>
      <c r="B77" t="s">
        <v>441</v>
      </c>
      <c r="C77" t="s">
        <v>605</v>
      </c>
      <c r="D77" t="s">
        <v>741</v>
      </c>
      <c r="E77" s="32">
        <v>46.177777777777777</v>
      </c>
      <c r="F77" s="32">
        <v>138.82444444444442</v>
      </c>
      <c r="G77" s="32">
        <v>0</v>
      </c>
      <c r="H77" s="37">
        <v>0</v>
      </c>
      <c r="I77" s="32">
        <v>125.99111111111112</v>
      </c>
      <c r="J77" s="32">
        <v>0</v>
      </c>
      <c r="K77" s="37">
        <v>0</v>
      </c>
      <c r="L77" s="32">
        <v>25.783333333333335</v>
      </c>
      <c r="M77" s="32">
        <v>0</v>
      </c>
      <c r="N77" s="37">
        <v>0</v>
      </c>
      <c r="O77" s="32">
        <v>19.844444444444445</v>
      </c>
      <c r="P77" s="32">
        <v>0</v>
      </c>
      <c r="Q77" s="37">
        <v>0</v>
      </c>
      <c r="R77" s="32">
        <v>0.25</v>
      </c>
      <c r="S77" s="32">
        <v>0</v>
      </c>
      <c r="T77" s="37">
        <v>0</v>
      </c>
      <c r="U77" s="32">
        <v>5.6888888888888891</v>
      </c>
      <c r="V77" s="32">
        <v>0</v>
      </c>
      <c r="W77" s="37">
        <v>0</v>
      </c>
      <c r="X77" s="32">
        <v>32.533333333333331</v>
      </c>
      <c r="Y77" s="32">
        <v>0</v>
      </c>
      <c r="Z77" s="37">
        <v>0</v>
      </c>
      <c r="AA77" s="32">
        <v>6.8944444444444448</v>
      </c>
      <c r="AB77" s="32">
        <v>0</v>
      </c>
      <c r="AC77" s="37">
        <v>0</v>
      </c>
      <c r="AD77" s="32">
        <v>66.677222222222227</v>
      </c>
      <c r="AE77" s="32">
        <v>0</v>
      </c>
      <c r="AF77" s="37">
        <v>0</v>
      </c>
      <c r="AG77" s="32">
        <v>0</v>
      </c>
      <c r="AH77" s="32">
        <v>0</v>
      </c>
      <c r="AI77" s="37" t="s">
        <v>942</v>
      </c>
      <c r="AJ77" s="32">
        <v>6.9361111111111109</v>
      </c>
      <c r="AK77" s="32">
        <v>0</v>
      </c>
      <c r="AL77" s="37">
        <v>0</v>
      </c>
      <c r="AM77" t="s">
        <v>173</v>
      </c>
      <c r="AN77" s="34">
        <v>4</v>
      </c>
      <c r="AX77"/>
      <c r="AY77"/>
    </row>
    <row r="78" spans="1:51" x14ac:dyDescent="0.25">
      <c r="A78" t="s">
        <v>822</v>
      </c>
      <c r="B78" t="s">
        <v>392</v>
      </c>
      <c r="C78" t="s">
        <v>645</v>
      </c>
      <c r="D78" t="s">
        <v>714</v>
      </c>
      <c r="E78" s="32">
        <v>85.044444444444451</v>
      </c>
      <c r="F78" s="32">
        <v>280.89633333333336</v>
      </c>
      <c r="G78" s="32">
        <v>78.487111111111091</v>
      </c>
      <c r="H78" s="37">
        <v>0.27941664520758341</v>
      </c>
      <c r="I78" s="32">
        <v>250.05755555555558</v>
      </c>
      <c r="J78" s="32">
        <v>78.487111111111091</v>
      </c>
      <c r="K78" s="37">
        <v>0.31387618317205185</v>
      </c>
      <c r="L78" s="32">
        <v>40.81144444444444</v>
      </c>
      <c r="M78" s="32">
        <v>7.8195555555555556</v>
      </c>
      <c r="N78" s="37">
        <v>0.19160202884267213</v>
      </c>
      <c r="O78" s="32">
        <v>18.359111111111105</v>
      </c>
      <c r="P78" s="32">
        <v>7.8195555555555556</v>
      </c>
      <c r="Q78" s="37">
        <v>0.42592233949840241</v>
      </c>
      <c r="R78" s="32">
        <v>16.763444444444449</v>
      </c>
      <c r="S78" s="32">
        <v>0</v>
      </c>
      <c r="T78" s="37">
        <v>0</v>
      </c>
      <c r="U78" s="32">
        <v>5.6888888888888891</v>
      </c>
      <c r="V78" s="32">
        <v>0</v>
      </c>
      <c r="W78" s="37">
        <v>0</v>
      </c>
      <c r="X78" s="32">
        <v>68.357666666666688</v>
      </c>
      <c r="Y78" s="32">
        <v>25.897999999999993</v>
      </c>
      <c r="Z78" s="37">
        <v>0.378860210754219</v>
      </c>
      <c r="AA78" s="32">
        <v>8.3864444444444448</v>
      </c>
      <c r="AB78" s="32">
        <v>0</v>
      </c>
      <c r="AC78" s="37">
        <v>0</v>
      </c>
      <c r="AD78" s="32">
        <v>157.53966666666668</v>
      </c>
      <c r="AE78" s="32">
        <v>44.769555555555549</v>
      </c>
      <c r="AF78" s="37">
        <v>0.28417957523219894</v>
      </c>
      <c r="AG78" s="32">
        <v>0</v>
      </c>
      <c r="AH78" s="32">
        <v>0</v>
      </c>
      <c r="AI78" s="37" t="s">
        <v>942</v>
      </c>
      <c r="AJ78" s="32">
        <v>5.8011111111111102</v>
      </c>
      <c r="AK78" s="32">
        <v>0</v>
      </c>
      <c r="AL78" s="37">
        <v>0</v>
      </c>
      <c r="AM78" t="s">
        <v>123</v>
      </c>
      <c r="AN78" s="34">
        <v>4</v>
      </c>
      <c r="AX78"/>
      <c r="AY78"/>
    </row>
    <row r="79" spans="1:51" x14ac:dyDescent="0.25">
      <c r="A79" t="s">
        <v>822</v>
      </c>
      <c r="B79" t="s">
        <v>339</v>
      </c>
      <c r="C79" t="s">
        <v>616</v>
      </c>
      <c r="D79" t="s">
        <v>764</v>
      </c>
      <c r="E79" s="32">
        <v>68.477777777777774</v>
      </c>
      <c r="F79" s="32">
        <v>262.59999999999997</v>
      </c>
      <c r="G79" s="32">
        <v>5.0444444444444443</v>
      </c>
      <c r="H79" s="37">
        <v>1.920961326901921E-2</v>
      </c>
      <c r="I79" s="32">
        <v>242.3111111111111</v>
      </c>
      <c r="J79" s="32">
        <v>5.0444444444444443</v>
      </c>
      <c r="K79" s="37">
        <v>2.0818048422597213E-2</v>
      </c>
      <c r="L79" s="32">
        <v>44.097222222222221</v>
      </c>
      <c r="M79" s="32">
        <v>0</v>
      </c>
      <c r="N79" s="37">
        <v>0</v>
      </c>
      <c r="O79" s="32">
        <v>39.019444444444446</v>
      </c>
      <c r="P79" s="32">
        <v>0</v>
      </c>
      <c r="Q79" s="37">
        <v>0</v>
      </c>
      <c r="R79" s="32">
        <v>0</v>
      </c>
      <c r="S79" s="32">
        <v>0</v>
      </c>
      <c r="T79" s="37" t="s">
        <v>942</v>
      </c>
      <c r="U79" s="32">
        <v>5.0777777777777775</v>
      </c>
      <c r="V79" s="32">
        <v>0</v>
      </c>
      <c r="W79" s="37">
        <v>0</v>
      </c>
      <c r="X79" s="32">
        <v>31.330555555555556</v>
      </c>
      <c r="Y79" s="32">
        <v>0</v>
      </c>
      <c r="Z79" s="37">
        <v>0</v>
      </c>
      <c r="AA79" s="32">
        <v>15.21111111111111</v>
      </c>
      <c r="AB79" s="32">
        <v>0</v>
      </c>
      <c r="AC79" s="37">
        <v>0</v>
      </c>
      <c r="AD79" s="32">
        <v>152.6861111111111</v>
      </c>
      <c r="AE79" s="32">
        <v>5.0444444444444443</v>
      </c>
      <c r="AF79" s="37">
        <v>3.3038004620954395E-2</v>
      </c>
      <c r="AG79" s="32">
        <v>0</v>
      </c>
      <c r="AH79" s="32">
        <v>0</v>
      </c>
      <c r="AI79" s="37" t="s">
        <v>942</v>
      </c>
      <c r="AJ79" s="32">
        <v>19.274999999999999</v>
      </c>
      <c r="AK79" s="32">
        <v>0</v>
      </c>
      <c r="AL79" s="37">
        <v>0</v>
      </c>
      <c r="AM79" t="s">
        <v>67</v>
      </c>
      <c r="AN79" s="34">
        <v>4</v>
      </c>
      <c r="AX79"/>
      <c r="AY79"/>
    </row>
    <row r="80" spans="1:51" x14ac:dyDescent="0.25">
      <c r="A80" t="s">
        <v>822</v>
      </c>
      <c r="B80" t="s">
        <v>450</v>
      </c>
      <c r="C80" t="s">
        <v>649</v>
      </c>
      <c r="D80" t="s">
        <v>782</v>
      </c>
      <c r="E80" s="32">
        <v>60.866666666666667</v>
      </c>
      <c r="F80" s="32">
        <v>178.28988888888892</v>
      </c>
      <c r="G80" s="32">
        <v>0</v>
      </c>
      <c r="H80" s="37">
        <v>0</v>
      </c>
      <c r="I80" s="32">
        <v>163.39277777777781</v>
      </c>
      <c r="J80" s="32">
        <v>0</v>
      </c>
      <c r="K80" s="37">
        <v>0</v>
      </c>
      <c r="L80" s="32">
        <v>19.751666666666669</v>
      </c>
      <c r="M80" s="32">
        <v>0</v>
      </c>
      <c r="N80" s="37">
        <v>0</v>
      </c>
      <c r="O80" s="32">
        <v>4.8545555555555557</v>
      </c>
      <c r="P80" s="32">
        <v>0</v>
      </c>
      <c r="Q80" s="37">
        <v>0</v>
      </c>
      <c r="R80" s="32">
        <v>9.6471111111111121</v>
      </c>
      <c r="S80" s="32">
        <v>0</v>
      </c>
      <c r="T80" s="37">
        <v>0</v>
      </c>
      <c r="U80" s="32">
        <v>5.25</v>
      </c>
      <c r="V80" s="32">
        <v>0</v>
      </c>
      <c r="W80" s="37">
        <v>0</v>
      </c>
      <c r="X80" s="32">
        <v>52.261666666666677</v>
      </c>
      <c r="Y80" s="32">
        <v>0</v>
      </c>
      <c r="Z80" s="37">
        <v>0</v>
      </c>
      <c r="AA80" s="32">
        <v>0</v>
      </c>
      <c r="AB80" s="32">
        <v>0</v>
      </c>
      <c r="AC80" s="37" t="s">
        <v>942</v>
      </c>
      <c r="AD80" s="32">
        <v>101.14044444444446</v>
      </c>
      <c r="AE80" s="32">
        <v>0</v>
      </c>
      <c r="AF80" s="37">
        <v>0</v>
      </c>
      <c r="AG80" s="32">
        <v>0</v>
      </c>
      <c r="AH80" s="32">
        <v>0</v>
      </c>
      <c r="AI80" s="37" t="s">
        <v>942</v>
      </c>
      <c r="AJ80" s="32">
        <v>5.1361111111111102</v>
      </c>
      <c r="AK80" s="32">
        <v>0</v>
      </c>
      <c r="AL80" s="37">
        <v>0</v>
      </c>
      <c r="AM80" t="s">
        <v>182</v>
      </c>
      <c r="AN80" s="34">
        <v>4</v>
      </c>
      <c r="AX80"/>
      <c r="AY80"/>
    </row>
    <row r="81" spans="1:51" x14ac:dyDescent="0.25">
      <c r="A81" t="s">
        <v>822</v>
      </c>
      <c r="B81" t="s">
        <v>386</v>
      </c>
      <c r="C81" t="s">
        <v>579</v>
      </c>
      <c r="D81" t="s">
        <v>780</v>
      </c>
      <c r="E81" s="32">
        <v>91.911111111111111</v>
      </c>
      <c r="F81" s="32">
        <v>305.58844444444446</v>
      </c>
      <c r="G81" s="32">
        <v>10.055111111111113</v>
      </c>
      <c r="H81" s="37">
        <v>3.2904094686535566E-2</v>
      </c>
      <c r="I81" s="32">
        <v>275.27455555555559</v>
      </c>
      <c r="J81" s="32">
        <v>10.055111111111113</v>
      </c>
      <c r="K81" s="37">
        <v>3.6527571866633357E-2</v>
      </c>
      <c r="L81" s="32">
        <v>75.405555555555566</v>
      </c>
      <c r="M81" s="32">
        <v>0</v>
      </c>
      <c r="N81" s="37">
        <v>0</v>
      </c>
      <c r="O81" s="32">
        <v>55.75277777777778</v>
      </c>
      <c r="P81" s="32">
        <v>0</v>
      </c>
      <c r="Q81" s="37">
        <v>0</v>
      </c>
      <c r="R81" s="32">
        <v>13.769444444444444</v>
      </c>
      <c r="S81" s="32">
        <v>0</v>
      </c>
      <c r="T81" s="37">
        <v>0</v>
      </c>
      <c r="U81" s="32">
        <v>5.8833333333333337</v>
      </c>
      <c r="V81" s="32">
        <v>0</v>
      </c>
      <c r="W81" s="37">
        <v>0</v>
      </c>
      <c r="X81" s="32">
        <v>40.236111111111114</v>
      </c>
      <c r="Y81" s="32">
        <v>0.21666666666666667</v>
      </c>
      <c r="Z81" s="37">
        <v>5.3848809112875384E-3</v>
      </c>
      <c r="AA81" s="32">
        <v>10.661111111111111</v>
      </c>
      <c r="AB81" s="32">
        <v>0</v>
      </c>
      <c r="AC81" s="37">
        <v>0</v>
      </c>
      <c r="AD81" s="32">
        <v>157.31622222222225</v>
      </c>
      <c r="AE81" s="32">
        <v>9.8384444444444465</v>
      </c>
      <c r="AF81" s="37">
        <v>6.2539287464879662E-2</v>
      </c>
      <c r="AG81" s="32">
        <v>13.563888888888888</v>
      </c>
      <c r="AH81" s="32">
        <v>0</v>
      </c>
      <c r="AI81" s="37">
        <v>0</v>
      </c>
      <c r="AJ81" s="32">
        <v>8.405555555555555</v>
      </c>
      <c r="AK81" s="32">
        <v>0</v>
      </c>
      <c r="AL81" s="37">
        <v>0</v>
      </c>
      <c r="AM81" t="s">
        <v>115</v>
      </c>
      <c r="AN81" s="34">
        <v>4</v>
      </c>
      <c r="AX81"/>
      <c r="AY81"/>
    </row>
    <row r="82" spans="1:51" x14ac:dyDescent="0.25">
      <c r="A82" t="s">
        <v>822</v>
      </c>
      <c r="B82" t="s">
        <v>431</v>
      </c>
      <c r="C82" t="s">
        <v>544</v>
      </c>
      <c r="D82" t="s">
        <v>784</v>
      </c>
      <c r="E82" s="32">
        <v>56.411111111111111</v>
      </c>
      <c r="F82" s="32">
        <v>206.96422222222219</v>
      </c>
      <c r="G82" s="32">
        <v>0.25</v>
      </c>
      <c r="H82" s="37">
        <v>1.2079382480493141E-3</v>
      </c>
      <c r="I82" s="32">
        <v>185.78477777777778</v>
      </c>
      <c r="J82" s="32">
        <v>0.25</v>
      </c>
      <c r="K82" s="37">
        <v>1.3456430768457887E-3</v>
      </c>
      <c r="L82" s="32">
        <v>20.104555555555553</v>
      </c>
      <c r="M82" s="32">
        <v>0.13333333333333333</v>
      </c>
      <c r="N82" s="37">
        <v>6.6319960650156684E-3</v>
      </c>
      <c r="O82" s="32">
        <v>9.0156666666666663</v>
      </c>
      <c r="P82" s="32">
        <v>0.13333333333333333</v>
      </c>
      <c r="Q82" s="37">
        <v>1.4789070876622177E-2</v>
      </c>
      <c r="R82" s="32">
        <v>5.822222222222222</v>
      </c>
      <c r="S82" s="32">
        <v>0</v>
      </c>
      <c r="T82" s="37">
        <v>0</v>
      </c>
      <c r="U82" s="32">
        <v>5.2666666666666666</v>
      </c>
      <c r="V82" s="32">
        <v>0</v>
      </c>
      <c r="W82" s="37">
        <v>0</v>
      </c>
      <c r="X82" s="32">
        <v>41.206333333333333</v>
      </c>
      <c r="Y82" s="32">
        <v>0.11666666666666667</v>
      </c>
      <c r="Z82" s="37">
        <v>2.8312799812326584E-3</v>
      </c>
      <c r="AA82" s="32">
        <v>10.090555555555556</v>
      </c>
      <c r="AB82" s="32">
        <v>0</v>
      </c>
      <c r="AC82" s="37">
        <v>0</v>
      </c>
      <c r="AD82" s="32">
        <v>109.59844444444443</v>
      </c>
      <c r="AE82" s="32">
        <v>0</v>
      </c>
      <c r="AF82" s="37">
        <v>0</v>
      </c>
      <c r="AG82" s="32">
        <v>0</v>
      </c>
      <c r="AH82" s="32">
        <v>0</v>
      </c>
      <c r="AI82" s="37" t="s">
        <v>942</v>
      </c>
      <c r="AJ82" s="32">
        <v>25.964333333333332</v>
      </c>
      <c r="AK82" s="32">
        <v>0</v>
      </c>
      <c r="AL82" s="37">
        <v>0</v>
      </c>
      <c r="AM82" t="s">
        <v>163</v>
      </c>
      <c r="AN82" s="34">
        <v>4</v>
      </c>
      <c r="AX82"/>
      <c r="AY82"/>
    </row>
    <row r="83" spans="1:51" x14ac:dyDescent="0.25">
      <c r="A83" t="s">
        <v>822</v>
      </c>
      <c r="B83" t="s">
        <v>343</v>
      </c>
      <c r="C83" t="s">
        <v>592</v>
      </c>
      <c r="D83" t="s">
        <v>721</v>
      </c>
      <c r="E83" s="32">
        <v>101.2</v>
      </c>
      <c r="F83" s="32">
        <v>362.29166666666669</v>
      </c>
      <c r="G83" s="32">
        <v>44.577777777777783</v>
      </c>
      <c r="H83" s="37">
        <v>0.12304389495878858</v>
      </c>
      <c r="I83" s="32">
        <v>330.20833333333331</v>
      </c>
      <c r="J83" s="32">
        <v>44.577777777777783</v>
      </c>
      <c r="K83" s="37">
        <v>0.1349989484752892</v>
      </c>
      <c r="L83" s="32">
        <v>70.349999999999994</v>
      </c>
      <c r="M83" s="32">
        <v>0.93055555555555558</v>
      </c>
      <c r="N83" s="37">
        <v>1.3227513227513229E-2</v>
      </c>
      <c r="O83" s="32">
        <v>52.130555555555553</v>
      </c>
      <c r="P83" s="32">
        <v>0.93055555555555558</v>
      </c>
      <c r="Q83" s="37">
        <v>1.7850482229445304E-2</v>
      </c>
      <c r="R83" s="32">
        <v>12.133333333333333</v>
      </c>
      <c r="S83" s="32">
        <v>0</v>
      </c>
      <c r="T83" s="37">
        <v>0</v>
      </c>
      <c r="U83" s="32">
        <v>6.0861111111111112</v>
      </c>
      <c r="V83" s="32">
        <v>0</v>
      </c>
      <c r="W83" s="37">
        <v>0</v>
      </c>
      <c r="X83" s="32">
        <v>67.844444444444449</v>
      </c>
      <c r="Y83" s="32">
        <v>18.741666666666667</v>
      </c>
      <c r="Z83" s="37">
        <v>0.27624467736652469</v>
      </c>
      <c r="AA83" s="32">
        <v>13.863888888888889</v>
      </c>
      <c r="AB83" s="32">
        <v>0</v>
      </c>
      <c r="AC83" s="37">
        <v>0</v>
      </c>
      <c r="AD83" s="32">
        <v>139.08611111111111</v>
      </c>
      <c r="AE83" s="32">
        <v>23.033333333333335</v>
      </c>
      <c r="AF83" s="37">
        <v>0.16560484112560167</v>
      </c>
      <c r="AG83" s="32">
        <v>59.533333333333331</v>
      </c>
      <c r="AH83" s="32">
        <v>0</v>
      </c>
      <c r="AI83" s="37">
        <v>0</v>
      </c>
      <c r="AJ83" s="32">
        <v>11.613888888888889</v>
      </c>
      <c r="AK83" s="32">
        <v>1.8722222222222222</v>
      </c>
      <c r="AL83" s="37">
        <v>0.16120545324085148</v>
      </c>
      <c r="AM83" t="s">
        <v>71</v>
      </c>
      <c r="AN83" s="34">
        <v>4</v>
      </c>
      <c r="AX83"/>
      <c r="AY83"/>
    </row>
    <row r="84" spans="1:51" x14ac:dyDescent="0.25">
      <c r="A84" t="s">
        <v>822</v>
      </c>
      <c r="B84" t="s">
        <v>415</v>
      </c>
      <c r="C84" t="s">
        <v>558</v>
      </c>
      <c r="D84" t="s">
        <v>717</v>
      </c>
      <c r="E84" s="32">
        <v>77.455555555555549</v>
      </c>
      <c r="F84" s="32">
        <v>235.61944444444444</v>
      </c>
      <c r="G84" s="32">
        <v>42.674999999999997</v>
      </c>
      <c r="H84" s="37">
        <v>0.18111832875517253</v>
      </c>
      <c r="I84" s="32">
        <v>216.05833333333334</v>
      </c>
      <c r="J84" s="32">
        <v>42.674999999999997</v>
      </c>
      <c r="K84" s="37">
        <v>0.19751610290430824</v>
      </c>
      <c r="L84" s="32">
        <v>36.655555555555559</v>
      </c>
      <c r="M84" s="32">
        <v>0</v>
      </c>
      <c r="N84" s="37">
        <v>0</v>
      </c>
      <c r="O84" s="32">
        <v>26.544444444444444</v>
      </c>
      <c r="P84" s="32">
        <v>0</v>
      </c>
      <c r="Q84" s="37">
        <v>0</v>
      </c>
      <c r="R84" s="32">
        <v>4.4222222222222225</v>
      </c>
      <c r="S84" s="32">
        <v>0</v>
      </c>
      <c r="T84" s="37">
        <v>0</v>
      </c>
      <c r="U84" s="32">
        <v>5.6888888888888891</v>
      </c>
      <c r="V84" s="32">
        <v>0</v>
      </c>
      <c r="W84" s="37">
        <v>0</v>
      </c>
      <c r="X84" s="32">
        <v>56.222222222222221</v>
      </c>
      <c r="Y84" s="32">
        <v>15.258333333333333</v>
      </c>
      <c r="Z84" s="37">
        <v>0.27139328063241108</v>
      </c>
      <c r="AA84" s="32">
        <v>9.4499999999999993</v>
      </c>
      <c r="AB84" s="32">
        <v>0</v>
      </c>
      <c r="AC84" s="37">
        <v>0</v>
      </c>
      <c r="AD84" s="32">
        <v>81.158333333333331</v>
      </c>
      <c r="AE84" s="32">
        <v>26.416666666666668</v>
      </c>
      <c r="AF84" s="37">
        <v>0.32549543074237602</v>
      </c>
      <c r="AG84" s="32">
        <v>24.252777777777776</v>
      </c>
      <c r="AH84" s="32">
        <v>0</v>
      </c>
      <c r="AI84" s="37">
        <v>0</v>
      </c>
      <c r="AJ84" s="32">
        <v>27.880555555555556</v>
      </c>
      <c r="AK84" s="32">
        <v>1</v>
      </c>
      <c r="AL84" s="37">
        <v>3.5867291023214107E-2</v>
      </c>
      <c r="AM84" t="s">
        <v>147</v>
      </c>
      <c r="AN84" s="34">
        <v>4</v>
      </c>
      <c r="AX84"/>
      <c r="AY84"/>
    </row>
    <row r="85" spans="1:51" x14ac:dyDescent="0.25">
      <c r="A85" t="s">
        <v>822</v>
      </c>
      <c r="B85" t="s">
        <v>419</v>
      </c>
      <c r="C85" t="s">
        <v>651</v>
      </c>
      <c r="D85" t="s">
        <v>783</v>
      </c>
      <c r="E85" s="32">
        <v>57.144444444444446</v>
      </c>
      <c r="F85" s="32">
        <v>172.97511111111109</v>
      </c>
      <c r="G85" s="32">
        <v>20.465111111111113</v>
      </c>
      <c r="H85" s="37">
        <v>0.11831246113763319</v>
      </c>
      <c r="I85" s="32">
        <v>155.69177777777776</v>
      </c>
      <c r="J85" s="32">
        <v>19.231777777777779</v>
      </c>
      <c r="K85" s="37">
        <v>0.12352468481172918</v>
      </c>
      <c r="L85" s="32">
        <v>18.244444444444447</v>
      </c>
      <c r="M85" s="32">
        <v>1.2333333333333334</v>
      </c>
      <c r="N85" s="37">
        <v>6.7600487210718624E-2</v>
      </c>
      <c r="O85" s="32">
        <v>6.2944444444444443</v>
      </c>
      <c r="P85" s="32">
        <v>0</v>
      </c>
      <c r="Q85" s="37">
        <v>0</v>
      </c>
      <c r="R85" s="32">
        <v>4.4833333333333334</v>
      </c>
      <c r="S85" s="32">
        <v>1.2333333333333334</v>
      </c>
      <c r="T85" s="37">
        <v>0.27509293680297398</v>
      </c>
      <c r="U85" s="32">
        <v>7.4666666666666668</v>
      </c>
      <c r="V85" s="32">
        <v>0</v>
      </c>
      <c r="W85" s="37">
        <v>0</v>
      </c>
      <c r="X85" s="32">
        <v>19.652777777777779</v>
      </c>
      <c r="Y85" s="32">
        <v>3.1972222222222224</v>
      </c>
      <c r="Z85" s="37">
        <v>0.16268551236749118</v>
      </c>
      <c r="AA85" s="32">
        <v>5.333333333333333</v>
      </c>
      <c r="AB85" s="32">
        <v>0</v>
      </c>
      <c r="AC85" s="37">
        <v>0</v>
      </c>
      <c r="AD85" s="32">
        <v>76.158999999999992</v>
      </c>
      <c r="AE85" s="32">
        <v>16.034555555555556</v>
      </c>
      <c r="AF85" s="37">
        <v>0.21054052121949551</v>
      </c>
      <c r="AG85" s="32">
        <v>22.321666666666665</v>
      </c>
      <c r="AH85" s="32">
        <v>0</v>
      </c>
      <c r="AI85" s="37">
        <v>0</v>
      </c>
      <c r="AJ85" s="32">
        <v>31.263888888888889</v>
      </c>
      <c r="AK85" s="32">
        <v>0</v>
      </c>
      <c r="AL85" s="37">
        <v>0</v>
      </c>
      <c r="AM85" t="s">
        <v>151</v>
      </c>
      <c r="AN85" s="34">
        <v>4</v>
      </c>
      <c r="AX85"/>
      <c r="AY85"/>
    </row>
    <row r="86" spans="1:51" x14ac:dyDescent="0.25">
      <c r="A86" t="s">
        <v>822</v>
      </c>
      <c r="B86" t="s">
        <v>328</v>
      </c>
      <c r="C86" t="s">
        <v>584</v>
      </c>
      <c r="D86" t="s">
        <v>762</v>
      </c>
      <c r="E86" s="32">
        <v>110.56666666666666</v>
      </c>
      <c r="F86" s="32">
        <v>424.12044444444439</v>
      </c>
      <c r="G86" s="32">
        <v>159.39033333333333</v>
      </c>
      <c r="H86" s="37">
        <v>0.37581384114156258</v>
      </c>
      <c r="I86" s="32">
        <v>390.75866666666661</v>
      </c>
      <c r="J86" s="32">
        <v>159.33755555555555</v>
      </c>
      <c r="K86" s="37">
        <v>0.40776461060933322</v>
      </c>
      <c r="L86" s="32">
        <v>60.179333333333304</v>
      </c>
      <c r="M86" s="32">
        <v>4.6911111111111108</v>
      </c>
      <c r="N86" s="37">
        <v>7.7952194736472871E-2</v>
      </c>
      <c r="O86" s="32">
        <v>28.661222222222211</v>
      </c>
      <c r="P86" s="32">
        <v>4.6911111111111108</v>
      </c>
      <c r="Q86" s="37">
        <v>0.16367449631906841</v>
      </c>
      <c r="R86" s="32">
        <v>26.718111111111096</v>
      </c>
      <c r="S86" s="32">
        <v>0</v>
      </c>
      <c r="T86" s="37">
        <v>0</v>
      </c>
      <c r="U86" s="32">
        <v>4.8</v>
      </c>
      <c r="V86" s="32">
        <v>0</v>
      </c>
      <c r="W86" s="37">
        <v>0</v>
      </c>
      <c r="X86" s="32">
        <v>87.542666666666705</v>
      </c>
      <c r="Y86" s="32">
        <v>17.995555555555562</v>
      </c>
      <c r="Z86" s="37">
        <v>0.2055632555046174</v>
      </c>
      <c r="AA86" s="32">
        <v>1.8436666666666668</v>
      </c>
      <c r="AB86" s="32">
        <v>5.2777777777777778E-2</v>
      </c>
      <c r="AC86" s="37">
        <v>2.8626529259326221E-2</v>
      </c>
      <c r="AD86" s="32">
        <v>257.66744444444436</v>
      </c>
      <c r="AE86" s="32">
        <v>136.65088888888889</v>
      </c>
      <c r="AF86" s="37">
        <v>0.53033820079025218</v>
      </c>
      <c r="AG86" s="32">
        <v>16.887333333333338</v>
      </c>
      <c r="AH86" s="32">
        <v>0</v>
      </c>
      <c r="AI86" s="37">
        <v>0</v>
      </c>
      <c r="AJ86" s="32">
        <v>0</v>
      </c>
      <c r="AK86" s="32">
        <v>0</v>
      </c>
      <c r="AL86" s="37" t="s">
        <v>942</v>
      </c>
      <c r="AM86" t="s">
        <v>56</v>
      </c>
      <c r="AN86" s="34">
        <v>4</v>
      </c>
      <c r="AX86"/>
      <c r="AY86"/>
    </row>
    <row r="87" spans="1:51" x14ac:dyDescent="0.25">
      <c r="A87" t="s">
        <v>822</v>
      </c>
      <c r="B87" t="s">
        <v>410</v>
      </c>
      <c r="C87" t="s">
        <v>623</v>
      </c>
      <c r="D87" t="s">
        <v>733</v>
      </c>
      <c r="E87" s="32">
        <v>86.922222222222217</v>
      </c>
      <c r="F87" s="32">
        <v>300.27800000000002</v>
      </c>
      <c r="G87" s="32">
        <v>0.19444444444444445</v>
      </c>
      <c r="H87" s="37">
        <v>6.4754808692093471E-4</v>
      </c>
      <c r="I87" s="32">
        <v>272.34366666666665</v>
      </c>
      <c r="J87" s="32">
        <v>7.7777777777777779E-2</v>
      </c>
      <c r="K87" s="37">
        <v>2.8558687899643141E-4</v>
      </c>
      <c r="L87" s="32">
        <v>37.868222222222222</v>
      </c>
      <c r="M87" s="32">
        <v>7.7777777777777779E-2</v>
      </c>
      <c r="N87" s="37">
        <v>2.0539062362461636E-3</v>
      </c>
      <c r="O87" s="32">
        <v>15.773555555555557</v>
      </c>
      <c r="P87" s="32">
        <v>7.7777777777777779E-2</v>
      </c>
      <c r="Q87" s="37">
        <v>4.9308970006057959E-3</v>
      </c>
      <c r="R87" s="32">
        <v>16.405777777777779</v>
      </c>
      <c r="S87" s="32">
        <v>0</v>
      </c>
      <c r="T87" s="37">
        <v>0</v>
      </c>
      <c r="U87" s="32">
        <v>5.6888888888888891</v>
      </c>
      <c r="V87" s="32">
        <v>0</v>
      </c>
      <c r="W87" s="37">
        <v>0</v>
      </c>
      <c r="X87" s="32">
        <v>79.580444444444439</v>
      </c>
      <c r="Y87" s="32">
        <v>0</v>
      </c>
      <c r="Z87" s="37">
        <v>0</v>
      </c>
      <c r="AA87" s="32">
        <v>5.8396666666666643</v>
      </c>
      <c r="AB87" s="32">
        <v>0.11666666666666667</v>
      </c>
      <c r="AC87" s="37">
        <v>1.9978309264227417E-2</v>
      </c>
      <c r="AD87" s="32">
        <v>161.16088888888891</v>
      </c>
      <c r="AE87" s="32">
        <v>0</v>
      </c>
      <c r="AF87" s="37">
        <v>0</v>
      </c>
      <c r="AG87" s="32">
        <v>15.828777777777777</v>
      </c>
      <c r="AH87" s="32">
        <v>0</v>
      </c>
      <c r="AI87" s="37">
        <v>0</v>
      </c>
      <c r="AJ87" s="32">
        <v>0</v>
      </c>
      <c r="AK87" s="32">
        <v>0</v>
      </c>
      <c r="AL87" s="37" t="s">
        <v>942</v>
      </c>
      <c r="AM87" t="s">
        <v>141</v>
      </c>
      <c r="AN87" s="34">
        <v>4</v>
      </c>
      <c r="AX87"/>
      <c r="AY87"/>
    </row>
    <row r="88" spans="1:51" x14ac:dyDescent="0.25">
      <c r="A88" t="s">
        <v>822</v>
      </c>
      <c r="B88" t="s">
        <v>310</v>
      </c>
      <c r="C88" t="s">
        <v>604</v>
      </c>
      <c r="D88" t="s">
        <v>692</v>
      </c>
      <c r="E88" s="32">
        <v>135.15555555555557</v>
      </c>
      <c r="F88" s="32">
        <v>593.26844444444453</v>
      </c>
      <c r="G88" s="32">
        <v>32.437777777777782</v>
      </c>
      <c r="H88" s="37">
        <v>5.4676391575408247E-2</v>
      </c>
      <c r="I88" s="32">
        <v>544.34777777777776</v>
      </c>
      <c r="J88" s="32">
        <v>31.925555555555555</v>
      </c>
      <c r="K88" s="37">
        <v>5.8649188733509827E-2</v>
      </c>
      <c r="L88" s="32">
        <v>62.228666666666655</v>
      </c>
      <c r="M88" s="32">
        <v>0.72777777777777775</v>
      </c>
      <c r="N88" s="37">
        <v>1.169521728106732E-2</v>
      </c>
      <c r="O88" s="32">
        <v>41.428555555555548</v>
      </c>
      <c r="P88" s="32">
        <v>0.2722222222222222</v>
      </c>
      <c r="Q88" s="37">
        <v>6.5708837436336187E-3</v>
      </c>
      <c r="R88" s="32">
        <v>15.111222222222217</v>
      </c>
      <c r="S88" s="32">
        <v>0.45555555555555555</v>
      </c>
      <c r="T88" s="37">
        <v>3.014683715560916E-2</v>
      </c>
      <c r="U88" s="32">
        <v>5.6888888888888891</v>
      </c>
      <c r="V88" s="32">
        <v>0</v>
      </c>
      <c r="W88" s="37">
        <v>0</v>
      </c>
      <c r="X88" s="32">
        <v>91.203888888888869</v>
      </c>
      <c r="Y88" s="32">
        <v>20.988888888888887</v>
      </c>
      <c r="Z88" s="37">
        <v>0.23013151242332505</v>
      </c>
      <c r="AA88" s="32">
        <v>28.120555555555558</v>
      </c>
      <c r="AB88" s="32">
        <v>5.6666666666666664E-2</v>
      </c>
      <c r="AC88" s="37">
        <v>2.0151332556255798E-3</v>
      </c>
      <c r="AD88" s="32">
        <v>335.52233333333328</v>
      </c>
      <c r="AE88" s="32">
        <v>10.664444444444447</v>
      </c>
      <c r="AF88" s="37">
        <v>3.1784603839916617E-2</v>
      </c>
      <c r="AG88" s="32">
        <v>52.036777777777793</v>
      </c>
      <c r="AH88" s="32">
        <v>0</v>
      </c>
      <c r="AI88" s="37">
        <v>0</v>
      </c>
      <c r="AJ88" s="32">
        <v>24.156222222222215</v>
      </c>
      <c r="AK88" s="32">
        <v>0</v>
      </c>
      <c r="AL88" s="37">
        <v>0</v>
      </c>
      <c r="AM88" t="s">
        <v>37</v>
      </c>
      <c r="AN88" s="34">
        <v>4</v>
      </c>
      <c r="AX88"/>
      <c r="AY88"/>
    </row>
    <row r="89" spans="1:51" x14ac:dyDescent="0.25">
      <c r="A89" t="s">
        <v>822</v>
      </c>
      <c r="B89" t="s">
        <v>483</v>
      </c>
      <c r="C89" t="s">
        <v>673</v>
      </c>
      <c r="D89" t="s">
        <v>798</v>
      </c>
      <c r="E89" s="32">
        <v>53.288888888888891</v>
      </c>
      <c r="F89" s="32">
        <v>186.35233333333332</v>
      </c>
      <c r="G89" s="32">
        <v>0</v>
      </c>
      <c r="H89" s="37">
        <v>0</v>
      </c>
      <c r="I89" s="32">
        <v>175.33011111111108</v>
      </c>
      <c r="J89" s="32">
        <v>0</v>
      </c>
      <c r="K89" s="37">
        <v>0</v>
      </c>
      <c r="L89" s="32">
        <v>25.918555555555557</v>
      </c>
      <c r="M89" s="32">
        <v>0</v>
      </c>
      <c r="N89" s="37">
        <v>0</v>
      </c>
      <c r="O89" s="32">
        <v>14.896333333333335</v>
      </c>
      <c r="P89" s="32">
        <v>0</v>
      </c>
      <c r="Q89" s="37">
        <v>0</v>
      </c>
      <c r="R89" s="32">
        <v>5.6</v>
      </c>
      <c r="S89" s="32">
        <v>0</v>
      </c>
      <c r="T89" s="37">
        <v>0</v>
      </c>
      <c r="U89" s="32">
        <v>5.4222222222222225</v>
      </c>
      <c r="V89" s="32">
        <v>0</v>
      </c>
      <c r="W89" s="37">
        <v>0</v>
      </c>
      <c r="X89" s="32">
        <v>58.773999999999987</v>
      </c>
      <c r="Y89" s="32">
        <v>0</v>
      </c>
      <c r="Z89" s="37">
        <v>0</v>
      </c>
      <c r="AA89" s="32">
        <v>0</v>
      </c>
      <c r="AB89" s="32">
        <v>0</v>
      </c>
      <c r="AC89" s="37" t="s">
        <v>942</v>
      </c>
      <c r="AD89" s="32">
        <v>86.637333333333331</v>
      </c>
      <c r="AE89" s="32">
        <v>0</v>
      </c>
      <c r="AF89" s="37">
        <v>0</v>
      </c>
      <c r="AG89" s="32">
        <v>5.982222222222223</v>
      </c>
      <c r="AH89" s="32">
        <v>0</v>
      </c>
      <c r="AI89" s="37">
        <v>0</v>
      </c>
      <c r="AJ89" s="32">
        <v>9.0402222222222228</v>
      </c>
      <c r="AK89" s="32">
        <v>0</v>
      </c>
      <c r="AL89" s="37">
        <v>0</v>
      </c>
      <c r="AM89" t="s">
        <v>215</v>
      </c>
      <c r="AN89" s="34">
        <v>4</v>
      </c>
      <c r="AX89"/>
      <c r="AY89"/>
    </row>
    <row r="90" spans="1:51" x14ac:dyDescent="0.25">
      <c r="A90" t="s">
        <v>822</v>
      </c>
      <c r="B90" t="s">
        <v>482</v>
      </c>
      <c r="C90" t="s">
        <v>672</v>
      </c>
      <c r="D90" t="s">
        <v>722</v>
      </c>
      <c r="E90" s="32">
        <v>41.388888888888886</v>
      </c>
      <c r="F90" s="32">
        <v>117.02144444444441</v>
      </c>
      <c r="G90" s="32">
        <v>0</v>
      </c>
      <c r="H90" s="37">
        <v>0</v>
      </c>
      <c r="I90" s="32">
        <v>104.65099999999997</v>
      </c>
      <c r="J90" s="32">
        <v>0</v>
      </c>
      <c r="K90" s="37">
        <v>0</v>
      </c>
      <c r="L90" s="32">
        <v>12.677333333333333</v>
      </c>
      <c r="M90" s="32">
        <v>0</v>
      </c>
      <c r="N90" s="37">
        <v>0</v>
      </c>
      <c r="O90" s="32">
        <v>4.7551111111111117</v>
      </c>
      <c r="P90" s="32">
        <v>0</v>
      </c>
      <c r="Q90" s="37">
        <v>0</v>
      </c>
      <c r="R90" s="32">
        <v>2.8777777777777778</v>
      </c>
      <c r="S90" s="32">
        <v>0</v>
      </c>
      <c r="T90" s="37">
        <v>0</v>
      </c>
      <c r="U90" s="32">
        <v>5.0444444444444443</v>
      </c>
      <c r="V90" s="32">
        <v>0</v>
      </c>
      <c r="W90" s="37">
        <v>0</v>
      </c>
      <c r="X90" s="32">
        <v>30.955222222222215</v>
      </c>
      <c r="Y90" s="32">
        <v>0</v>
      </c>
      <c r="Z90" s="37">
        <v>0</v>
      </c>
      <c r="AA90" s="32">
        <v>4.4482222222222223</v>
      </c>
      <c r="AB90" s="32">
        <v>0</v>
      </c>
      <c r="AC90" s="37">
        <v>0</v>
      </c>
      <c r="AD90" s="32">
        <v>52.252999999999993</v>
      </c>
      <c r="AE90" s="32">
        <v>0</v>
      </c>
      <c r="AF90" s="37">
        <v>0</v>
      </c>
      <c r="AG90" s="32">
        <v>8.9867777777777764</v>
      </c>
      <c r="AH90" s="32">
        <v>0</v>
      </c>
      <c r="AI90" s="37">
        <v>0</v>
      </c>
      <c r="AJ90" s="32">
        <v>7.7008888888888896</v>
      </c>
      <c r="AK90" s="32">
        <v>0</v>
      </c>
      <c r="AL90" s="37">
        <v>0</v>
      </c>
      <c r="AM90" t="s">
        <v>214</v>
      </c>
      <c r="AN90" s="34">
        <v>4</v>
      </c>
      <c r="AX90"/>
      <c r="AY90"/>
    </row>
    <row r="91" spans="1:51" x14ac:dyDescent="0.25">
      <c r="A91" t="s">
        <v>822</v>
      </c>
      <c r="B91" t="s">
        <v>342</v>
      </c>
      <c r="C91" t="s">
        <v>600</v>
      </c>
      <c r="D91" t="s">
        <v>732</v>
      </c>
      <c r="E91" s="32">
        <v>52.06666666666667</v>
      </c>
      <c r="F91" s="32">
        <v>184.95555555555558</v>
      </c>
      <c r="G91" s="32">
        <v>12.605555555555556</v>
      </c>
      <c r="H91" s="37">
        <v>6.8154511594377021E-2</v>
      </c>
      <c r="I91" s="32">
        <v>167.14444444444445</v>
      </c>
      <c r="J91" s="32">
        <v>12.605555555555556</v>
      </c>
      <c r="K91" s="37">
        <v>7.5417137539054713E-2</v>
      </c>
      <c r="L91" s="32">
        <v>32.944444444444443</v>
      </c>
      <c r="M91" s="32">
        <v>0</v>
      </c>
      <c r="N91" s="37">
        <v>0</v>
      </c>
      <c r="O91" s="32">
        <v>15.133333333333331</v>
      </c>
      <c r="P91" s="32">
        <v>0</v>
      </c>
      <c r="Q91" s="37">
        <v>0</v>
      </c>
      <c r="R91" s="32">
        <v>13.544444444444444</v>
      </c>
      <c r="S91" s="32">
        <v>0</v>
      </c>
      <c r="T91" s="37">
        <v>0</v>
      </c>
      <c r="U91" s="32">
        <v>4.2666666666666666</v>
      </c>
      <c r="V91" s="32">
        <v>0</v>
      </c>
      <c r="W91" s="37">
        <v>0</v>
      </c>
      <c r="X91" s="32">
        <v>49.525555555555577</v>
      </c>
      <c r="Y91" s="32">
        <v>0</v>
      </c>
      <c r="Z91" s="37">
        <v>0</v>
      </c>
      <c r="AA91" s="32">
        <v>0</v>
      </c>
      <c r="AB91" s="32">
        <v>0</v>
      </c>
      <c r="AC91" s="37" t="s">
        <v>942</v>
      </c>
      <c r="AD91" s="32">
        <v>82.534444444444432</v>
      </c>
      <c r="AE91" s="32">
        <v>12.605555555555556</v>
      </c>
      <c r="AF91" s="37">
        <v>0.15273084638063572</v>
      </c>
      <c r="AG91" s="32">
        <v>0</v>
      </c>
      <c r="AH91" s="32">
        <v>0</v>
      </c>
      <c r="AI91" s="37" t="s">
        <v>942</v>
      </c>
      <c r="AJ91" s="32">
        <v>19.951111111111121</v>
      </c>
      <c r="AK91" s="32">
        <v>0</v>
      </c>
      <c r="AL91" s="37">
        <v>0</v>
      </c>
      <c r="AM91" t="s">
        <v>70</v>
      </c>
      <c r="AN91" s="34">
        <v>4</v>
      </c>
      <c r="AX91"/>
      <c r="AY91"/>
    </row>
    <row r="92" spans="1:51" x14ac:dyDescent="0.25">
      <c r="A92" t="s">
        <v>822</v>
      </c>
      <c r="B92" t="s">
        <v>454</v>
      </c>
      <c r="C92" t="s">
        <v>596</v>
      </c>
      <c r="D92" t="s">
        <v>739</v>
      </c>
      <c r="E92" s="32">
        <v>83.722222222222229</v>
      </c>
      <c r="F92" s="32">
        <v>317.89022222222218</v>
      </c>
      <c r="G92" s="32">
        <v>16.94511111111111</v>
      </c>
      <c r="H92" s="37">
        <v>5.3304914484804684E-2</v>
      </c>
      <c r="I92" s="32">
        <v>280.47422222222218</v>
      </c>
      <c r="J92" s="32">
        <v>16.811777777777777</v>
      </c>
      <c r="K92" s="37">
        <v>5.9940545140214914E-2</v>
      </c>
      <c r="L92" s="32">
        <v>97.477111111111086</v>
      </c>
      <c r="M92" s="32">
        <v>0.68977777777777771</v>
      </c>
      <c r="N92" s="37">
        <v>7.0763050927055253E-3</v>
      </c>
      <c r="O92" s="32">
        <v>60.194444444444436</v>
      </c>
      <c r="P92" s="32">
        <v>0.68977777777777771</v>
      </c>
      <c r="Q92" s="37">
        <v>1.1459160129210891E-2</v>
      </c>
      <c r="R92" s="32">
        <v>31.593777777777767</v>
      </c>
      <c r="S92" s="32">
        <v>0</v>
      </c>
      <c r="T92" s="37">
        <v>0</v>
      </c>
      <c r="U92" s="32">
        <v>5.6888888888888891</v>
      </c>
      <c r="V92" s="32">
        <v>0</v>
      </c>
      <c r="W92" s="37">
        <v>0</v>
      </c>
      <c r="X92" s="32">
        <v>48.231666666666683</v>
      </c>
      <c r="Y92" s="32">
        <v>0</v>
      </c>
      <c r="Z92" s="37">
        <v>0</v>
      </c>
      <c r="AA92" s="32">
        <v>0.13333333333333333</v>
      </c>
      <c r="AB92" s="32">
        <v>0.13333333333333333</v>
      </c>
      <c r="AC92" s="37">
        <v>1</v>
      </c>
      <c r="AD92" s="32">
        <v>168.04577777777772</v>
      </c>
      <c r="AE92" s="32">
        <v>16.122</v>
      </c>
      <c r="AF92" s="37">
        <v>9.5938143839112658E-2</v>
      </c>
      <c r="AG92" s="32">
        <v>4.0023333333333335</v>
      </c>
      <c r="AH92" s="32">
        <v>0</v>
      </c>
      <c r="AI92" s="37">
        <v>0</v>
      </c>
      <c r="AJ92" s="32">
        <v>0</v>
      </c>
      <c r="AK92" s="32">
        <v>0</v>
      </c>
      <c r="AL92" s="37" t="s">
        <v>942</v>
      </c>
      <c r="AM92" t="s">
        <v>186</v>
      </c>
      <c r="AN92" s="34">
        <v>4</v>
      </c>
      <c r="AX92"/>
      <c r="AY92"/>
    </row>
    <row r="93" spans="1:51" x14ac:dyDescent="0.25">
      <c r="A93" t="s">
        <v>822</v>
      </c>
      <c r="B93" t="s">
        <v>417</v>
      </c>
      <c r="C93" t="s">
        <v>547</v>
      </c>
      <c r="D93" t="s">
        <v>723</v>
      </c>
      <c r="E93" s="32">
        <v>48.544444444444444</v>
      </c>
      <c r="F93" s="32">
        <v>179.1948888888889</v>
      </c>
      <c r="G93" s="32">
        <v>0</v>
      </c>
      <c r="H93" s="37">
        <v>0</v>
      </c>
      <c r="I93" s="32">
        <v>176.43444444444444</v>
      </c>
      <c r="J93" s="32">
        <v>0</v>
      </c>
      <c r="K93" s="37">
        <v>0</v>
      </c>
      <c r="L93" s="32">
        <v>24.259777777777778</v>
      </c>
      <c r="M93" s="32">
        <v>0</v>
      </c>
      <c r="N93" s="37">
        <v>0</v>
      </c>
      <c r="O93" s="32">
        <v>21.499333333333333</v>
      </c>
      <c r="P93" s="32">
        <v>0</v>
      </c>
      <c r="Q93" s="37">
        <v>0</v>
      </c>
      <c r="R93" s="32">
        <v>0</v>
      </c>
      <c r="S93" s="32">
        <v>0</v>
      </c>
      <c r="T93" s="37" t="s">
        <v>942</v>
      </c>
      <c r="U93" s="32">
        <v>2.7604444444444445</v>
      </c>
      <c r="V93" s="32">
        <v>0</v>
      </c>
      <c r="W93" s="37">
        <v>0</v>
      </c>
      <c r="X93" s="32">
        <v>46.960888888888881</v>
      </c>
      <c r="Y93" s="32">
        <v>0</v>
      </c>
      <c r="Z93" s="37">
        <v>0</v>
      </c>
      <c r="AA93" s="32">
        <v>0</v>
      </c>
      <c r="AB93" s="32">
        <v>0</v>
      </c>
      <c r="AC93" s="37" t="s">
        <v>942</v>
      </c>
      <c r="AD93" s="32">
        <v>95.554777777777787</v>
      </c>
      <c r="AE93" s="32">
        <v>0</v>
      </c>
      <c r="AF93" s="37">
        <v>0</v>
      </c>
      <c r="AG93" s="32">
        <v>0</v>
      </c>
      <c r="AH93" s="32">
        <v>0</v>
      </c>
      <c r="AI93" s="37" t="s">
        <v>942</v>
      </c>
      <c r="AJ93" s="32">
        <v>12.419444444444443</v>
      </c>
      <c r="AK93" s="32">
        <v>0</v>
      </c>
      <c r="AL93" s="37">
        <v>0</v>
      </c>
      <c r="AM93" t="s">
        <v>149</v>
      </c>
      <c r="AN93" s="34">
        <v>4</v>
      </c>
      <c r="AX93"/>
      <c r="AY93"/>
    </row>
    <row r="94" spans="1:51" x14ac:dyDescent="0.25">
      <c r="A94" t="s">
        <v>822</v>
      </c>
      <c r="B94" t="s">
        <v>281</v>
      </c>
      <c r="C94" t="s">
        <v>555</v>
      </c>
      <c r="D94" t="s">
        <v>688</v>
      </c>
      <c r="E94" s="32">
        <v>134.0888888888889</v>
      </c>
      <c r="F94" s="32">
        <v>457.7440000000002</v>
      </c>
      <c r="G94" s="32">
        <v>181.69577777777775</v>
      </c>
      <c r="H94" s="37">
        <v>0.39693754102244416</v>
      </c>
      <c r="I94" s="32">
        <v>385.61233333333348</v>
      </c>
      <c r="J94" s="32">
        <v>181.69577777777775</v>
      </c>
      <c r="K94" s="37">
        <v>0.47118767236294573</v>
      </c>
      <c r="L94" s="32">
        <v>71.808777777777763</v>
      </c>
      <c r="M94" s="32">
        <v>43.448222222222213</v>
      </c>
      <c r="N94" s="37">
        <v>0.60505447337759699</v>
      </c>
      <c r="O94" s="32">
        <v>43.763555555555541</v>
      </c>
      <c r="P94" s="32">
        <v>43.448222222222213</v>
      </c>
      <c r="Q94" s="37">
        <v>0.99279461347849063</v>
      </c>
      <c r="R94" s="32">
        <v>22.356333333333335</v>
      </c>
      <c r="S94" s="32">
        <v>0</v>
      </c>
      <c r="T94" s="37">
        <v>0</v>
      </c>
      <c r="U94" s="32">
        <v>5.6888888888888891</v>
      </c>
      <c r="V94" s="32">
        <v>0</v>
      </c>
      <c r="W94" s="37">
        <v>0</v>
      </c>
      <c r="X94" s="32">
        <v>92.795222222222264</v>
      </c>
      <c r="Y94" s="32">
        <v>54.458333333333321</v>
      </c>
      <c r="Z94" s="37">
        <v>0.5868657030953458</v>
      </c>
      <c r="AA94" s="32">
        <v>44.086444444444446</v>
      </c>
      <c r="AB94" s="32">
        <v>0</v>
      </c>
      <c r="AC94" s="37">
        <v>0</v>
      </c>
      <c r="AD94" s="32">
        <v>236.31322222222232</v>
      </c>
      <c r="AE94" s="32">
        <v>77.455999999999989</v>
      </c>
      <c r="AF94" s="37">
        <v>0.32776837145050874</v>
      </c>
      <c r="AG94" s="32">
        <v>0</v>
      </c>
      <c r="AH94" s="32">
        <v>0</v>
      </c>
      <c r="AI94" s="37" t="s">
        <v>942</v>
      </c>
      <c r="AJ94" s="32">
        <v>12.740333333333332</v>
      </c>
      <c r="AK94" s="32">
        <v>6.3332222222222221</v>
      </c>
      <c r="AL94" s="37">
        <v>0.49710019797144678</v>
      </c>
      <c r="AM94" t="s">
        <v>8</v>
      </c>
      <c r="AN94" s="34">
        <v>4</v>
      </c>
      <c r="AX94"/>
      <c r="AY94"/>
    </row>
    <row r="95" spans="1:51" x14ac:dyDescent="0.25">
      <c r="A95" t="s">
        <v>822</v>
      </c>
      <c r="B95" t="s">
        <v>474</v>
      </c>
      <c r="C95" t="s">
        <v>622</v>
      </c>
      <c r="D95" t="s">
        <v>767</v>
      </c>
      <c r="E95" s="32">
        <v>114.02222222222223</v>
      </c>
      <c r="F95" s="32">
        <v>406.13288888888883</v>
      </c>
      <c r="G95" s="32">
        <v>0</v>
      </c>
      <c r="H95" s="37">
        <v>0</v>
      </c>
      <c r="I95" s="32">
        <v>350.3532222222222</v>
      </c>
      <c r="J95" s="32">
        <v>0</v>
      </c>
      <c r="K95" s="37">
        <v>0</v>
      </c>
      <c r="L95" s="32">
        <v>85.578222222222209</v>
      </c>
      <c r="M95" s="32">
        <v>0</v>
      </c>
      <c r="N95" s="37">
        <v>0</v>
      </c>
      <c r="O95" s="32">
        <v>47.628777777777778</v>
      </c>
      <c r="P95" s="32">
        <v>0</v>
      </c>
      <c r="Q95" s="37">
        <v>0</v>
      </c>
      <c r="R95" s="32">
        <v>31.921999999999993</v>
      </c>
      <c r="S95" s="32">
        <v>0</v>
      </c>
      <c r="T95" s="37">
        <v>0</v>
      </c>
      <c r="U95" s="32">
        <v>6.0274444444444448</v>
      </c>
      <c r="V95" s="32">
        <v>0</v>
      </c>
      <c r="W95" s="37">
        <v>0</v>
      </c>
      <c r="X95" s="32">
        <v>64.108111111111086</v>
      </c>
      <c r="Y95" s="32">
        <v>0</v>
      </c>
      <c r="Z95" s="37">
        <v>0</v>
      </c>
      <c r="AA95" s="32">
        <v>17.830222222222222</v>
      </c>
      <c r="AB95" s="32">
        <v>0</v>
      </c>
      <c r="AC95" s="37">
        <v>0</v>
      </c>
      <c r="AD95" s="32">
        <v>225.90633333333332</v>
      </c>
      <c r="AE95" s="32">
        <v>0</v>
      </c>
      <c r="AF95" s="37">
        <v>0</v>
      </c>
      <c r="AG95" s="32">
        <v>12.709999999999996</v>
      </c>
      <c r="AH95" s="32">
        <v>0</v>
      </c>
      <c r="AI95" s="37">
        <v>0</v>
      </c>
      <c r="AJ95" s="32">
        <v>0</v>
      </c>
      <c r="AK95" s="32">
        <v>0</v>
      </c>
      <c r="AL95" s="37" t="s">
        <v>942</v>
      </c>
      <c r="AM95" t="s">
        <v>206</v>
      </c>
      <c r="AN95" s="34">
        <v>4</v>
      </c>
      <c r="AX95"/>
      <c r="AY95"/>
    </row>
    <row r="96" spans="1:51" x14ac:dyDescent="0.25">
      <c r="A96" t="s">
        <v>822</v>
      </c>
      <c r="B96" t="s">
        <v>298</v>
      </c>
      <c r="C96" t="s">
        <v>555</v>
      </c>
      <c r="D96" t="s">
        <v>688</v>
      </c>
      <c r="E96" s="32">
        <v>136.04444444444445</v>
      </c>
      <c r="F96" s="32">
        <v>461.57344444444436</v>
      </c>
      <c r="G96" s="32">
        <v>7.5369999999999973</v>
      </c>
      <c r="H96" s="37">
        <v>1.6328928994326409E-2</v>
      </c>
      <c r="I96" s="32">
        <v>422.91233333333327</v>
      </c>
      <c r="J96" s="32">
        <v>7.5369999999999973</v>
      </c>
      <c r="K96" s="37">
        <v>1.7821660438688235E-2</v>
      </c>
      <c r="L96" s="32">
        <v>70.933333333333337</v>
      </c>
      <c r="M96" s="32">
        <v>1.7749999999999999</v>
      </c>
      <c r="N96" s="37">
        <v>2.50234962406015E-2</v>
      </c>
      <c r="O96" s="32">
        <v>48.455555555555556</v>
      </c>
      <c r="P96" s="32">
        <v>1.7749999999999999</v>
      </c>
      <c r="Q96" s="37">
        <v>3.6631506535198345E-2</v>
      </c>
      <c r="R96" s="32">
        <v>16.8</v>
      </c>
      <c r="S96" s="32">
        <v>0</v>
      </c>
      <c r="T96" s="37">
        <v>0</v>
      </c>
      <c r="U96" s="32">
        <v>5.677777777777778</v>
      </c>
      <c r="V96" s="32">
        <v>0</v>
      </c>
      <c r="W96" s="37">
        <v>0</v>
      </c>
      <c r="X96" s="32">
        <v>73.188888888888883</v>
      </c>
      <c r="Y96" s="32">
        <v>0</v>
      </c>
      <c r="Z96" s="37">
        <v>0</v>
      </c>
      <c r="AA96" s="32">
        <v>16.183333333333334</v>
      </c>
      <c r="AB96" s="32">
        <v>0</v>
      </c>
      <c r="AC96" s="37">
        <v>0</v>
      </c>
      <c r="AD96" s="32">
        <v>198.61199999999997</v>
      </c>
      <c r="AE96" s="32">
        <v>5.7619999999999978</v>
      </c>
      <c r="AF96" s="37">
        <v>2.9011338690512149E-2</v>
      </c>
      <c r="AG96" s="32">
        <v>19.697555555555557</v>
      </c>
      <c r="AH96" s="32">
        <v>0</v>
      </c>
      <c r="AI96" s="37">
        <v>0</v>
      </c>
      <c r="AJ96" s="32">
        <v>82.958333333333329</v>
      </c>
      <c r="AK96" s="32">
        <v>0</v>
      </c>
      <c r="AL96" s="37">
        <v>0</v>
      </c>
      <c r="AM96" t="s">
        <v>25</v>
      </c>
      <c r="AN96" s="34">
        <v>4</v>
      </c>
      <c r="AX96"/>
      <c r="AY96"/>
    </row>
    <row r="97" spans="1:51" x14ac:dyDescent="0.25">
      <c r="A97" t="s">
        <v>822</v>
      </c>
      <c r="B97" t="s">
        <v>306</v>
      </c>
      <c r="C97" t="s">
        <v>602</v>
      </c>
      <c r="D97" t="s">
        <v>738</v>
      </c>
      <c r="E97" s="32">
        <v>79.566666666666663</v>
      </c>
      <c r="F97" s="32">
        <v>317.02122222222226</v>
      </c>
      <c r="G97" s="32">
        <v>81.05677777777781</v>
      </c>
      <c r="H97" s="37">
        <v>0.25568249724606595</v>
      </c>
      <c r="I97" s="32">
        <v>285.99411111111118</v>
      </c>
      <c r="J97" s="32">
        <v>81.04122222222226</v>
      </c>
      <c r="K97" s="37">
        <v>0.28336675152984897</v>
      </c>
      <c r="L97" s="32">
        <v>42.110888888888894</v>
      </c>
      <c r="M97" s="32">
        <v>0.61222222222222211</v>
      </c>
      <c r="N97" s="37">
        <v>1.4538335294645349E-2</v>
      </c>
      <c r="O97" s="32">
        <v>33.493000000000002</v>
      </c>
      <c r="P97" s="32">
        <v>0.61222222222222211</v>
      </c>
      <c r="Q97" s="37">
        <v>1.8279109731054909E-2</v>
      </c>
      <c r="R97" s="32">
        <v>3.195666666666666</v>
      </c>
      <c r="S97" s="32">
        <v>0</v>
      </c>
      <c r="T97" s="37">
        <v>0</v>
      </c>
      <c r="U97" s="32">
        <v>5.4222222222222225</v>
      </c>
      <c r="V97" s="32">
        <v>0</v>
      </c>
      <c r="W97" s="37">
        <v>0</v>
      </c>
      <c r="X97" s="32">
        <v>43.713444444444463</v>
      </c>
      <c r="Y97" s="32">
        <v>5.9911111111111106</v>
      </c>
      <c r="Z97" s="37">
        <v>0.13705419893701651</v>
      </c>
      <c r="AA97" s="32">
        <v>22.40922222222223</v>
      </c>
      <c r="AB97" s="32">
        <v>1.5555555555555555E-2</v>
      </c>
      <c r="AC97" s="37">
        <v>6.9415865491885759E-4</v>
      </c>
      <c r="AD97" s="32">
        <v>178.72644444444447</v>
      </c>
      <c r="AE97" s="32">
        <v>74.437888888888921</v>
      </c>
      <c r="AF97" s="37">
        <v>0.41649062689224636</v>
      </c>
      <c r="AG97" s="32">
        <v>25.49766666666666</v>
      </c>
      <c r="AH97" s="32">
        <v>0</v>
      </c>
      <c r="AI97" s="37">
        <v>0</v>
      </c>
      <c r="AJ97" s="32">
        <v>4.5635555555555563</v>
      </c>
      <c r="AK97" s="32">
        <v>0</v>
      </c>
      <c r="AL97" s="37">
        <v>0</v>
      </c>
      <c r="AM97" t="s">
        <v>33</v>
      </c>
      <c r="AN97" s="34">
        <v>4</v>
      </c>
      <c r="AX97"/>
      <c r="AY97"/>
    </row>
    <row r="98" spans="1:51" x14ac:dyDescent="0.25">
      <c r="A98" t="s">
        <v>822</v>
      </c>
      <c r="B98" t="s">
        <v>276</v>
      </c>
      <c r="C98" t="s">
        <v>589</v>
      </c>
      <c r="D98" t="s">
        <v>752</v>
      </c>
      <c r="E98" s="32">
        <v>52.81111111111111</v>
      </c>
      <c r="F98" s="32">
        <v>182.90411111111112</v>
      </c>
      <c r="G98" s="32">
        <v>14.651</v>
      </c>
      <c r="H98" s="37">
        <v>8.0102081418496757E-2</v>
      </c>
      <c r="I98" s="32">
        <v>166.33933333333331</v>
      </c>
      <c r="J98" s="32">
        <v>14.651</v>
      </c>
      <c r="K98" s="37">
        <v>8.8078987130724748E-2</v>
      </c>
      <c r="L98" s="32">
        <v>43.107222222222234</v>
      </c>
      <c r="M98" s="32">
        <v>0</v>
      </c>
      <c r="N98" s="37">
        <v>0</v>
      </c>
      <c r="O98" s="32">
        <v>26.542444444444453</v>
      </c>
      <c r="P98" s="32">
        <v>0</v>
      </c>
      <c r="Q98" s="37">
        <v>0</v>
      </c>
      <c r="R98" s="32">
        <v>11.48977777777778</v>
      </c>
      <c r="S98" s="32">
        <v>0</v>
      </c>
      <c r="T98" s="37">
        <v>0</v>
      </c>
      <c r="U98" s="32">
        <v>5.0750000000000002</v>
      </c>
      <c r="V98" s="32">
        <v>0</v>
      </c>
      <c r="W98" s="37">
        <v>0</v>
      </c>
      <c r="X98" s="32">
        <v>28.35488888888889</v>
      </c>
      <c r="Y98" s="32">
        <v>5.6458888888888898</v>
      </c>
      <c r="Z98" s="37">
        <v>0.19911518295884703</v>
      </c>
      <c r="AA98" s="32">
        <v>0</v>
      </c>
      <c r="AB98" s="32">
        <v>0</v>
      </c>
      <c r="AC98" s="37" t="s">
        <v>942</v>
      </c>
      <c r="AD98" s="32">
        <v>94.680222222222199</v>
      </c>
      <c r="AE98" s="32">
        <v>9.0051111111111108</v>
      </c>
      <c r="AF98" s="37">
        <v>9.5110793994287221E-2</v>
      </c>
      <c r="AG98" s="32">
        <v>0</v>
      </c>
      <c r="AH98" s="32">
        <v>0</v>
      </c>
      <c r="AI98" s="37" t="s">
        <v>942</v>
      </c>
      <c r="AJ98" s="32">
        <v>16.76177777777778</v>
      </c>
      <c r="AK98" s="32">
        <v>0</v>
      </c>
      <c r="AL98" s="37">
        <v>0</v>
      </c>
      <c r="AM98" t="s">
        <v>3</v>
      </c>
      <c r="AN98" s="34">
        <v>4</v>
      </c>
      <c r="AX98"/>
      <c r="AY98"/>
    </row>
    <row r="99" spans="1:51" x14ac:dyDescent="0.25">
      <c r="A99" t="s">
        <v>822</v>
      </c>
      <c r="B99" t="s">
        <v>322</v>
      </c>
      <c r="C99" t="s">
        <v>555</v>
      </c>
      <c r="D99" t="s">
        <v>688</v>
      </c>
      <c r="E99" s="32">
        <v>73.36666666666666</v>
      </c>
      <c r="F99" s="32">
        <v>412.62966666666648</v>
      </c>
      <c r="G99" s="32">
        <v>0</v>
      </c>
      <c r="H99" s="37">
        <v>0</v>
      </c>
      <c r="I99" s="32">
        <v>347.96222222222207</v>
      </c>
      <c r="J99" s="32">
        <v>0</v>
      </c>
      <c r="K99" s="37">
        <v>0</v>
      </c>
      <c r="L99" s="32">
        <v>124.84355555555548</v>
      </c>
      <c r="M99" s="32">
        <v>0</v>
      </c>
      <c r="N99" s="37">
        <v>0</v>
      </c>
      <c r="O99" s="32">
        <v>69.604666666666617</v>
      </c>
      <c r="P99" s="32">
        <v>0</v>
      </c>
      <c r="Q99" s="37">
        <v>0</v>
      </c>
      <c r="R99" s="32">
        <v>55.238888888888866</v>
      </c>
      <c r="S99" s="32">
        <v>0</v>
      </c>
      <c r="T99" s="37">
        <v>0</v>
      </c>
      <c r="U99" s="32">
        <v>0</v>
      </c>
      <c r="V99" s="32">
        <v>0</v>
      </c>
      <c r="W99" s="37" t="s">
        <v>942</v>
      </c>
      <c r="X99" s="32">
        <v>137.00477777777775</v>
      </c>
      <c r="Y99" s="32">
        <v>0</v>
      </c>
      <c r="Z99" s="37">
        <v>0</v>
      </c>
      <c r="AA99" s="32">
        <v>9.4285555555555547</v>
      </c>
      <c r="AB99" s="32">
        <v>0</v>
      </c>
      <c r="AC99" s="37">
        <v>0</v>
      </c>
      <c r="AD99" s="32">
        <v>141.3527777777777</v>
      </c>
      <c r="AE99" s="32">
        <v>0</v>
      </c>
      <c r="AF99" s="37">
        <v>0</v>
      </c>
      <c r="AG99" s="32">
        <v>0</v>
      </c>
      <c r="AH99" s="32">
        <v>0</v>
      </c>
      <c r="AI99" s="37" t="s">
        <v>942</v>
      </c>
      <c r="AJ99" s="32">
        <v>0</v>
      </c>
      <c r="AK99" s="32">
        <v>0</v>
      </c>
      <c r="AL99" s="37" t="s">
        <v>942</v>
      </c>
      <c r="AM99" t="s">
        <v>50</v>
      </c>
      <c r="AN99" s="34">
        <v>4</v>
      </c>
      <c r="AX99"/>
      <c r="AY99"/>
    </row>
    <row r="100" spans="1:51" x14ac:dyDescent="0.25">
      <c r="A100" t="s">
        <v>822</v>
      </c>
      <c r="B100" t="s">
        <v>314</v>
      </c>
      <c r="C100" t="s">
        <v>594</v>
      </c>
      <c r="D100" t="s">
        <v>699</v>
      </c>
      <c r="E100" s="32">
        <v>124.62222222222222</v>
      </c>
      <c r="F100" s="32">
        <v>445.19111111111113</v>
      </c>
      <c r="G100" s="32">
        <v>0</v>
      </c>
      <c r="H100" s="37">
        <v>0</v>
      </c>
      <c r="I100" s="32">
        <v>391.53911111111108</v>
      </c>
      <c r="J100" s="32">
        <v>0</v>
      </c>
      <c r="K100" s="37">
        <v>0</v>
      </c>
      <c r="L100" s="32">
        <v>51.898555555555568</v>
      </c>
      <c r="M100" s="32">
        <v>0</v>
      </c>
      <c r="N100" s="37">
        <v>0</v>
      </c>
      <c r="O100" s="32">
        <v>37.613333333333344</v>
      </c>
      <c r="P100" s="32">
        <v>0</v>
      </c>
      <c r="Q100" s="37">
        <v>0</v>
      </c>
      <c r="R100" s="32">
        <v>11.529666666666667</v>
      </c>
      <c r="S100" s="32">
        <v>0</v>
      </c>
      <c r="T100" s="37">
        <v>0</v>
      </c>
      <c r="U100" s="32">
        <v>2.7555555555555555</v>
      </c>
      <c r="V100" s="32">
        <v>0</v>
      </c>
      <c r="W100" s="37">
        <v>0</v>
      </c>
      <c r="X100" s="32">
        <v>84.539000000000001</v>
      </c>
      <c r="Y100" s="32">
        <v>0</v>
      </c>
      <c r="Z100" s="37">
        <v>0</v>
      </c>
      <c r="AA100" s="32">
        <v>39.36677777777777</v>
      </c>
      <c r="AB100" s="32">
        <v>0</v>
      </c>
      <c r="AC100" s="37">
        <v>0</v>
      </c>
      <c r="AD100" s="32">
        <v>251.42566666666664</v>
      </c>
      <c r="AE100" s="32">
        <v>0</v>
      </c>
      <c r="AF100" s="37">
        <v>0</v>
      </c>
      <c r="AG100" s="32">
        <v>0</v>
      </c>
      <c r="AH100" s="32">
        <v>0</v>
      </c>
      <c r="AI100" s="37" t="s">
        <v>942</v>
      </c>
      <c r="AJ100" s="32">
        <v>17.961111111111112</v>
      </c>
      <c r="AK100" s="32">
        <v>0</v>
      </c>
      <c r="AL100" s="37">
        <v>0</v>
      </c>
      <c r="AM100" t="s">
        <v>41</v>
      </c>
      <c r="AN100" s="34">
        <v>4</v>
      </c>
      <c r="AX100"/>
      <c r="AY100"/>
    </row>
    <row r="101" spans="1:51" x14ac:dyDescent="0.25">
      <c r="A101" t="s">
        <v>822</v>
      </c>
      <c r="B101" t="s">
        <v>329</v>
      </c>
      <c r="C101" t="s">
        <v>612</v>
      </c>
      <c r="D101" t="s">
        <v>721</v>
      </c>
      <c r="E101" s="32">
        <v>43.155555555555559</v>
      </c>
      <c r="F101" s="32">
        <v>136.68299999999996</v>
      </c>
      <c r="G101" s="32">
        <v>1.6636666666666666</v>
      </c>
      <c r="H101" s="37">
        <v>1.2171716063202205E-2</v>
      </c>
      <c r="I101" s="32">
        <v>121.53299999999999</v>
      </c>
      <c r="J101" s="32">
        <v>1.6636666666666666</v>
      </c>
      <c r="K101" s="37">
        <v>1.3689011763608788E-2</v>
      </c>
      <c r="L101" s="32">
        <v>37.103444444444449</v>
      </c>
      <c r="M101" s="32">
        <v>0</v>
      </c>
      <c r="N101" s="37">
        <v>0</v>
      </c>
      <c r="O101" s="32">
        <v>21.95344444444445</v>
      </c>
      <c r="P101" s="32">
        <v>0</v>
      </c>
      <c r="Q101" s="37">
        <v>0</v>
      </c>
      <c r="R101" s="32">
        <v>8.2055555555555557</v>
      </c>
      <c r="S101" s="32">
        <v>0</v>
      </c>
      <c r="T101" s="37">
        <v>0</v>
      </c>
      <c r="U101" s="32">
        <v>6.9444444444444446</v>
      </c>
      <c r="V101" s="32">
        <v>0</v>
      </c>
      <c r="W101" s="37">
        <v>0</v>
      </c>
      <c r="X101" s="32">
        <v>33.048666666666662</v>
      </c>
      <c r="Y101" s="32">
        <v>1.6636666666666666</v>
      </c>
      <c r="Z101" s="37">
        <v>5.033990276965284E-2</v>
      </c>
      <c r="AA101" s="32">
        <v>0</v>
      </c>
      <c r="AB101" s="32">
        <v>0</v>
      </c>
      <c r="AC101" s="37" t="s">
        <v>942</v>
      </c>
      <c r="AD101" s="32">
        <v>59.161333333333317</v>
      </c>
      <c r="AE101" s="32">
        <v>0</v>
      </c>
      <c r="AF101" s="37">
        <v>0</v>
      </c>
      <c r="AG101" s="32">
        <v>3.2285555555555554</v>
      </c>
      <c r="AH101" s="32">
        <v>0</v>
      </c>
      <c r="AI101" s="37">
        <v>0</v>
      </c>
      <c r="AJ101" s="32">
        <v>4.141</v>
      </c>
      <c r="AK101" s="32">
        <v>0</v>
      </c>
      <c r="AL101" s="37">
        <v>0</v>
      </c>
      <c r="AM101" t="s">
        <v>57</v>
      </c>
      <c r="AN101" s="34">
        <v>4</v>
      </c>
      <c r="AX101"/>
      <c r="AY101"/>
    </row>
    <row r="102" spans="1:51" x14ac:dyDescent="0.25">
      <c r="A102" t="s">
        <v>822</v>
      </c>
      <c r="B102" t="s">
        <v>345</v>
      </c>
      <c r="C102" t="s">
        <v>618</v>
      </c>
      <c r="D102" t="s">
        <v>765</v>
      </c>
      <c r="E102" s="32">
        <v>77.25555555555556</v>
      </c>
      <c r="F102" s="32">
        <v>253.31266666666664</v>
      </c>
      <c r="G102" s="32">
        <v>20.067777777777785</v>
      </c>
      <c r="H102" s="37">
        <v>7.9221375077089651E-2</v>
      </c>
      <c r="I102" s="32">
        <v>218.99722222222221</v>
      </c>
      <c r="J102" s="32">
        <v>20.036666666666672</v>
      </c>
      <c r="K102" s="37">
        <v>9.1492789101840499E-2</v>
      </c>
      <c r="L102" s="32">
        <v>41.174333333333323</v>
      </c>
      <c r="M102" s="32">
        <v>0</v>
      </c>
      <c r="N102" s="37">
        <v>0</v>
      </c>
      <c r="O102" s="32">
        <v>18.207222222222217</v>
      </c>
      <c r="P102" s="32">
        <v>0</v>
      </c>
      <c r="Q102" s="37">
        <v>0</v>
      </c>
      <c r="R102" s="32">
        <v>18.256</v>
      </c>
      <c r="S102" s="32">
        <v>0</v>
      </c>
      <c r="T102" s="37">
        <v>0</v>
      </c>
      <c r="U102" s="32">
        <v>4.7111111111111112</v>
      </c>
      <c r="V102" s="32">
        <v>0</v>
      </c>
      <c r="W102" s="37">
        <v>0</v>
      </c>
      <c r="X102" s="32">
        <v>34.750555555555557</v>
      </c>
      <c r="Y102" s="32">
        <v>8.6622222222222245</v>
      </c>
      <c r="Z102" s="37">
        <v>0.24926859682499086</v>
      </c>
      <c r="AA102" s="32">
        <v>11.34833333333334</v>
      </c>
      <c r="AB102" s="32">
        <v>3.1111111111111114E-2</v>
      </c>
      <c r="AC102" s="37">
        <v>2.7414696235374737E-3</v>
      </c>
      <c r="AD102" s="32">
        <v>126.5811111111111</v>
      </c>
      <c r="AE102" s="32">
        <v>11.374444444444448</v>
      </c>
      <c r="AF102" s="37">
        <v>8.9858939810222735E-2</v>
      </c>
      <c r="AG102" s="32">
        <v>16.017222222222223</v>
      </c>
      <c r="AH102" s="32">
        <v>0</v>
      </c>
      <c r="AI102" s="37">
        <v>0</v>
      </c>
      <c r="AJ102" s="32">
        <v>23.441111111111109</v>
      </c>
      <c r="AK102" s="32">
        <v>0</v>
      </c>
      <c r="AL102" s="37">
        <v>0</v>
      </c>
      <c r="AM102" t="s">
        <v>73</v>
      </c>
      <c r="AN102" s="34">
        <v>4</v>
      </c>
      <c r="AX102"/>
      <c r="AY102"/>
    </row>
    <row r="103" spans="1:51" x14ac:dyDescent="0.25">
      <c r="A103" t="s">
        <v>822</v>
      </c>
      <c r="B103" t="s">
        <v>448</v>
      </c>
      <c r="C103" t="s">
        <v>664</v>
      </c>
      <c r="D103" t="s">
        <v>790</v>
      </c>
      <c r="E103" s="32">
        <v>75.688888888888883</v>
      </c>
      <c r="F103" s="32">
        <v>243.87211111111111</v>
      </c>
      <c r="G103" s="32">
        <v>20.21511111111111</v>
      </c>
      <c r="H103" s="37">
        <v>8.2892262747915682E-2</v>
      </c>
      <c r="I103" s="32">
        <v>220.36100000000002</v>
      </c>
      <c r="J103" s="32">
        <v>20.21511111111111</v>
      </c>
      <c r="K103" s="37">
        <v>9.1736337696375986E-2</v>
      </c>
      <c r="L103" s="32">
        <v>38.328111111111113</v>
      </c>
      <c r="M103" s="32">
        <v>5.5947777777777761</v>
      </c>
      <c r="N103" s="37">
        <v>0.14597061048896512</v>
      </c>
      <c r="O103" s="32">
        <v>18.969777777777779</v>
      </c>
      <c r="P103" s="32">
        <v>5.5947777777777761</v>
      </c>
      <c r="Q103" s="37">
        <v>0.29493111850428744</v>
      </c>
      <c r="R103" s="32">
        <v>14.358333333333333</v>
      </c>
      <c r="S103" s="32">
        <v>0</v>
      </c>
      <c r="T103" s="37">
        <v>0</v>
      </c>
      <c r="U103" s="32">
        <v>5</v>
      </c>
      <c r="V103" s="32">
        <v>0</v>
      </c>
      <c r="W103" s="37">
        <v>0</v>
      </c>
      <c r="X103" s="32">
        <v>41.130333333333347</v>
      </c>
      <c r="Y103" s="32">
        <v>12.555333333333333</v>
      </c>
      <c r="Z103" s="37">
        <v>0.30525727160003557</v>
      </c>
      <c r="AA103" s="32">
        <v>4.1527777777777777</v>
      </c>
      <c r="AB103" s="32">
        <v>0</v>
      </c>
      <c r="AC103" s="37">
        <v>0</v>
      </c>
      <c r="AD103" s="32">
        <v>90.234444444444435</v>
      </c>
      <c r="AE103" s="32">
        <v>2.0650000000000004</v>
      </c>
      <c r="AF103" s="37">
        <v>2.2884830872665039E-2</v>
      </c>
      <c r="AG103" s="32">
        <v>42.477444444444444</v>
      </c>
      <c r="AH103" s="32">
        <v>0</v>
      </c>
      <c r="AI103" s="37">
        <v>0</v>
      </c>
      <c r="AJ103" s="32">
        <v>27.548999999999999</v>
      </c>
      <c r="AK103" s="32">
        <v>0</v>
      </c>
      <c r="AL103" s="37">
        <v>0</v>
      </c>
      <c r="AM103" t="s">
        <v>180</v>
      </c>
      <c r="AN103" s="34">
        <v>4</v>
      </c>
      <c r="AX103"/>
      <c r="AY103"/>
    </row>
    <row r="104" spans="1:51" x14ac:dyDescent="0.25">
      <c r="A104" t="s">
        <v>822</v>
      </c>
      <c r="B104" t="s">
        <v>395</v>
      </c>
      <c r="C104" t="s">
        <v>646</v>
      </c>
      <c r="D104" t="s">
        <v>688</v>
      </c>
      <c r="E104" s="32">
        <v>87.344444444444449</v>
      </c>
      <c r="F104" s="32">
        <v>301.8797777777778</v>
      </c>
      <c r="G104" s="32">
        <v>26.12488888888889</v>
      </c>
      <c r="H104" s="37">
        <v>8.6540705313888744E-2</v>
      </c>
      <c r="I104" s="32">
        <v>266.3508888888889</v>
      </c>
      <c r="J104" s="32">
        <v>26.12488888888889</v>
      </c>
      <c r="K104" s="37">
        <v>9.8084481707088139E-2</v>
      </c>
      <c r="L104" s="32">
        <v>58.802888888888887</v>
      </c>
      <c r="M104" s="32">
        <v>2.4034444444444443</v>
      </c>
      <c r="N104" s="37">
        <v>4.0872897401110296E-2</v>
      </c>
      <c r="O104" s="32">
        <v>36.976666666666659</v>
      </c>
      <c r="P104" s="32">
        <v>2.4034444444444443</v>
      </c>
      <c r="Q104" s="37">
        <v>6.499894828570571E-2</v>
      </c>
      <c r="R104" s="32">
        <v>18.520666666666667</v>
      </c>
      <c r="S104" s="32">
        <v>0</v>
      </c>
      <c r="T104" s="37">
        <v>0</v>
      </c>
      <c r="U104" s="32">
        <v>3.3055555555555554</v>
      </c>
      <c r="V104" s="32">
        <v>0</v>
      </c>
      <c r="W104" s="37">
        <v>0</v>
      </c>
      <c r="X104" s="32">
        <v>79.922555555555533</v>
      </c>
      <c r="Y104" s="32">
        <v>1.3953333333333333</v>
      </c>
      <c r="Z104" s="37">
        <v>1.7458567529956087E-2</v>
      </c>
      <c r="AA104" s="32">
        <v>13.702666666666667</v>
      </c>
      <c r="AB104" s="32">
        <v>0</v>
      </c>
      <c r="AC104" s="37">
        <v>0</v>
      </c>
      <c r="AD104" s="32">
        <v>142.25477777777783</v>
      </c>
      <c r="AE104" s="32">
        <v>22.326111111111111</v>
      </c>
      <c r="AF104" s="37">
        <v>0.1569445431631665</v>
      </c>
      <c r="AG104" s="32">
        <v>0</v>
      </c>
      <c r="AH104" s="32">
        <v>0</v>
      </c>
      <c r="AI104" s="37" t="s">
        <v>942</v>
      </c>
      <c r="AJ104" s="32">
        <v>7.1968888888888882</v>
      </c>
      <c r="AK104" s="32">
        <v>0</v>
      </c>
      <c r="AL104" s="37">
        <v>0</v>
      </c>
      <c r="AM104" t="s">
        <v>126</v>
      </c>
      <c r="AN104" s="34">
        <v>4</v>
      </c>
      <c r="AX104"/>
      <c r="AY104"/>
    </row>
    <row r="105" spans="1:51" x14ac:dyDescent="0.25">
      <c r="A105" t="s">
        <v>822</v>
      </c>
      <c r="B105" t="s">
        <v>523</v>
      </c>
      <c r="C105" t="s">
        <v>682</v>
      </c>
      <c r="D105" t="s">
        <v>752</v>
      </c>
      <c r="E105" s="32">
        <v>55.955555555555556</v>
      </c>
      <c r="F105" s="32">
        <v>268.23611111111109</v>
      </c>
      <c r="G105" s="32">
        <v>130.76944444444445</v>
      </c>
      <c r="H105" s="37">
        <v>0.48751618081085285</v>
      </c>
      <c r="I105" s="32">
        <v>245.64444444444445</v>
      </c>
      <c r="J105" s="32">
        <v>118.6611111111111</v>
      </c>
      <c r="K105" s="37">
        <v>0.48306043061335258</v>
      </c>
      <c r="L105" s="32">
        <v>73.74166666666666</v>
      </c>
      <c r="M105" s="32">
        <v>46.394444444444446</v>
      </c>
      <c r="N105" s="37">
        <v>0.62914830300975633</v>
      </c>
      <c r="O105" s="32">
        <v>51.15</v>
      </c>
      <c r="P105" s="32">
        <v>34.286111111111111</v>
      </c>
      <c r="Q105" s="37">
        <v>0.67030520256326709</v>
      </c>
      <c r="R105" s="32">
        <v>16.772222222222222</v>
      </c>
      <c r="S105" s="32">
        <v>8.4444444444444446</v>
      </c>
      <c r="T105" s="37">
        <v>0.50347797283868834</v>
      </c>
      <c r="U105" s="32">
        <v>5.8194444444444446</v>
      </c>
      <c r="V105" s="32">
        <v>3.6638888888888888</v>
      </c>
      <c r="W105" s="37">
        <v>0.62959427207637231</v>
      </c>
      <c r="X105" s="32">
        <v>39.819444444444443</v>
      </c>
      <c r="Y105" s="32">
        <v>9.2944444444444443</v>
      </c>
      <c r="Z105" s="37">
        <v>0.2334147192186955</v>
      </c>
      <c r="AA105" s="32">
        <v>0</v>
      </c>
      <c r="AB105" s="32">
        <v>0</v>
      </c>
      <c r="AC105" s="37" t="s">
        <v>942</v>
      </c>
      <c r="AD105" s="32">
        <v>154.67500000000001</v>
      </c>
      <c r="AE105" s="32">
        <v>75.080555555555549</v>
      </c>
      <c r="AF105" s="37">
        <v>0.48540847296302275</v>
      </c>
      <c r="AG105" s="32">
        <v>0</v>
      </c>
      <c r="AH105" s="32">
        <v>0</v>
      </c>
      <c r="AI105" s="37" t="s">
        <v>942</v>
      </c>
      <c r="AJ105" s="32">
        <v>0</v>
      </c>
      <c r="AK105" s="32">
        <v>0</v>
      </c>
      <c r="AL105" s="37" t="s">
        <v>942</v>
      </c>
      <c r="AM105" t="s">
        <v>256</v>
      </c>
      <c r="AN105" s="34">
        <v>4</v>
      </c>
      <c r="AX105"/>
      <c r="AY105"/>
    </row>
    <row r="106" spans="1:51" x14ac:dyDescent="0.25">
      <c r="A106" t="s">
        <v>822</v>
      </c>
      <c r="B106" t="s">
        <v>503</v>
      </c>
      <c r="C106" t="s">
        <v>600</v>
      </c>
      <c r="D106" t="s">
        <v>732</v>
      </c>
      <c r="E106" s="32">
        <v>73.63333333333334</v>
      </c>
      <c r="F106" s="32">
        <v>221.64888888888891</v>
      </c>
      <c r="G106" s="32">
        <v>31.987888888888882</v>
      </c>
      <c r="H106" s="37">
        <v>0.14431784002727033</v>
      </c>
      <c r="I106" s="32">
        <v>199.35977777777779</v>
      </c>
      <c r="J106" s="32">
        <v>31.987888888888882</v>
      </c>
      <c r="K106" s="37">
        <v>0.16045307255782115</v>
      </c>
      <c r="L106" s="32">
        <v>46.118333333333332</v>
      </c>
      <c r="M106" s="32">
        <v>0</v>
      </c>
      <c r="N106" s="37">
        <v>0</v>
      </c>
      <c r="O106" s="32">
        <v>23.829222222222224</v>
      </c>
      <c r="P106" s="32">
        <v>0</v>
      </c>
      <c r="Q106" s="37">
        <v>0</v>
      </c>
      <c r="R106" s="32">
        <v>16.68911111111111</v>
      </c>
      <c r="S106" s="32">
        <v>0</v>
      </c>
      <c r="T106" s="37">
        <v>0</v>
      </c>
      <c r="U106" s="32">
        <v>5.6</v>
      </c>
      <c r="V106" s="32">
        <v>0</v>
      </c>
      <c r="W106" s="37">
        <v>0</v>
      </c>
      <c r="X106" s="32">
        <v>50.355888888888877</v>
      </c>
      <c r="Y106" s="32">
        <v>1.1834444444444443</v>
      </c>
      <c r="Z106" s="37">
        <v>2.3501609653951983E-2</v>
      </c>
      <c r="AA106" s="32">
        <v>0</v>
      </c>
      <c r="AB106" s="32">
        <v>0</v>
      </c>
      <c r="AC106" s="37" t="s">
        <v>942</v>
      </c>
      <c r="AD106" s="32">
        <v>125.1746666666667</v>
      </c>
      <c r="AE106" s="32">
        <v>30.804444444444439</v>
      </c>
      <c r="AF106" s="37">
        <v>0.24609168344322413</v>
      </c>
      <c r="AG106" s="32">
        <v>0</v>
      </c>
      <c r="AH106" s="32">
        <v>0</v>
      </c>
      <c r="AI106" s="37" t="s">
        <v>942</v>
      </c>
      <c r="AJ106" s="32">
        <v>0</v>
      </c>
      <c r="AK106" s="32">
        <v>0</v>
      </c>
      <c r="AL106" s="37" t="s">
        <v>942</v>
      </c>
      <c r="AM106" t="s">
        <v>236</v>
      </c>
      <c r="AN106" s="34">
        <v>4</v>
      </c>
      <c r="AX106"/>
      <c r="AY106"/>
    </row>
    <row r="107" spans="1:51" x14ac:dyDescent="0.25">
      <c r="A107" t="s">
        <v>822</v>
      </c>
      <c r="B107" t="s">
        <v>289</v>
      </c>
      <c r="C107" t="s">
        <v>553</v>
      </c>
      <c r="D107" t="s">
        <v>693</v>
      </c>
      <c r="E107" s="32">
        <v>73.36666666666666</v>
      </c>
      <c r="F107" s="32">
        <v>258.07844444444447</v>
      </c>
      <c r="G107" s="32">
        <v>39.734000000000016</v>
      </c>
      <c r="H107" s="37">
        <v>0.15396094038591199</v>
      </c>
      <c r="I107" s="32">
        <v>222.97844444444448</v>
      </c>
      <c r="J107" s="32">
        <v>39.734000000000016</v>
      </c>
      <c r="K107" s="37">
        <v>0.17819659698047549</v>
      </c>
      <c r="L107" s="32">
        <v>39.68611111111111</v>
      </c>
      <c r="M107" s="32">
        <v>0</v>
      </c>
      <c r="N107" s="37">
        <v>0</v>
      </c>
      <c r="O107" s="32">
        <v>18.06111111111111</v>
      </c>
      <c r="P107" s="32">
        <v>0</v>
      </c>
      <c r="Q107" s="37">
        <v>0</v>
      </c>
      <c r="R107" s="32">
        <v>16.541666666666668</v>
      </c>
      <c r="S107" s="32">
        <v>0</v>
      </c>
      <c r="T107" s="37">
        <v>0</v>
      </c>
      <c r="U107" s="32">
        <v>5.083333333333333</v>
      </c>
      <c r="V107" s="32">
        <v>0</v>
      </c>
      <c r="W107" s="37">
        <v>0</v>
      </c>
      <c r="X107" s="32">
        <v>57.519444444444446</v>
      </c>
      <c r="Y107" s="32">
        <v>0.2</v>
      </c>
      <c r="Z107" s="37">
        <v>3.4770850437050274E-3</v>
      </c>
      <c r="AA107" s="32">
        <v>13.475</v>
      </c>
      <c r="AB107" s="32">
        <v>0</v>
      </c>
      <c r="AC107" s="37">
        <v>0</v>
      </c>
      <c r="AD107" s="32">
        <v>147.39788888888893</v>
      </c>
      <c r="AE107" s="32">
        <v>39.534000000000013</v>
      </c>
      <c r="AF107" s="37">
        <v>0.26821279665546244</v>
      </c>
      <c r="AG107" s="32">
        <v>0</v>
      </c>
      <c r="AH107" s="32">
        <v>0</v>
      </c>
      <c r="AI107" s="37" t="s">
        <v>942</v>
      </c>
      <c r="AJ107" s="32">
        <v>0</v>
      </c>
      <c r="AK107" s="32">
        <v>0</v>
      </c>
      <c r="AL107" s="37" t="s">
        <v>942</v>
      </c>
      <c r="AM107" t="s">
        <v>16</v>
      </c>
      <c r="AN107" s="34">
        <v>4</v>
      </c>
      <c r="AX107"/>
      <c r="AY107"/>
    </row>
    <row r="108" spans="1:51" x14ac:dyDescent="0.25">
      <c r="A108" t="s">
        <v>822</v>
      </c>
      <c r="B108" t="s">
        <v>465</v>
      </c>
      <c r="C108" t="s">
        <v>555</v>
      </c>
      <c r="D108" t="s">
        <v>688</v>
      </c>
      <c r="E108" s="32">
        <v>38.31111111111111</v>
      </c>
      <c r="F108" s="32">
        <v>249.58066666666664</v>
      </c>
      <c r="G108" s="32">
        <v>18.774999999999999</v>
      </c>
      <c r="H108" s="37">
        <v>7.5226179378210384E-2</v>
      </c>
      <c r="I108" s="32">
        <v>223.22077777777778</v>
      </c>
      <c r="J108" s="32">
        <v>18.774999999999999</v>
      </c>
      <c r="K108" s="37">
        <v>8.4109553720357569E-2</v>
      </c>
      <c r="L108" s="32">
        <v>76.656111111111088</v>
      </c>
      <c r="M108" s="32">
        <v>0</v>
      </c>
      <c r="N108" s="37">
        <v>0</v>
      </c>
      <c r="O108" s="32">
        <v>50.296222222222212</v>
      </c>
      <c r="P108" s="32">
        <v>0</v>
      </c>
      <c r="Q108" s="37">
        <v>0</v>
      </c>
      <c r="R108" s="32">
        <v>20.670999999999999</v>
      </c>
      <c r="S108" s="32">
        <v>0</v>
      </c>
      <c r="T108" s="37">
        <v>0</v>
      </c>
      <c r="U108" s="32">
        <v>5.6888888888888891</v>
      </c>
      <c r="V108" s="32">
        <v>0</v>
      </c>
      <c r="W108" s="37">
        <v>0</v>
      </c>
      <c r="X108" s="32">
        <v>80.77000000000001</v>
      </c>
      <c r="Y108" s="32">
        <v>0</v>
      </c>
      <c r="Z108" s="37">
        <v>0</v>
      </c>
      <c r="AA108" s="32">
        <v>0</v>
      </c>
      <c r="AB108" s="32">
        <v>0</v>
      </c>
      <c r="AC108" s="37" t="s">
        <v>942</v>
      </c>
      <c r="AD108" s="32">
        <v>92.154555555555561</v>
      </c>
      <c r="AE108" s="32">
        <v>18.774999999999999</v>
      </c>
      <c r="AF108" s="37">
        <v>0.20373382397445833</v>
      </c>
      <c r="AG108" s="32">
        <v>0</v>
      </c>
      <c r="AH108" s="32">
        <v>0</v>
      </c>
      <c r="AI108" s="37" t="s">
        <v>942</v>
      </c>
      <c r="AJ108" s="32">
        <v>0</v>
      </c>
      <c r="AK108" s="32">
        <v>0</v>
      </c>
      <c r="AL108" s="37" t="s">
        <v>942</v>
      </c>
      <c r="AM108" t="s">
        <v>197</v>
      </c>
      <c r="AN108" s="34">
        <v>4</v>
      </c>
      <c r="AX108"/>
      <c r="AY108"/>
    </row>
    <row r="109" spans="1:51" x14ac:dyDescent="0.25">
      <c r="A109" t="s">
        <v>822</v>
      </c>
      <c r="B109" t="s">
        <v>508</v>
      </c>
      <c r="C109" t="s">
        <v>541</v>
      </c>
      <c r="D109" t="s">
        <v>797</v>
      </c>
      <c r="E109" s="32">
        <v>113.76666666666667</v>
      </c>
      <c r="F109" s="32">
        <v>552.06166666666661</v>
      </c>
      <c r="G109" s="32">
        <v>27.709444444444443</v>
      </c>
      <c r="H109" s="37">
        <v>5.0192661649111264E-2</v>
      </c>
      <c r="I109" s="32">
        <v>499.22055555555551</v>
      </c>
      <c r="J109" s="32">
        <v>27.709444444444443</v>
      </c>
      <c r="K109" s="37">
        <v>5.5505415664641664E-2</v>
      </c>
      <c r="L109" s="32">
        <v>67.486666666666665</v>
      </c>
      <c r="M109" s="32">
        <v>0</v>
      </c>
      <c r="N109" s="37">
        <v>0</v>
      </c>
      <c r="O109" s="32">
        <v>44.475555555555552</v>
      </c>
      <c r="P109" s="32">
        <v>0</v>
      </c>
      <c r="Q109" s="37">
        <v>0</v>
      </c>
      <c r="R109" s="32">
        <v>17.411111111111111</v>
      </c>
      <c r="S109" s="32">
        <v>0</v>
      </c>
      <c r="T109" s="37">
        <v>0</v>
      </c>
      <c r="U109" s="32">
        <v>5.6</v>
      </c>
      <c r="V109" s="32">
        <v>0</v>
      </c>
      <c r="W109" s="37">
        <v>0</v>
      </c>
      <c r="X109" s="32">
        <v>136.28833333333336</v>
      </c>
      <c r="Y109" s="32">
        <v>27.709444444444443</v>
      </c>
      <c r="Z109" s="37">
        <v>0.20331486758057871</v>
      </c>
      <c r="AA109" s="32">
        <v>29.83</v>
      </c>
      <c r="AB109" s="32">
        <v>0</v>
      </c>
      <c r="AC109" s="37">
        <v>0</v>
      </c>
      <c r="AD109" s="32">
        <v>292.51222222222214</v>
      </c>
      <c r="AE109" s="32">
        <v>0</v>
      </c>
      <c r="AF109" s="37">
        <v>0</v>
      </c>
      <c r="AG109" s="32">
        <v>0</v>
      </c>
      <c r="AH109" s="32">
        <v>0</v>
      </c>
      <c r="AI109" s="37" t="s">
        <v>942</v>
      </c>
      <c r="AJ109" s="32">
        <v>25.944444444444443</v>
      </c>
      <c r="AK109" s="32">
        <v>0</v>
      </c>
      <c r="AL109" s="37">
        <v>0</v>
      </c>
      <c r="AM109" t="s">
        <v>241</v>
      </c>
      <c r="AN109" s="34">
        <v>4</v>
      </c>
      <c r="AX109"/>
      <c r="AY109"/>
    </row>
    <row r="110" spans="1:51" x14ac:dyDescent="0.25">
      <c r="A110" t="s">
        <v>822</v>
      </c>
      <c r="B110" t="s">
        <v>442</v>
      </c>
      <c r="C110" t="s">
        <v>555</v>
      </c>
      <c r="D110" t="s">
        <v>688</v>
      </c>
      <c r="E110" s="32">
        <v>58.133333333333333</v>
      </c>
      <c r="F110" s="32">
        <v>204.4334444444444</v>
      </c>
      <c r="G110" s="32">
        <v>27.29633333333333</v>
      </c>
      <c r="H110" s="37">
        <v>0.13352185796953206</v>
      </c>
      <c r="I110" s="32">
        <v>193.70511111111108</v>
      </c>
      <c r="J110" s="32">
        <v>27.29633333333333</v>
      </c>
      <c r="K110" s="37">
        <v>0.14091694936059737</v>
      </c>
      <c r="L110" s="32">
        <v>23.707666666666661</v>
      </c>
      <c r="M110" s="32">
        <v>1.5237777777777777</v>
      </c>
      <c r="N110" s="37">
        <v>6.4273629252609335E-2</v>
      </c>
      <c r="O110" s="32">
        <v>17.780333333333331</v>
      </c>
      <c r="P110" s="32">
        <v>1.5237777777777777</v>
      </c>
      <c r="Q110" s="37">
        <v>8.5700180599038889E-2</v>
      </c>
      <c r="R110" s="32">
        <v>0.41622222222222222</v>
      </c>
      <c r="S110" s="32">
        <v>0</v>
      </c>
      <c r="T110" s="37">
        <v>0</v>
      </c>
      <c r="U110" s="32">
        <v>5.5111111111111111</v>
      </c>
      <c r="V110" s="32">
        <v>0</v>
      </c>
      <c r="W110" s="37">
        <v>0</v>
      </c>
      <c r="X110" s="32">
        <v>52.440999999999995</v>
      </c>
      <c r="Y110" s="32">
        <v>10.522666666666664</v>
      </c>
      <c r="Z110" s="37">
        <v>0.20065724655644754</v>
      </c>
      <c r="AA110" s="32">
        <v>4.8010000000000002</v>
      </c>
      <c r="AB110" s="32">
        <v>0</v>
      </c>
      <c r="AC110" s="37">
        <v>0</v>
      </c>
      <c r="AD110" s="32">
        <v>123.48377777777775</v>
      </c>
      <c r="AE110" s="32">
        <v>15.249888888888888</v>
      </c>
      <c r="AF110" s="37">
        <v>0.12349710353316767</v>
      </c>
      <c r="AG110" s="32">
        <v>0</v>
      </c>
      <c r="AH110" s="32">
        <v>0</v>
      </c>
      <c r="AI110" s="37" t="s">
        <v>942</v>
      </c>
      <c r="AJ110" s="32">
        <v>0</v>
      </c>
      <c r="AK110" s="32">
        <v>0</v>
      </c>
      <c r="AL110" s="37" t="s">
        <v>942</v>
      </c>
      <c r="AM110" t="s">
        <v>174</v>
      </c>
      <c r="AN110" s="34">
        <v>4</v>
      </c>
      <c r="AX110"/>
      <c r="AY110"/>
    </row>
    <row r="111" spans="1:51" x14ac:dyDescent="0.25">
      <c r="A111" t="s">
        <v>822</v>
      </c>
      <c r="B111" t="s">
        <v>319</v>
      </c>
      <c r="C111" t="s">
        <v>607</v>
      </c>
      <c r="D111" t="s">
        <v>760</v>
      </c>
      <c r="E111" s="32">
        <v>76.3</v>
      </c>
      <c r="F111" s="32">
        <v>279.2643333333333</v>
      </c>
      <c r="G111" s="32">
        <v>35.438111111111112</v>
      </c>
      <c r="H111" s="37">
        <v>0.12689809216994336</v>
      </c>
      <c r="I111" s="32">
        <v>248.74266666666659</v>
      </c>
      <c r="J111" s="32">
        <v>35.415888888888894</v>
      </c>
      <c r="K111" s="37">
        <v>0.14237963017558536</v>
      </c>
      <c r="L111" s="32">
        <v>58.582333333333345</v>
      </c>
      <c r="M111" s="32">
        <v>0.33666666666666661</v>
      </c>
      <c r="N111" s="37">
        <v>5.7468975288340607E-3</v>
      </c>
      <c r="O111" s="32">
        <v>34.437777777777782</v>
      </c>
      <c r="P111" s="32">
        <v>0.33666666666666661</v>
      </c>
      <c r="Q111" s="37">
        <v>9.7760856940052893E-3</v>
      </c>
      <c r="R111" s="32">
        <v>22.900111111111112</v>
      </c>
      <c r="S111" s="32">
        <v>0</v>
      </c>
      <c r="T111" s="37">
        <v>0</v>
      </c>
      <c r="U111" s="32">
        <v>1.2444444444444445</v>
      </c>
      <c r="V111" s="32">
        <v>0</v>
      </c>
      <c r="W111" s="37">
        <v>0</v>
      </c>
      <c r="X111" s="32">
        <v>39.857333333333344</v>
      </c>
      <c r="Y111" s="32">
        <v>2.3844444444444446</v>
      </c>
      <c r="Z111" s="37">
        <v>5.9824485107996289E-2</v>
      </c>
      <c r="AA111" s="32">
        <v>6.3771111111111134</v>
      </c>
      <c r="AB111" s="32">
        <v>2.2222222222222223E-2</v>
      </c>
      <c r="AC111" s="37">
        <v>3.4846848102589108E-3</v>
      </c>
      <c r="AD111" s="32">
        <v>165.58788888888881</v>
      </c>
      <c r="AE111" s="32">
        <v>32.69477777777778</v>
      </c>
      <c r="AF111" s="37">
        <v>0.1974466731665159</v>
      </c>
      <c r="AG111" s="32">
        <v>8.8596666666666692</v>
      </c>
      <c r="AH111" s="32">
        <v>0</v>
      </c>
      <c r="AI111" s="37">
        <v>0</v>
      </c>
      <c r="AJ111" s="32">
        <v>0</v>
      </c>
      <c r="AK111" s="32">
        <v>0</v>
      </c>
      <c r="AL111" s="37" t="s">
        <v>942</v>
      </c>
      <c r="AM111" t="s">
        <v>47</v>
      </c>
      <c r="AN111" s="34">
        <v>4</v>
      </c>
      <c r="AX111"/>
      <c r="AY111"/>
    </row>
    <row r="112" spans="1:51" x14ac:dyDescent="0.25">
      <c r="A112" t="s">
        <v>822</v>
      </c>
      <c r="B112" t="s">
        <v>485</v>
      </c>
      <c r="C112" t="s">
        <v>609</v>
      </c>
      <c r="D112" t="s">
        <v>710</v>
      </c>
      <c r="E112" s="32">
        <v>9.5666666666666664</v>
      </c>
      <c r="F112" s="32">
        <v>57.288888888888891</v>
      </c>
      <c r="G112" s="32">
        <v>14.447222222222221</v>
      </c>
      <c r="H112" s="37">
        <v>0.25218192397207134</v>
      </c>
      <c r="I112" s="32">
        <v>45.349999999999994</v>
      </c>
      <c r="J112" s="32">
        <v>14.447222222222221</v>
      </c>
      <c r="K112" s="37">
        <v>0.31857160357711628</v>
      </c>
      <c r="L112" s="32">
        <v>31.269444444444446</v>
      </c>
      <c r="M112" s="32">
        <v>3.9055555555555554</v>
      </c>
      <c r="N112" s="37">
        <v>0.12490006218353024</v>
      </c>
      <c r="O112" s="32">
        <v>19.330555555555556</v>
      </c>
      <c r="P112" s="32">
        <v>3.9055555555555554</v>
      </c>
      <c r="Q112" s="37">
        <v>0.20204052306365858</v>
      </c>
      <c r="R112" s="32">
        <v>9.8944444444444439</v>
      </c>
      <c r="S112" s="32">
        <v>0</v>
      </c>
      <c r="T112" s="37">
        <v>0</v>
      </c>
      <c r="U112" s="32">
        <v>2.0444444444444443</v>
      </c>
      <c r="V112" s="32">
        <v>0</v>
      </c>
      <c r="W112" s="37">
        <v>0</v>
      </c>
      <c r="X112" s="32">
        <v>10.694444444444445</v>
      </c>
      <c r="Y112" s="32">
        <v>7.2944444444444443</v>
      </c>
      <c r="Z112" s="37">
        <v>0.68207792207792206</v>
      </c>
      <c r="AA112" s="32">
        <v>0</v>
      </c>
      <c r="AB112" s="32">
        <v>0</v>
      </c>
      <c r="AC112" s="37" t="s">
        <v>942</v>
      </c>
      <c r="AD112" s="32">
        <v>15.324999999999999</v>
      </c>
      <c r="AE112" s="32">
        <v>3.2472222222222222</v>
      </c>
      <c r="AF112" s="37">
        <v>0.2118905202102592</v>
      </c>
      <c r="AG112" s="32">
        <v>0</v>
      </c>
      <c r="AH112" s="32">
        <v>0</v>
      </c>
      <c r="AI112" s="37" t="s">
        <v>942</v>
      </c>
      <c r="AJ112" s="32">
        <v>0</v>
      </c>
      <c r="AK112" s="32">
        <v>0</v>
      </c>
      <c r="AL112" s="37" t="s">
        <v>942</v>
      </c>
      <c r="AM112" t="s">
        <v>217</v>
      </c>
      <c r="AN112" s="34">
        <v>4</v>
      </c>
      <c r="AX112"/>
      <c r="AY112"/>
    </row>
    <row r="113" spans="1:51" x14ac:dyDescent="0.25">
      <c r="A113" t="s">
        <v>822</v>
      </c>
      <c r="B113" t="s">
        <v>387</v>
      </c>
      <c r="C113" t="s">
        <v>548</v>
      </c>
      <c r="D113" t="s">
        <v>690</v>
      </c>
      <c r="E113" s="32">
        <v>69.311111111111117</v>
      </c>
      <c r="F113" s="32">
        <v>233.70611111111114</v>
      </c>
      <c r="G113" s="32">
        <v>0</v>
      </c>
      <c r="H113" s="37">
        <v>0</v>
      </c>
      <c r="I113" s="32">
        <v>207.80966666666669</v>
      </c>
      <c r="J113" s="32">
        <v>0</v>
      </c>
      <c r="K113" s="37">
        <v>0</v>
      </c>
      <c r="L113" s="32">
        <v>43.662555555555564</v>
      </c>
      <c r="M113" s="32">
        <v>0</v>
      </c>
      <c r="N113" s="37">
        <v>0</v>
      </c>
      <c r="O113" s="32">
        <v>23.681222222222228</v>
      </c>
      <c r="P113" s="32">
        <v>0</v>
      </c>
      <c r="Q113" s="37">
        <v>0</v>
      </c>
      <c r="R113" s="32">
        <v>14.937777777777779</v>
      </c>
      <c r="S113" s="32">
        <v>0</v>
      </c>
      <c r="T113" s="37">
        <v>0</v>
      </c>
      <c r="U113" s="32">
        <v>5.0435555555555558</v>
      </c>
      <c r="V113" s="32">
        <v>0</v>
      </c>
      <c r="W113" s="37">
        <v>0</v>
      </c>
      <c r="X113" s="32">
        <v>57.020777777777774</v>
      </c>
      <c r="Y113" s="32">
        <v>0</v>
      </c>
      <c r="Z113" s="37">
        <v>0</v>
      </c>
      <c r="AA113" s="32">
        <v>5.915111111111111</v>
      </c>
      <c r="AB113" s="32">
        <v>0</v>
      </c>
      <c r="AC113" s="37">
        <v>0</v>
      </c>
      <c r="AD113" s="32">
        <v>94.537666666666667</v>
      </c>
      <c r="AE113" s="32">
        <v>0</v>
      </c>
      <c r="AF113" s="37">
        <v>0</v>
      </c>
      <c r="AG113" s="32">
        <v>20.933666666666671</v>
      </c>
      <c r="AH113" s="32">
        <v>0</v>
      </c>
      <c r="AI113" s="37">
        <v>0</v>
      </c>
      <c r="AJ113" s="32">
        <v>11.636333333333333</v>
      </c>
      <c r="AK113" s="32">
        <v>0</v>
      </c>
      <c r="AL113" s="37">
        <v>0</v>
      </c>
      <c r="AM113" t="s">
        <v>116</v>
      </c>
      <c r="AN113" s="34">
        <v>4</v>
      </c>
      <c r="AX113"/>
      <c r="AY113"/>
    </row>
    <row r="114" spans="1:51" x14ac:dyDescent="0.25">
      <c r="A114" t="s">
        <v>822</v>
      </c>
      <c r="B114" t="s">
        <v>318</v>
      </c>
      <c r="C114" t="s">
        <v>606</v>
      </c>
      <c r="D114" t="s">
        <v>759</v>
      </c>
      <c r="E114" s="32">
        <v>75.2</v>
      </c>
      <c r="F114" s="32">
        <v>262.68444444444441</v>
      </c>
      <c r="G114" s="32">
        <v>160.22499999999999</v>
      </c>
      <c r="H114" s="37">
        <v>0.60995237208987552</v>
      </c>
      <c r="I114" s="32">
        <v>241.32522222222221</v>
      </c>
      <c r="J114" s="32">
        <v>160.22499999999999</v>
      </c>
      <c r="K114" s="37">
        <v>0.66393806053334203</v>
      </c>
      <c r="L114" s="32">
        <v>52.264777777777773</v>
      </c>
      <c r="M114" s="32">
        <v>8.4555555555555557</v>
      </c>
      <c r="N114" s="37">
        <v>0.16178305763601153</v>
      </c>
      <c r="O114" s="32">
        <v>36.097222222222221</v>
      </c>
      <c r="P114" s="32">
        <v>8.4555555555555557</v>
      </c>
      <c r="Q114" s="37">
        <v>0.2342439399769142</v>
      </c>
      <c r="R114" s="32">
        <v>10.373111111111111</v>
      </c>
      <c r="S114" s="32">
        <v>0</v>
      </c>
      <c r="T114" s="37">
        <v>0</v>
      </c>
      <c r="U114" s="32">
        <v>5.7944444444444443</v>
      </c>
      <c r="V114" s="32">
        <v>0</v>
      </c>
      <c r="W114" s="37">
        <v>0</v>
      </c>
      <c r="X114" s="32">
        <v>50.527999999999992</v>
      </c>
      <c r="Y114" s="32">
        <v>23.366666666666667</v>
      </c>
      <c r="Z114" s="37">
        <v>0.46244986278235178</v>
      </c>
      <c r="AA114" s="32">
        <v>5.1916666666666664</v>
      </c>
      <c r="AB114" s="32">
        <v>0</v>
      </c>
      <c r="AC114" s="37">
        <v>0</v>
      </c>
      <c r="AD114" s="32">
        <v>152.48888888888888</v>
      </c>
      <c r="AE114" s="32">
        <v>126.19166666666666</v>
      </c>
      <c r="AF114" s="37">
        <v>0.82754663363450887</v>
      </c>
      <c r="AG114" s="32">
        <v>0</v>
      </c>
      <c r="AH114" s="32">
        <v>0</v>
      </c>
      <c r="AI114" s="37" t="s">
        <v>942</v>
      </c>
      <c r="AJ114" s="32">
        <v>2.2111111111111112</v>
      </c>
      <c r="AK114" s="32">
        <v>2.2111111111111112</v>
      </c>
      <c r="AL114" s="37">
        <v>1</v>
      </c>
      <c r="AM114" t="s">
        <v>46</v>
      </c>
      <c r="AN114" s="34">
        <v>4</v>
      </c>
      <c r="AX114"/>
      <c r="AY114"/>
    </row>
    <row r="115" spans="1:51" x14ac:dyDescent="0.25">
      <c r="A115" t="s">
        <v>822</v>
      </c>
      <c r="B115" t="s">
        <v>391</v>
      </c>
      <c r="C115" t="s">
        <v>552</v>
      </c>
      <c r="D115" t="s">
        <v>758</v>
      </c>
      <c r="E115" s="32">
        <v>69.322222222222223</v>
      </c>
      <c r="F115" s="32">
        <v>230.61944444444444</v>
      </c>
      <c r="G115" s="32">
        <v>64.797222222222217</v>
      </c>
      <c r="H115" s="37">
        <v>0.28097033352203604</v>
      </c>
      <c r="I115" s="32">
        <v>200.95833333333331</v>
      </c>
      <c r="J115" s="32">
        <v>64.797222222222217</v>
      </c>
      <c r="K115" s="37">
        <v>0.32244108093164697</v>
      </c>
      <c r="L115" s="32">
        <v>34.700000000000003</v>
      </c>
      <c r="M115" s="32">
        <v>0.30277777777777776</v>
      </c>
      <c r="N115" s="37">
        <v>8.725584373999359E-3</v>
      </c>
      <c r="O115" s="32">
        <v>23.144444444444446</v>
      </c>
      <c r="P115" s="32">
        <v>0.30277777777777776</v>
      </c>
      <c r="Q115" s="37">
        <v>1.3082093134901582E-2</v>
      </c>
      <c r="R115" s="32">
        <v>5.7472222222222218</v>
      </c>
      <c r="S115" s="32">
        <v>0</v>
      </c>
      <c r="T115" s="37">
        <v>0</v>
      </c>
      <c r="U115" s="32">
        <v>5.8083333333333336</v>
      </c>
      <c r="V115" s="32">
        <v>0</v>
      </c>
      <c r="W115" s="37">
        <v>0</v>
      </c>
      <c r="X115" s="32">
        <v>39.725000000000001</v>
      </c>
      <c r="Y115" s="32">
        <v>6.4611111111111112</v>
      </c>
      <c r="Z115" s="37">
        <v>0.16264596881336968</v>
      </c>
      <c r="AA115" s="32">
        <v>18.105555555555554</v>
      </c>
      <c r="AB115" s="32">
        <v>0</v>
      </c>
      <c r="AC115" s="37">
        <v>0</v>
      </c>
      <c r="AD115" s="32">
        <v>131.97499999999999</v>
      </c>
      <c r="AE115" s="32">
        <v>56.013888888888886</v>
      </c>
      <c r="AF115" s="37">
        <v>0.42442802719370248</v>
      </c>
      <c r="AG115" s="32">
        <v>0.60833333333333328</v>
      </c>
      <c r="AH115" s="32">
        <v>0</v>
      </c>
      <c r="AI115" s="37">
        <v>0</v>
      </c>
      <c r="AJ115" s="32">
        <v>5.5055555555555555</v>
      </c>
      <c r="AK115" s="32">
        <v>2.0194444444444444</v>
      </c>
      <c r="AL115" s="37">
        <v>0.36680121089808271</v>
      </c>
      <c r="AM115" t="s">
        <v>122</v>
      </c>
      <c r="AN115" s="34">
        <v>4</v>
      </c>
      <c r="AX115"/>
      <c r="AY115"/>
    </row>
    <row r="116" spans="1:51" x14ac:dyDescent="0.25">
      <c r="A116" t="s">
        <v>822</v>
      </c>
      <c r="B116" t="s">
        <v>368</v>
      </c>
      <c r="C116" t="s">
        <v>630</v>
      </c>
      <c r="D116" t="s">
        <v>703</v>
      </c>
      <c r="E116" s="32">
        <v>88.822222222222223</v>
      </c>
      <c r="F116" s="32">
        <v>269.33611111111111</v>
      </c>
      <c r="G116" s="32">
        <v>0</v>
      </c>
      <c r="H116" s="37">
        <v>0</v>
      </c>
      <c r="I116" s="32">
        <v>249.82777777777778</v>
      </c>
      <c r="J116" s="32">
        <v>0</v>
      </c>
      <c r="K116" s="37">
        <v>0</v>
      </c>
      <c r="L116" s="32">
        <v>24.37777777777778</v>
      </c>
      <c r="M116" s="32">
        <v>0</v>
      </c>
      <c r="N116" s="37">
        <v>0</v>
      </c>
      <c r="O116" s="32">
        <v>19.077777777777779</v>
      </c>
      <c r="P116" s="32">
        <v>0</v>
      </c>
      <c r="Q116" s="37">
        <v>0</v>
      </c>
      <c r="R116" s="32">
        <v>0</v>
      </c>
      <c r="S116" s="32">
        <v>0</v>
      </c>
      <c r="T116" s="37" t="s">
        <v>942</v>
      </c>
      <c r="U116" s="32">
        <v>5.3</v>
      </c>
      <c r="V116" s="32">
        <v>0</v>
      </c>
      <c r="W116" s="37">
        <v>0</v>
      </c>
      <c r="X116" s="32">
        <v>74.086111111111109</v>
      </c>
      <c r="Y116" s="32">
        <v>0</v>
      </c>
      <c r="Z116" s="37">
        <v>0</v>
      </c>
      <c r="AA116" s="32">
        <v>14.208333333333334</v>
      </c>
      <c r="AB116" s="32">
        <v>0</v>
      </c>
      <c r="AC116" s="37">
        <v>0</v>
      </c>
      <c r="AD116" s="32">
        <v>156.66388888888889</v>
      </c>
      <c r="AE116" s="32">
        <v>0</v>
      </c>
      <c r="AF116" s="37">
        <v>0</v>
      </c>
      <c r="AG116" s="32">
        <v>0</v>
      </c>
      <c r="AH116" s="32">
        <v>0</v>
      </c>
      <c r="AI116" s="37" t="s">
        <v>942</v>
      </c>
      <c r="AJ116" s="32">
        <v>0</v>
      </c>
      <c r="AK116" s="32">
        <v>0</v>
      </c>
      <c r="AL116" s="37" t="s">
        <v>942</v>
      </c>
      <c r="AM116" t="s">
        <v>96</v>
      </c>
      <c r="AN116" s="34">
        <v>4</v>
      </c>
      <c r="AX116"/>
      <c r="AY116"/>
    </row>
    <row r="117" spans="1:51" x14ac:dyDescent="0.25">
      <c r="A117" t="s">
        <v>822</v>
      </c>
      <c r="B117" t="s">
        <v>299</v>
      </c>
      <c r="C117" t="s">
        <v>555</v>
      </c>
      <c r="D117" t="s">
        <v>688</v>
      </c>
      <c r="E117" s="32">
        <v>85.5</v>
      </c>
      <c r="F117" s="32">
        <v>164.34466666666668</v>
      </c>
      <c r="G117" s="32">
        <v>2.6194444444444445</v>
      </c>
      <c r="H117" s="37">
        <v>1.5938724983131654E-2</v>
      </c>
      <c r="I117" s="32">
        <v>143.8307777777778</v>
      </c>
      <c r="J117" s="32">
        <v>2.6194444444444445</v>
      </c>
      <c r="K117" s="37">
        <v>1.8211988316517016E-2</v>
      </c>
      <c r="L117" s="32">
        <v>29.24722222222222</v>
      </c>
      <c r="M117" s="32">
        <v>0</v>
      </c>
      <c r="N117" s="37">
        <v>0</v>
      </c>
      <c r="O117" s="32">
        <v>15.169444444444444</v>
      </c>
      <c r="P117" s="32">
        <v>0</v>
      </c>
      <c r="Q117" s="37">
        <v>0</v>
      </c>
      <c r="R117" s="32">
        <v>9.2722222222222221</v>
      </c>
      <c r="S117" s="32">
        <v>0</v>
      </c>
      <c r="T117" s="37">
        <v>0</v>
      </c>
      <c r="U117" s="32">
        <v>4.8055555555555554</v>
      </c>
      <c r="V117" s="32">
        <v>0</v>
      </c>
      <c r="W117" s="37">
        <v>0</v>
      </c>
      <c r="X117" s="32">
        <v>25.5</v>
      </c>
      <c r="Y117" s="32">
        <v>0.23055555555555557</v>
      </c>
      <c r="Z117" s="37">
        <v>9.0413943355119823E-3</v>
      </c>
      <c r="AA117" s="32">
        <v>6.4361111111111109</v>
      </c>
      <c r="AB117" s="32">
        <v>0</v>
      </c>
      <c r="AC117" s="37">
        <v>0</v>
      </c>
      <c r="AD117" s="32">
        <v>86.564111111111117</v>
      </c>
      <c r="AE117" s="32">
        <v>2.3888888888888888</v>
      </c>
      <c r="AF117" s="37">
        <v>2.759675872859807E-2</v>
      </c>
      <c r="AG117" s="32">
        <v>6.3416666666666668</v>
      </c>
      <c r="AH117" s="32">
        <v>0</v>
      </c>
      <c r="AI117" s="37">
        <v>0</v>
      </c>
      <c r="AJ117" s="32">
        <v>10.255555555555556</v>
      </c>
      <c r="AK117" s="32">
        <v>0</v>
      </c>
      <c r="AL117" s="37">
        <v>0</v>
      </c>
      <c r="AM117" t="s">
        <v>26</v>
      </c>
      <c r="AN117" s="34">
        <v>4</v>
      </c>
      <c r="AX117"/>
      <c r="AY117"/>
    </row>
    <row r="118" spans="1:51" x14ac:dyDescent="0.25">
      <c r="A118" t="s">
        <v>822</v>
      </c>
      <c r="B118" t="s">
        <v>432</v>
      </c>
      <c r="C118" t="s">
        <v>656</v>
      </c>
      <c r="D118" t="s">
        <v>745</v>
      </c>
      <c r="E118" s="32">
        <v>47.12222222222222</v>
      </c>
      <c r="F118" s="32">
        <v>156.16388888888895</v>
      </c>
      <c r="G118" s="32">
        <v>27.744666666666667</v>
      </c>
      <c r="H118" s="37">
        <v>0.17766377914939782</v>
      </c>
      <c r="I118" s="32">
        <v>135.04722222222225</v>
      </c>
      <c r="J118" s="32">
        <v>27.744666666666667</v>
      </c>
      <c r="K118" s="37">
        <v>0.20544418619001581</v>
      </c>
      <c r="L118" s="32">
        <v>47.836111111111116</v>
      </c>
      <c r="M118" s="32">
        <v>9.4527777777777775</v>
      </c>
      <c r="N118" s="37">
        <v>0.1976075721502816</v>
      </c>
      <c r="O118" s="32">
        <v>26.719444444444445</v>
      </c>
      <c r="P118" s="32">
        <v>9.4527777777777775</v>
      </c>
      <c r="Q118" s="37">
        <v>0.35377897910385692</v>
      </c>
      <c r="R118" s="32">
        <v>14.9</v>
      </c>
      <c r="S118" s="32">
        <v>0</v>
      </c>
      <c r="T118" s="37">
        <v>0</v>
      </c>
      <c r="U118" s="32">
        <v>6.2166666666666668</v>
      </c>
      <c r="V118" s="32">
        <v>0</v>
      </c>
      <c r="W118" s="37">
        <v>0</v>
      </c>
      <c r="X118" s="32">
        <v>11.741666666666667</v>
      </c>
      <c r="Y118" s="32">
        <v>0.13333333333333333</v>
      </c>
      <c r="Z118" s="37">
        <v>1.1355571327182398E-2</v>
      </c>
      <c r="AA118" s="32">
        <v>0</v>
      </c>
      <c r="AB118" s="32">
        <v>0</v>
      </c>
      <c r="AC118" s="37" t="s">
        <v>942</v>
      </c>
      <c r="AD118" s="32">
        <v>74.628000000000029</v>
      </c>
      <c r="AE118" s="32">
        <v>18.158555555555555</v>
      </c>
      <c r="AF118" s="37">
        <v>0.24332094596606565</v>
      </c>
      <c r="AG118" s="32">
        <v>0</v>
      </c>
      <c r="AH118" s="32">
        <v>0</v>
      </c>
      <c r="AI118" s="37" t="s">
        <v>942</v>
      </c>
      <c r="AJ118" s="32">
        <v>21.958111111111112</v>
      </c>
      <c r="AK118" s="32">
        <v>0</v>
      </c>
      <c r="AL118" s="37">
        <v>0</v>
      </c>
      <c r="AM118" t="s">
        <v>164</v>
      </c>
      <c r="AN118" s="34">
        <v>4</v>
      </c>
      <c r="AX118"/>
      <c r="AY118"/>
    </row>
    <row r="119" spans="1:51" x14ac:dyDescent="0.25">
      <c r="A119" t="s">
        <v>822</v>
      </c>
      <c r="B119" t="s">
        <v>290</v>
      </c>
      <c r="C119" t="s">
        <v>554</v>
      </c>
      <c r="D119" t="s">
        <v>755</v>
      </c>
      <c r="E119" s="32">
        <v>84.2</v>
      </c>
      <c r="F119" s="32">
        <v>304.7474444444444</v>
      </c>
      <c r="G119" s="32">
        <v>46.241666666666667</v>
      </c>
      <c r="H119" s="37">
        <v>0.15173766838624481</v>
      </c>
      <c r="I119" s="32">
        <v>289.14744444444443</v>
      </c>
      <c r="J119" s="32">
        <v>46.241666666666667</v>
      </c>
      <c r="K119" s="37">
        <v>0.15992417555518582</v>
      </c>
      <c r="L119" s="32">
        <v>39.43333333333333</v>
      </c>
      <c r="M119" s="32">
        <v>0.75</v>
      </c>
      <c r="N119" s="37">
        <v>1.9019442096365174E-2</v>
      </c>
      <c r="O119" s="32">
        <v>29.633333333333333</v>
      </c>
      <c r="P119" s="32">
        <v>0.75</v>
      </c>
      <c r="Q119" s="37">
        <v>2.5309336332958381E-2</v>
      </c>
      <c r="R119" s="32">
        <v>3.3833333333333333</v>
      </c>
      <c r="S119" s="32">
        <v>0</v>
      </c>
      <c r="T119" s="37">
        <v>0</v>
      </c>
      <c r="U119" s="32">
        <v>6.416666666666667</v>
      </c>
      <c r="V119" s="32">
        <v>0</v>
      </c>
      <c r="W119" s="37">
        <v>0</v>
      </c>
      <c r="X119" s="32">
        <v>83.378</v>
      </c>
      <c r="Y119" s="32">
        <v>10.302777777777777</v>
      </c>
      <c r="Z119" s="37">
        <v>0.12356710136700061</v>
      </c>
      <c r="AA119" s="32">
        <v>5.8</v>
      </c>
      <c r="AB119" s="32">
        <v>0</v>
      </c>
      <c r="AC119" s="37">
        <v>0</v>
      </c>
      <c r="AD119" s="32">
        <v>167.29444444444445</v>
      </c>
      <c r="AE119" s="32">
        <v>32.49722222222222</v>
      </c>
      <c r="AF119" s="37">
        <v>0.1942516521103842</v>
      </c>
      <c r="AG119" s="32">
        <v>0</v>
      </c>
      <c r="AH119" s="32">
        <v>0</v>
      </c>
      <c r="AI119" s="37" t="s">
        <v>942</v>
      </c>
      <c r="AJ119" s="32">
        <v>8.8416666666666668</v>
      </c>
      <c r="AK119" s="32">
        <v>2.6916666666666669</v>
      </c>
      <c r="AL119" s="37">
        <v>0.30442978322337422</v>
      </c>
      <c r="AM119" t="s">
        <v>17</v>
      </c>
      <c r="AN119" s="34">
        <v>4</v>
      </c>
      <c r="AX119"/>
      <c r="AY119"/>
    </row>
    <row r="120" spans="1:51" x14ac:dyDescent="0.25">
      <c r="A120" t="s">
        <v>822</v>
      </c>
      <c r="B120" t="s">
        <v>413</v>
      </c>
      <c r="C120" t="s">
        <v>557</v>
      </c>
      <c r="D120" t="s">
        <v>695</v>
      </c>
      <c r="E120" s="32">
        <v>86.1</v>
      </c>
      <c r="F120" s="32">
        <v>264.97500000000002</v>
      </c>
      <c r="G120" s="32">
        <v>0</v>
      </c>
      <c r="H120" s="37">
        <v>0</v>
      </c>
      <c r="I120" s="32">
        <v>243.62777777777777</v>
      </c>
      <c r="J120" s="32">
        <v>0</v>
      </c>
      <c r="K120" s="37">
        <v>0</v>
      </c>
      <c r="L120" s="32">
        <v>57.494444444444447</v>
      </c>
      <c r="M120" s="32">
        <v>0</v>
      </c>
      <c r="N120" s="37">
        <v>0</v>
      </c>
      <c r="O120" s="32">
        <v>43.430555555555557</v>
      </c>
      <c r="P120" s="32">
        <v>0</v>
      </c>
      <c r="Q120" s="37">
        <v>0</v>
      </c>
      <c r="R120" s="32">
        <v>8.375</v>
      </c>
      <c r="S120" s="32">
        <v>0</v>
      </c>
      <c r="T120" s="37">
        <v>0</v>
      </c>
      <c r="U120" s="32">
        <v>5.6888888888888891</v>
      </c>
      <c r="V120" s="32">
        <v>0</v>
      </c>
      <c r="W120" s="37">
        <v>0</v>
      </c>
      <c r="X120" s="32">
        <v>40.49722222222222</v>
      </c>
      <c r="Y120" s="32">
        <v>0</v>
      </c>
      <c r="Z120" s="37">
        <v>0</v>
      </c>
      <c r="AA120" s="32">
        <v>7.2833333333333332</v>
      </c>
      <c r="AB120" s="32">
        <v>0</v>
      </c>
      <c r="AC120" s="37">
        <v>0</v>
      </c>
      <c r="AD120" s="32">
        <v>159.69999999999999</v>
      </c>
      <c r="AE120" s="32">
        <v>0</v>
      </c>
      <c r="AF120" s="37">
        <v>0</v>
      </c>
      <c r="AG120" s="32">
        <v>0</v>
      </c>
      <c r="AH120" s="32">
        <v>0</v>
      </c>
      <c r="AI120" s="37" t="s">
        <v>942</v>
      </c>
      <c r="AJ120" s="32">
        <v>0</v>
      </c>
      <c r="AK120" s="32">
        <v>0</v>
      </c>
      <c r="AL120" s="37" t="s">
        <v>942</v>
      </c>
      <c r="AM120" t="s">
        <v>145</v>
      </c>
      <c r="AN120" s="34">
        <v>4</v>
      </c>
      <c r="AX120"/>
      <c r="AY120"/>
    </row>
    <row r="121" spans="1:51" x14ac:dyDescent="0.25">
      <c r="A121" t="s">
        <v>822</v>
      </c>
      <c r="B121" t="s">
        <v>304</v>
      </c>
      <c r="C121" t="s">
        <v>555</v>
      </c>
      <c r="D121" t="s">
        <v>688</v>
      </c>
      <c r="E121" s="32">
        <v>169.66666666666666</v>
      </c>
      <c r="F121" s="32">
        <v>591.73611111111109</v>
      </c>
      <c r="G121" s="32">
        <v>163.04166666666666</v>
      </c>
      <c r="H121" s="37">
        <v>0.27553104095763409</v>
      </c>
      <c r="I121" s="32">
        <v>573.36944444444441</v>
      </c>
      <c r="J121" s="32">
        <v>163.04166666666666</v>
      </c>
      <c r="K121" s="37">
        <v>0.28435708991197262</v>
      </c>
      <c r="L121" s="32">
        <v>40.99444444444444</v>
      </c>
      <c r="M121" s="32">
        <v>1.8416666666666666</v>
      </c>
      <c r="N121" s="37">
        <v>4.4924786556443962E-2</v>
      </c>
      <c r="O121" s="32">
        <v>34.422222222222224</v>
      </c>
      <c r="P121" s="32">
        <v>1.8416666666666666</v>
      </c>
      <c r="Q121" s="37">
        <v>5.350225952227243E-2</v>
      </c>
      <c r="R121" s="32">
        <v>5.3444444444444441</v>
      </c>
      <c r="S121" s="32">
        <v>0</v>
      </c>
      <c r="T121" s="37">
        <v>0</v>
      </c>
      <c r="U121" s="32">
        <v>1.2277777777777779</v>
      </c>
      <c r="V121" s="32">
        <v>0</v>
      </c>
      <c r="W121" s="37">
        <v>0</v>
      </c>
      <c r="X121" s="32">
        <v>180.51944444444445</v>
      </c>
      <c r="Y121" s="32">
        <v>47.111111111111114</v>
      </c>
      <c r="Z121" s="37">
        <v>0.26097527197747244</v>
      </c>
      <c r="AA121" s="32">
        <v>11.794444444444444</v>
      </c>
      <c r="AB121" s="32">
        <v>0</v>
      </c>
      <c r="AC121" s="37">
        <v>0</v>
      </c>
      <c r="AD121" s="32">
        <v>281.41944444444442</v>
      </c>
      <c r="AE121" s="32">
        <v>113.40277777777777</v>
      </c>
      <c r="AF121" s="37">
        <v>0.4029671013019317</v>
      </c>
      <c r="AG121" s="32">
        <v>14.541666666666666</v>
      </c>
      <c r="AH121" s="32">
        <v>0</v>
      </c>
      <c r="AI121" s="37">
        <v>0</v>
      </c>
      <c r="AJ121" s="32">
        <v>62.466666666666669</v>
      </c>
      <c r="AK121" s="32">
        <v>0.68611111111111112</v>
      </c>
      <c r="AL121" s="37">
        <v>1.0983635716826751E-2</v>
      </c>
      <c r="AM121" t="s">
        <v>31</v>
      </c>
      <c r="AN121" s="34">
        <v>4</v>
      </c>
      <c r="AX121"/>
      <c r="AY121"/>
    </row>
    <row r="122" spans="1:51" x14ac:dyDescent="0.25">
      <c r="A122" t="s">
        <v>822</v>
      </c>
      <c r="B122" t="s">
        <v>519</v>
      </c>
      <c r="C122" t="s">
        <v>555</v>
      </c>
      <c r="D122" t="s">
        <v>688</v>
      </c>
      <c r="E122" s="32">
        <v>59.577777777777776</v>
      </c>
      <c r="F122" s="32">
        <v>129.92400000000001</v>
      </c>
      <c r="G122" s="32">
        <v>8.8888888888888892E-2</v>
      </c>
      <c r="H122" s="37">
        <v>6.8416065460491428E-4</v>
      </c>
      <c r="I122" s="32">
        <v>110.08055555555555</v>
      </c>
      <c r="J122" s="32">
        <v>8.8888888888888892E-2</v>
      </c>
      <c r="K122" s="37">
        <v>8.0748946478588924E-4</v>
      </c>
      <c r="L122" s="32">
        <v>25.201777777777778</v>
      </c>
      <c r="M122" s="32">
        <v>8.8888888888888892E-2</v>
      </c>
      <c r="N122" s="37">
        <v>3.5270880361173815E-3</v>
      </c>
      <c r="O122" s="32">
        <v>7.7750000000000004</v>
      </c>
      <c r="P122" s="32">
        <v>8.8888888888888892E-2</v>
      </c>
      <c r="Q122" s="37">
        <v>1.1432654519471239E-2</v>
      </c>
      <c r="R122" s="32">
        <v>13.293444444444445</v>
      </c>
      <c r="S122" s="32">
        <v>0</v>
      </c>
      <c r="T122" s="37">
        <v>0</v>
      </c>
      <c r="U122" s="32">
        <v>4.1333333333333337</v>
      </c>
      <c r="V122" s="32">
        <v>0</v>
      </c>
      <c r="W122" s="37">
        <v>0</v>
      </c>
      <c r="X122" s="32">
        <v>25.763888888888882</v>
      </c>
      <c r="Y122" s="32">
        <v>0</v>
      </c>
      <c r="Z122" s="37">
        <v>0</v>
      </c>
      <c r="AA122" s="32">
        <v>2.4166666666666665</v>
      </c>
      <c r="AB122" s="32">
        <v>0</v>
      </c>
      <c r="AC122" s="37">
        <v>0</v>
      </c>
      <c r="AD122" s="32">
        <v>60.1</v>
      </c>
      <c r="AE122" s="32">
        <v>0</v>
      </c>
      <c r="AF122" s="37">
        <v>0</v>
      </c>
      <c r="AG122" s="32">
        <v>5.2111111111111112</v>
      </c>
      <c r="AH122" s="32">
        <v>0</v>
      </c>
      <c r="AI122" s="37">
        <v>0</v>
      </c>
      <c r="AJ122" s="32">
        <v>11.230555555555556</v>
      </c>
      <c r="AK122" s="32">
        <v>0</v>
      </c>
      <c r="AL122" s="37">
        <v>0</v>
      </c>
      <c r="AM122" t="s">
        <v>252</v>
      </c>
      <c r="AN122" s="34">
        <v>4</v>
      </c>
      <c r="AX122"/>
      <c r="AY122"/>
    </row>
    <row r="123" spans="1:51" x14ac:dyDescent="0.25">
      <c r="A123" t="s">
        <v>822</v>
      </c>
      <c r="B123" t="s">
        <v>273</v>
      </c>
      <c r="C123" t="s">
        <v>587</v>
      </c>
      <c r="D123" t="s">
        <v>750</v>
      </c>
      <c r="E123" s="32">
        <v>134.96666666666667</v>
      </c>
      <c r="F123" s="32">
        <v>576.49366666666674</v>
      </c>
      <c r="G123" s="32">
        <v>0</v>
      </c>
      <c r="H123" s="37">
        <v>0</v>
      </c>
      <c r="I123" s="32">
        <v>566.5047777777778</v>
      </c>
      <c r="J123" s="32">
        <v>0</v>
      </c>
      <c r="K123" s="37">
        <v>0</v>
      </c>
      <c r="L123" s="32">
        <v>119.38044444444445</v>
      </c>
      <c r="M123" s="32">
        <v>0</v>
      </c>
      <c r="N123" s="37">
        <v>0</v>
      </c>
      <c r="O123" s="32">
        <v>109.39155555555556</v>
      </c>
      <c r="P123" s="32">
        <v>0</v>
      </c>
      <c r="Q123" s="37">
        <v>0</v>
      </c>
      <c r="R123" s="32">
        <v>6.7</v>
      </c>
      <c r="S123" s="32">
        <v>0</v>
      </c>
      <c r="T123" s="37">
        <v>0</v>
      </c>
      <c r="U123" s="32">
        <v>3.2888888888888888</v>
      </c>
      <c r="V123" s="32">
        <v>0</v>
      </c>
      <c r="W123" s="37">
        <v>0</v>
      </c>
      <c r="X123" s="32">
        <v>116.48866666666666</v>
      </c>
      <c r="Y123" s="32">
        <v>0</v>
      </c>
      <c r="Z123" s="37">
        <v>0</v>
      </c>
      <c r="AA123" s="32">
        <v>0</v>
      </c>
      <c r="AB123" s="32">
        <v>0</v>
      </c>
      <c r="AC123" s="37" t="s">
        <v>942</v>
      </c>
      <c r="AD123" s="32">
        <v>277.34166666666664</v>
      </c>
      <c r="AE123" s="32">
        <v>0</v>
      </c>
      <c r="AF123" s="37">
        <v>0</v>
      </c>
      <c r="AG123" s="32">
        <v>0</v>
      </c>
      <c r="AH123" s="32">
        <v>0</v>
      </c>
      <c r="AI123" s="37" t="s">
        <v>942</v>
      </c>
      <c r="AJ123" s="32">
        <v>63.282888888888891</v>
      </c>
      <c r="AK123" s="32">
        <v>0</v>
      </c>
      <c r="AL123" s="37">
        <v>0</v>
      </c>
      <c r="AM123" t="s">
        <v>0</v>
      </c>
      <c r="AN123" s="34">
        <v>4</v>
      </c>
      <c r="AX123"/>
      <c r="AY123"/>
    </row>
    <row r="124" spans="1:51" x14ac:dyDescent="0.25">
      <c r="A124" t="s">
        <v>822</v>
      </c>
      <c r="B124" t="s">
        <v>446</v>
      </c>
      <c r="C124" t="s">
        <v>662</v>
      </c>
      <c r="D124" t="s">
        <v>701</v>
      </c>
      <c r="E124" s="32">
        <v>100.55555555555556</v>
      </c>
      <c r="F124" s="32">
        <v>352.60877777777773</v>
      </c>
      <c r="G124" s="32">
        <v>0.2944444444444444</v>
      </c>
      <c r="H124" s="37">
        <v>8.3504570220883771E-4</v>
      </c>
      <c r="I124" s="32">
        <v>316.38111111111107</v>
      </c>
      <c r="J124" s="32">
        <v>0.14444444444444443</v>
      </c>
      <c r="K124" s="37">
        <v>4.5655204868952007E-4</v>
      </c>
      <c r="L124" s="32">
        <v>69.263888888888914</v>
      </c>
      <c r="M124" s="32">
        <v>0.14444444444444443</v>
      </c>
      <c r="N124" s="37">
        <v>2.0854220974533778E-3</v>
      </c>
      <c r="O124" s="32">
        <v>38.166444444444458</v>
      </c>
      <c r="P124" s="32">
        <v>0.14444444444444443</v>
      </c>
      <c r="Q124" s="37">
        <v>3.7845926322715106E-3</v>
      </c>
      <c r="R124" s="32">
        <v>25.408555555555566</v>
      </c>
      <c r="S124" s="32">
        <v>0</v>
      </c>
      <c r="T124" s="37">
        <v>0</v>
      </c>
      <c r="U124" s="32">
        <v>5.6888888888888891</v>
      </c>
      <c r="V124" s="32">
        <v>0</v>
      </c>
      <c r="W124" s="37">
        <v>0</v>
      </c>
      <c r="X124" s="32">
        <v>31.59333333333332</v>
      </c>
      <c r="Y124" s="32">
        <v>0</v>
      </c>
      <c r="Z124" s="37">
        <v>0</v>
      </c>
      <c r="AA124" s="32">
        <v>5.1302222222222236</v>
      </c>
      <c r="AB124" s="32">
        <v>0.15</v>
      </c>
      <c r="AC124" s="37">
        <v>2.9238499523520738E-2</v>
      </c>
      <c r="AD124" s="32">
        <v>215.74611111111105</v>
      </c>
      <c r="AE124" s="32">
        <v>0</v>
      </c>
      <c r="AF124" s="37">
        <v>0</v>
      </c>
      <c r="AG124" s="32">
        <v>17.903555555555553</v>
      </c>
      <c r="AH124" s="32">
        <v>0</v>
      </c>
      <c r="AI124" s="37">
        <v>0</v>
      </c>
      <c r="AJ124" s="32">
        <v>12.971666666666664</v>
      </c>
      <c r="AK124" s="32">
        <v>0</v>
      </c>
      <c r="AL124" s="37">
        <v>0</v>
      </c>
      <c r="AM124" t="s">
        <v>178</v>
      </c>
      <c r="AN124" s="34">
        <v>4</v>
      </c>
      <c r="AX124"/>
      <c r="AY124"/>
    </row>
    <row r="125" spans="1:51" x14ac:dyDescent="0.25">
      <c r="A125" t="s">
        <v>822</v>
      </c>
      <c r="B125" t="s">
        <v>348</v>
      </c>
      <c r="C125" t="s">
        <v>620</v>
      </c>
      <c r="D125" t="s">
        <v>766</v>
      </c>
      <c r="E125" s="32">
        <v>122.04444444444445</v>
      </c>
      <c r="F125" s="32">
        <v>349.59522222222216</v>
      </c>
      <c r="G125" s="32">
        <v>1.8705555555555553</v>
      </c>
      <c r="H125" s="37">
        <v>5.3506324933883858E-3</v>
      </c>
      <c r="I125" s="32">
        <v>323.35644444444438</v>
      </c>
      <c r="J125" s="32">
        <v>1.8705555555555553</v>
      </c>
      <c r="K125" s="37">
        <v>5.7848098830049263E-3</v>
      </c>
      <c r="L125" s="32">
        <v>61.989000000000026</v>
      </c>
      <c r="M125" s="32">
        <v>0</v>
      </c>
      <c r="N125" s="37">
        <v>0</v>
      </c>
      <c r="O125" s="32">
        <v>38.840777777777802</v>
      </c>
      <c r="P125" s="32">
        <v>0</v>
      </c>
      <c r="Q125" s="37">
        <v>0</v>
      </c>
      <c r="R125" s="32">
        <v>17.45933333333333</v>
      </c>
      <c r="S125" s="32">
        <v>0</v>
      </c>
      <c r="T125" s="37">
        <v>0</v>
      </c>
      <c r="U125" s="32">
        <v>5.6888888888888891</v>
      </c>
      <c r="V125" s="32">
        <v>0</v>
      </c>
      <c r="W125" s="37">
        <v>0</v>
      </c>
      <c r="X125" s="32">
        <v>55.336666666666666</v>
      </c>
      <c r="Y125" s="32">
        <v>8.8888888888888892E-2</v>
      </c>
      <c r="Z125" s="37">
        <v>1.606328936007871E-3</v>
      </c>
      <c r="AA125" s="32">
        <v>3.0905555555555555</v>
      </c>
      <c r="AB125" s="32">
        <v>0</v>
      </c>
      <c r="AC125" s="37">
        <v>0</v>
      </c>
      <c r="AD125" s="32">
        <v>190.88144444444441</v>
      </c>
      <c r="AE125" s="32">
        <v>1.7816666666666665</v>
      </c>
      <c r="AF125" s="37">
        <v>9.3338913682896839E-3</v>
      </c>
      <c r="AG125" s="32">
        <v>6.5163333333333346</v>
      </c>
      <c r="AH125" s="32">
        <v>0</v>
      </c>
      <c r="AI125" s="37">
        <v>0</v>
      </c>
      <c r="AJ125" s="32">
        <v>31.781222222222222</v>
      </c>
      <c r="AK125" s="32">
        <v>0</v>
      </c>
      <c r="AL125" s="37">
        <v>0</v>
      </c>
      <c r="AM125" t="s">
        <v>76</v>
      </c>
      <c r="AN125" s="34">
        <v>4</v>
      </c>
      <c r="AX125"/>
      <c r="AY125"/>
    </row>
    <row r="126" spans="1:51" x14ac:dyDescent="0.25">
      <c r="A126" t="s">
        <v>822</v>
      </c>
      <c r="B126" t="s">
        <v>325</v>
      </c>
      <c r="C126" t="s">
        <v>594</v>
      </c>
      <c r="D126" t="s">
        <v>699</v>
      </c>
      <c r="E126" s="32">
        <v>62.56666666666667</v>
      </c>
      <c r="F126" s="32">
        <v>246.10055555555559</v>
      </c>
      <c r="G126" s="32">
        <v>25.609666666666673</v>
      </c>
      <c r="H126" s="37">
        <v>0.1040617994902716</v>
      </c>
      <c r="I126" s="32">
        <v>229.70611111111114</v>
      </c>
      <c r="J126" s="32">
        <v>25.609666666666673</v>
      </c>
      <c r="K126" s="37">
        <v>0.11148883476712999</v>
      </c>
      <c r="L126" s="32">
        <v>30.00288888888889</v>
      </c>
      <c r="M126" s="32">
        <v>4.4473333333333347</v>
      </c>
      <c r="N126" s="37">
        <v>0.14823017042803291</v>
      </c>
      <c r="O126" s="32">
        <v>19.158444444444445</v>
      </c>
      <c r="P126" s="32">
        <v>4.4473333333333347</v>
      </c>
      <c r="Q126" s="37">
        <v>0.23213436488696607</v>
      </c>
      <c r="R126" s="32">
        <v>5.2444444444444445</v>
      </c>
      <c r="S126" s="32">
        <v>0</v>
      </c>
      <c r="T126" s="37">
        <v>0</v>
      </c>
      <c r="U126" s="32">
        <v>5.6</v>
      </c>
      <c r="V126" s="32">
        <v>0</v>
      </c>
      <c r="W126" s="37">
        <v>0</v>
      </c>
      <c r="X126" s="32">
        <v>55.886666666666677</v>
      </c>
      <c r="Y126" s="32">
        <v>2.4394444444444443</v>
      </c>
      <c r="Z126" s="37">
        <v>4.364984691240207E-2</v>
      </c>
      <c r="AA126" s="32">
        <v>5.55</v>
      </c>
      <c r="AB126" s="32">
        <v>0</v>
      </c>
      <c r="AC126" s="37">
        <v>0</v>
      </c>
      <c r="AD126" s="32">
        <v>145.18600000000001</v>
      </c>
      <c r="AE126" s="32">
        <v>18.475666666666669</v>
      </c>
      <c r="AF126" s="37">
        <v>0.12725515315985472</v>
      </c>
      <c r="AG126" s="32">
        <v>0</v>
      </c>
      <c r="AH126" s="32">
        <v>0</v>
      </c>
      <c r="AI126" s="37" t="s">
        <v>942</v>
      </c>
      <c r="AJ126" s="32">
        <v>9.4749999999999996</v>
      </c>
      <c r="AK126" s="32">
        <v>0.24722222222222223</v>
      </c>
      <c r="AL126" s="37">
        <v>2.6092055115801819E-2</v>
      </c>
      <c r="AM126" t="s">
        <v>53</v>
      </c>
      <c r="AN126" s="34">
        <v>4</v>
      </c>
      <c r="AX126"/>
      <c r="AY126"/>
    </row>
    <row r="127" spans="1:51" x14ac:dyDescent="0.25">
      <c r="A127" t="s">
        <v>822</v>
      </c>
      <c r="B127" t="s">
        <v>514</v>
      </c>
      <c r="C127" t="s">
        <v>594</v>
      </c>
      <c r="D127" t="s">
        <v>699</v>
      </c>
      <c r="E127" s="32">
        <v>73.966666666666669</v>
      </c>
      <c r="F127" s="32">
        <v>259.57777777777778</v>
      </c>
      <c r="G127" s="32">
        <v>122.36944444444447</v>
      </c>
      <c r="H127" s="37">
        <v>0.471417258796336</v>
      </c>
      <c r="I127" s="32">
        <v>242.15488888888888</v>
      </c>
      <c r="J127" s="32">
        <v>121.82588888888891</v>
      </c>
      <c r="K127" s="37">
        <v>0.503090767433516</v>
      </c>
      <c r="L127" s="32">
        <v>29.523777777777781</v>
      </c>
      <c r="M127" s="32">
        <v>0</v>
      </c>
      <c r="N127" s="37">
        <v>0</v>
      </c>
      <c r="O127" s="32">
        <v>12.644444444444447</v>
      </c>
      <c r="P127" s="32">
        <v>0</v>
      </c>
      <c r="Q127" s="37">
        <v>0</v>
      </c>
      <c r="R127" s="32">
        <v>12.879222222222221</v>
      </c>
      <c r="S127" s="32">
        <v>0</v>
      </c>
      <c r="T127" s="37">
        <v>0</v>
      </c>
      <c r="U127" s="32">
        <v>4.0001111111111118</v>
      </c>
      <c r="V127" s="32">
        <v>0</v>
      </c>
      <c r="W127" s="37">
        <v>0</v>
      </c>
      <c r="X127" s="32">
        <v>63.804111111111112</v>
      </c>
      <c r="Y127" s="32">
        <v>29.447111111111113</v>
      </c>
      <c r="Z127" s="37">
        <v>0.46152372626633253</v>
      </c>
      <c r="AA127" s="32">
        <v>0.54355555555555557</v>
      </c>
      <c r="AB127" s="32">
        <v>0.54355555555555557</v>
      </c>
      <c r="AC127" s="37">
        <v>1</v>
      </c>
      <c r="AD127" s="32">
        <v>148.3401111111111</v>
      </c>
      <c r="AE127" s="32">
        <v>92.378777777777799</v>
      </c>
      <c r="AF127" s="37">
        <v>0.62274982191824957</v>
      </c>
      <c r="AG127" s="32">
        <v>0</v>
      </c>
      <c r="AH127" s="32">
        <v>0</v>
      </c>
      <c r="AI127" s="37" t="s">
        <v>942</v>
      </c>
      <c r="AJ127" s="32">
        <v>17.366222222222227</v>
      </c>
      <c r="AK127" s="32">
        <v>0</v>
      </c>
      <c r="AL127" s="37">
        <v>0</v>
      </c>
      <c r="AM127" t="s">
        <v>247</v>
      </c>
      <c r="AN127" s="34">
        <v>4</v>
      </c>
      <c r="AX127"/>
      <c r="AY127"/>
    </row>
    <row r="128" spans="1:51" x14ac:dyDescent="0.25">
      <c r="A128" t="s">
        <v>822</v>
      </c>
      <c r="B128" t="s">
        <v>486</v>
      </c>
      <c r="C128" t="s">
        <v>580</v>
      </c>
      <c r="D128" t="s">
        <v>800</v>
      </c>
      <c r="E128" s="32">
        <v>72.555555555555557</v>
      </c>
      <c r="F128" s="32">
        <v>290.50066666666663</v>
      </c>
      <c r="G128" s="32">
        <v>8.9976666666666691</v>
      </c>
      <c r="H128" s="37">
        <v>3.097296391746664E-2</v>
      </c>
      <c r="I128" s="32">
        <v>256.00255555555555</v>
      </c>
      <c r="J128" s="32">
        <v>8.7698888888888913</v>
      </c>
      <c r="K128" s="37">
        <v>3.4257036496597483E-2</v>
      </c>
      <c r="L128" s="32">
        <v>64.532444444444423</v>
      </c>
      <c r="M128" s="32">
        <v>0.8753333333333333</v>
      </c>
      <c r="N128" s="37">
        <v>1.3564236421989288E-2</v>
      </c>
      <c r="O128" s="32">
        <v>42.895888888888877</v>
      </c>
      <c r="P128" s="32">
        <v>0.8753333333333333</v>
      </c>
      <c r="Q128" s="37">
        <v>2.040599591258422E-2</v>
      </c>
      <c r="R128" s="32">
        <v>15.769888888888888</v>
      </c>
      <c r="S128" s="32">
        <v>0</v>
      </c>
      <c r="T128" s="37">
        <v>0</v>
      </c>
      <c r="U128" s="32">
        <v>5.8666666666666663</v>
      </c>
      <c r="V128" s="32">
        <v>0</v>
      </c>
      <c r="W128" s="37">
        <v>0</v>
      </c>
      <c r="X128" s="32">
        <v>41.72999999999999</v>
      </c>
      <c r="Y128" s="32">
        <v>0</v>
      </c>
      <c r="Z128" s="37">
        <v>0</v>
      </c>
      <c r="AA128" s="32">
        <v>12.86155555555556</v>
      </c>
      <c r="AB128" s="32">
        <v>0.22777777777777777</v>
      </c>
      <c r="AC128" s="37">
        <v>1.7709971145705543E-2</v>
      </c>
      <c r="AD128" s="32">
        <v>145.36622222222226</v>
      </c>
      <c r="AE128" s="32">
        <v>7.8945555555555575</v>
      </c>
      <c r="AF128" s="37">
        <v>5.4308046497122973E-2</v>
      </c>
      <c r="AG128" s="32">
        <v>18.076444444444444</v>
      </c>
      <c r="AH128" s="32">
        <v>0</v>
      </c>
      <c r="AI128" s="37">
        <v>0</v>
      </c>
      <c r="AJ128" s="32">
        <v>7.9339999999999966</v>
      </c>
      <c r="AK128" s="32">
        <v>0</v>
      </c>
      <c r="AL128" s="37">
        <v>0</v>
      </c>
      <c r="AM128" t="s">
        <v>218</v>
      </c>
      <c r="AN128" s="34">
        <v>4</v>
      </c>
      <c r="AX128"/>
      <c r="AY128"/>
    </row>
    <row r="129" spans="1:51" x14ac:dyDescent="0.25">
      <c r="A129" t="s">
        <v>822</v>
      </c>
      <c r="B129" t="s">
        <v>433</v>
      </c>
      <c r="C129" t="s">
        <v>657</v>
      </c>
      <c r="D129" t="s">
        <v>787</v>
      </c>
      <c r="E129" s="32">
        <v>51.81111111111111</v>
      </c>
      <c r="F129" s="32">
        <v>183.92566666666664</v>
      </c>
      <c r="G129" s="32">
        <v>0</v>
      </c>
      <c r="H129" s="37">
        <v>0</v>
      </c>
      <c r="I129" s="32">
        <v>159.8871111111111</v>
      </c>
      <c r="J129" s="32">
        <v>0</v>
      </c>
      <c r="K129" s="37">
        <v>0</v>
      </c>
      <c r="L129" s="32">
        <v>39.335333333333324</v>
      </c>
      <c r="M129" s="32">
        <v>0</v>
      </c>
      <c r="N129" s="37">
        <v>0</v>
      </c>
      <c r="O129" s="32">
        <v>20.187666666666658</v>
      </c>
      <c r="P129" s="32">
        <v>0</v>
      </c>
      <c r="Q129" s="37">
        <v>0</v>
      </c>
      <c r="R129" s="32">
        <v>13.486555555555553</v>
      </c>
      <c r="S129" s="32">
        <v>0</v>
      </c>
      <c r="T129" s="37">
        <v>0</v>
      </c>
      <c r="U129" s="32">
        <v>5.6611111111111114</v>
      </c>
      <c r="V129" s="32">
        <v>0</v>
      </c>
      <c r="W129" s="37">
        <v>0</v>
      </c>
      <c r="X129" s="32">
        <v>37.525444444444453</v>
      </c>
      <c r="Y129" s="32">
        <v>0</v>
      </c>
      <c r="Z129" s="37">
        <v>0</v>
      </c>
      <c r="AA129" s="32">
        <v>4.8908888888888882</v>
      </c>
      <c r="AB129" s="32">
        <v>0</v>
      </c>
      <c r="AC129" s="37">
        <v>0</v>
      </c>
      <c r="AD129" s="32">
        <v>102.17399999999998</v>
      </c>
      <c r="AE129" s="32">
        <v>0</v>
      </c>
      <c r="AF129" s="37">
        <v>0</v>
      </c>
      <c r="AG129" s="32">
        <v>0</v>
      </c>
      <c r="AH129" s="32">
        <v>0</v>
      </c>
      <c r="AI129" s="37" t="s">
        <v>942</v>
      </c>
      <c r="AJ129" s="32">
        <v>0</v>
      </c>
      <c r="AK129" s="32">
        <v>0</v>
      </c>
      <c r="AL129" s="37" t="s">
        <v>942</v>
      </c>
      <c r="AM129" t="s">
        <v>165</v>
      </c>
      <c r="AN129" s="34">
        <v>4</v>
      </c>
      <c r="AX129"/>
      <c r="AY129"/>
    </row>
    <row r="130" spans="1:51" x14ac:dyDescent="0.25">
      <c r="A130" t="s">
        <v>822</v>
      </c>
      <c r="B130" t="s">
        <v>323</v>
      </c>
      <c r="C130" t="s">
        <v>610</v>
      </c>
      <c r="D130" t="s">
        <v>761</v>
      </c>
      <c r="E130" s="32">
        <v>82.444444444444443</v>
      </c>
      <c r="F130" s="32">
        <v>283.12911111111111</v>
      </c>
      <c r="G130" s="32">
        <v>0</v>
      </c>
      <c r="H130" s="37">
        <v>0</v>
      </c>
      <c r="I130" s="32">
        <v>260.55133333333333</v>
      </c>
      <c r="J130" s="32">
        <v>0</v>
      </c>
      <c r="K130" s="37">
        <v>0</v>
      </c>
      <c r="L130" s="32">
        <v>61.721666666666671</v>
      </c>
      <c r="M130" s="32">
        <v>0</v>
      </c>
      <c r="N130" s="37">
        <v>0</v>
      </c>
      <c r="O130" s="32">
        <v>39.143888888888895</v>
      </c>
      <c r="P130" s="32">
        <v>0</v>
      </c>
      <c r="Q130" s="37">
        <v>0</v>
      </c>
      <c r="R130" s="32">
        <v>16.888888888888882</v>
      </c>
      <c r="S130" s="32">
        <v>0</v>
      </c>
      <c r="T130" s="37">
        <v>0</v>
      </c>
      <c r="U130" s="32">
        <v>5.6888888888888891</v>
      </c>
      <c r="V130" s="32">
        <v>0</v>
      </c>
      <c r="W130" s="37">
        <v>0</v>
      </c>
      <c r="X130" s="32">
        <v>43.091333333333338</v>
      </c>
      <c r="Y130" s="32">
        <v>0</v>
      </c>
      <c r="Z130" s="37">
        <v>0</v>
      </c>
      <c r="AA130" s="32">
        <v>0</v>
      </c>
      <c r="AB130" s="32">
        <v>0</v>
      </c>
      <c r="AC130" s="37" t="s">
        <v>942</v>
      </c>
      <c r="AD130" s="32">
        <v>178.3161111111111</v>
      </c>
      <c r="AE130" s="32">
        <v>0</v>
      </c>
      <c r="AF130" s="37">
        <v>0</v>
      </c>
      <c r="AG130" s="32">
        <v>0</v>
      </c>
      <c r="AH130" s="32">
        <v>0</v>
      </c>
      <c r="AI130" s="37" t="s">
        <v>942</v>
      </c>
      <c r="AJ130" s="32">
        <v>0</v>
      </c>
      <c r="AK130" s="32">
        <v>0</v>
      </c>
      <c r="AL130" s="37" t="s">
        <v>942</v>
      </c>
      <c r="AM130" t="s">
        <v>51</v>
      </c>
      <c r="AN130" s="34">
        <v>4</v>
      </c>
      <c r="AX130"/>
      <c r="AY130"/>
    </row>
    <row r="131" spans="1:51" x14ac:dyDescent="0.25">
      <c r="A131" t="s">
        <v>822</v>
      </c>
      <c r="B131" t="s">
        <v>270</v>
      </c>
      <c r="C131" t="s">
        <v>555</v>
      </c>
      <c r="D131" t="s">
        <v>688</v>
      </c>
      <c r="E131" s="32">
        <v>33.888888888888886</v>
      </c>
      <c r="F131" s="32">
        <v>153.61055555555561</v>
      </c>
      <c r="G131" s="32">
        <v>21.4</v>
      </c>
      <c r="H131" s="37">
        <v>0.13931334290539923</v>
      </c>
      <c r="I131" s="32">
        <v>136.2394444444445</v>
      </c>
      <c r="J131" s="32">
        <v>21.4</v>
      </c>
      <c r="K131" s="37">
        <v>0.1570763892003865</v>
      </c>
      <c r="L131" s="32">
        <v>48.065555555555548</v>
      </c>
      <c r="M131" s="32">
        <v>4.0972222222222223</v>
      </c>
      <c r="N131" s="37">
        <v>8.524237730876813E-2</v>
      </c>
      <c r="O131" s="32">
        <v>30.694444444444436</v>
      </c>
      <c r="P131" s="32">
        <v>4.0972222222222223</v>
      </c>
      <c r="Q131" s="37">
        <v>0.13348416289592765</v>
      </c>
      <c r="R131" s="32">
        <v>10.796666666666667</v>
      </c>
      <c r="S131" s="32">
        <v>0</v>
      </c>
      <c r="T131" s="37">
        <v>0</v>
      </c>
      <c r="U131" s="32">
        <v>6.5744444444444445</v>
      </c>
      <c r="V131" s="32">
        <v>0</v>
      </c>
      <c r="W131" s="37">
        <v>0</v>
      </c>
      <c r="X131" s="32">
        <v>7.0044444444444443</v>
      </c>
      <c r="Y131" s="32">
        <v>0.1388888888888889</v>
      </c>
      <c r="Z131" s="37">
        <v>1.9828680203045686E-2</v>
      </c>
      <c r="AA131" s="32">
        <v>0</v>
      </c>
      <c r="AB131" s="32">
        <v>0</v>
      </c>
      <c r="AC131" s="37" t="s">
        <v>942</v>
      </c>
      <c r="AD131" s="32">
        <v>83.293888888888944</v>
      </c>
      <c r="AE131" s="32">
        <v>17.163888888888888</v>
      </c>
      <c r="AF131" s="37">
        <v>0.20606420372309545</v>
      </c>
      <c r="AG131" s="32">
        <v>0</v>
      </c>
      <c r="AH131" s="32">
        <v>0</v>
      </c>
      <c r="AI131" s="37" t="s">
        <v>942</v>
      </c>
      <c r="AJ131" s="32">
        <v>15.246666666666659</v>
      </c>
      <c r="AK131" s="32">
        <v>0</v>
      </c>
      <c r="AL131" s="37">
        <v>0</v>
      </c>
      <c r="AM131" t="s">
        <v>118</v>
      </c>
      <c r="AN131" s="34">
        <v>4</v>
      </c>
      <c r="AX131"/>
      <c r="AY131"/>
    </row>
    <row r="132" spans="1:51" x14ac:dyDescent="0.25">
      <c r="A132" t="s">
        <v>822</v>
      </c>
      <c r="B132" t="s">
        <v>403</v>
      </c>
      <c r="C132" t="s">
        <v>648</v>
      </c>
      <c r="D132" t="s">
        <v>698</v>
      </c>
      <c r="E132" s="32">
        <v>42.244444444444447</v>
      </c>
      <c r="F132" s="32">
        <v>261.67777777777781</v>
      </c>
      <c r="G132" s="32">
        <v>0</v>
      </c>
      <c r="H132" s="37">
        <v>0</v>
      </c>
      <c r="I132" s="32">
        <v>228.51111111111109</v>
      </c>
      <c r="J132" s="32">
        <v>0</v>
      </c>
      <c r="K132" s="37">
        <v>0</v>
      </c>
      <c r="L132" s="32">
        <v>44.383333333333333</v>
      </c>
      <c r="M132" s="32">
        <v>0</v>
      </c>
      <c r="N132" s="37">
        <v>0</v>
      </c>
      <c r="O132" s="32">
        <v>27.022222222222222</v>
      </c>
      <c r="P132" s="32">
        <v>0</v>
      </c>
      <c r="Q132" s="37">
        <v>0</v>
      </c>
      <c r="R132" s="32">
        <v>11.916666666666666</v>
      </c>
      <c r="S132" s="32">
        <v>0</v>
      </c>
      <c r="T132" s="37">
        <v>0</v>
      </c>
      <c r="U132" s="32">
        <v>5.4444444444444446</v>
      </c>
      <c r="V132" s="32">
        <v>0</v>
      </c>
      <c r="W132" s="37">
        <v>0</v>
      </c>
      <c r="X132" s="32">
        <v>33.361111111111114</v>
      </c>
      <c r="Y132" s="32">
        <v>0</v>
      </c>
      <c r="Z132" s="37">
        <v>0</v>
      </c>
      <c r="AA132" s="32">
        <v>15.805555555555555</v>
      </c>
      <c r="AB132" s="32">
        <v>0</v>
      </c>
      <c r="AC132" s="37">
        <v>0</v>
      </c>
      <c r="AD132" s="32">
        <v>150.19999999999999</v>
      </c>
      <c r="AE132" s="32">
        <v>0</v>
      </c>
      <c r="AF132" s="37">
        <v>0</v>
      </c>
      <c r="AG132" s="32">
        <v>0</v>
      </c>
      <c r="AH132" s="32">
        <v>0</v>
      </c>
      <c r="AI132" s="37" t="s">
        <v>942</v>
      </c>
      <c r="AJ132" s="32">
        <v>17.927777777777777</v>
      </c>
      <c r="AK132" s="32">
        <v>0</v>
      </c>
      <c r="AL132" s="37">
        <v>0</v>
      </c>
      <c r="AM132" t="s">
        <v>134</v>
      </c>
      <c r="AN132" s="34">
        <v>4</v>
      </c>
      <c r="AX132"/>
      <c r="AY132"/>
    </row>
    <row r="133" spans="1:51" x14ac:dyDescent="0.25">
      <c r="A133" t="s">
        <v>822</v>
      </c>
      <c r="B133" t="s">
        <v>340</v>
      </c>
      <c r="C133" t="s">
        <v>555</v>
      </c>
      <c r="D133" t="s">
        <v>688</v>
      </c>
      <c r="E133" s="32">
        <v>165.02222222222221</v>
      </c>
      <c r="F133" s="32">
        <v>559.95900000000006</v>
      </c>
      <c r="G133" s="32">
        <v>0</v>
      </c>
      <c r="H133" s="37">
        <v>0</v>
      </c>
      <c r="I133" s="32">
        <v>496.91788888888891</v>
      </c>
      <c r="J133" s="32">
        <v>0</v>
      </c>
      <c r="K133" s="37">
        <v>0</v>
      </c>
      <c r="L133" s="32">
        <v>67.268888888888895</v>
      </c>
      <c r="M133" s="32">
        <v>0</v>
      </c>
      <c r="N133" s="37">
        <v>0</v>
      </c>
      <c r="O133" s="32">
        <v>44.125222222222227</v>
      </c>
      <c r="P133" s="32">
        <v>0</v>
      </c>
      <c r="Q133" s="37">
        <v>0</v>
      </c>
      <c r="R133" s="32">
        <v>17.454777777777778</v>
      </c>
      <c r="S133" s="32">
        <v>0</v>
      </c>
      <c r="T133" s="37">
        <v>0</v>
      </c>
      <c r="U133" s="32">
        <v>5.6888888888888891</v>
      </c>
      <c r="V133" s="32">
        <v>0</v>
      </c>
      <c r="W133" s="37">
        <v>0</v>
      </c>
      <c r="X133" s="32">
        <v>125.41033333333334</v>
      </c>
      <c r="Y133" s="32">
        <v>0</v>
      </c>
      <c r="Z133" s="37">
        <v>0</v>
      </c>
      <c r="AA133" s="32">
        <v>39.897444444444432</v>
      </c>
      <c r="AB133" s="32">
        <v>0</v>
      </c>
      <c r="AC133" s="37">
        <v>0</v>
      </c>
      <c r="AD133" s="32">
        <v>292.43722222222226</v>
      </c>
      <c r="AE133" s="32">
        <v>0</v>
      </c>
      <c r="AF133" s="37">
        <v>0</v>
      </c>
      <c r="AG133" s="32">
        <v>0</v>
      </c>
      <c r="AH133" s="32">
        <v>0</v>
      </c>
      <c r="AI133" s="37" t="s">
        <v>942</v>
      </c>
      <c r="AJ133" s="32">
        <v>34.94511111111111</v>
      </c>
      <c r="AK133" s="32">
        <v>0</v>
      </c>
      <c r="AL133" s="37">
        <v>0</v>
      </c>
      <c r="AM133" t="s">
        <v>68</v>
      </c>
      <c r="AN133" s="34">
        <v>4</v>
      </c>
      <c r="AX133"/>
      <c r="AY133"/>
    </row>
    <row r="134" spans="1:51" x14ac:dyDescent="0.25">
      <c r="A134" t="s">
        <v>822</v>
      </c>
      <c r="B134" t="s">
        <v>327</v>
      </c>
      <c r="C134" t="s">
        <v>555</v>
      </c>
      <c r="D134" t="s">
        <v>688</v>
      </c>
      <c r="E134" s="32">
        <v>119.58888888888889</v>
      </c>
      <c r="F134" s="32">
        <v>366.12111111111113</v>
      </c>
      <c r="G134" s="32">
        <v>128.09333333333333</v>
      </c>
      <c r="H134" s="37">
        <v>0.34986601276444645</v>
      </c>
      <c r="I134" s="32">
        <v>346.72388888888895</v>
      </c>
      <c r="J134" s="32">
        <v>127.51555555555557</v>
      </c>
      <c r="K134" s="37">
        <v>0.36777262727466459</v>
      </c>
      <c r="L134" s="32">
        <v>48.06111111111111</v>
      </c>
      <c r="M134" s="32">
        <v>12.083333333333334</v>
      </c>
      <c r="N134" s="37">
        <v>0.25141602126921747</v>
      </c>
      <c r="O134" s="32">
        <v>33.602777777777774</v>
      </c>
      <c r="P134" s="32">
        <v>11.505555555555556</v>
      </c>
      <c r="Q134" s="37">
        <v>0.34239894188641817</v>
      </c>
      <c r="R134" s="32">
        <v>8.9472222222222229</v>
      </c>
      <c r="S134" s="32">
        <v>0.57777777777777772</v>
      </c>
      <c r="T134" s="37">
        <v>6.4576218565662827E-2</v>
      </c>
      <c r="U134" s="32">
        <v>5.5111111111111111</v>
      </c>
      <c r="V134" s="32">
        <v>0</v>
      </c>
      <c r="W134" s="37">
        <v>0</v>
      </c>
      <c r="X134" s="32">
        <v>61.503888888888895</v>
      </c>
      <c r="Y134" s="32">
        <v>23.584444444444443</v>
      </c>
      <c r="Z134" s="37">
        <v>0.38346265367140286</v>
      </c>
      <c r="AA134" s="32">
        <v>4.9388888888888891</v>
      </c>
      <c r="AB134" s="32">
        <v>0</v>
      </c>
      <c r="AC134" s="37">
        <v>0</v>
      </c>
      <c r="AD134" s="32">
        <v>203.08388888888891</v>
      </c>
      <c r="AE134" s="32">
        <v>89.070000000000007</v>
      </c>
      <c r="AF134" s="37">
        <v>0.43858722859464205</v>
      </c>
      <c r="AG134" s="32">
        <v>16.444444444444443</v>
      </c>
      <c r="AH134" s="32">
        <v>0</v>
      </c>
      <c r="AI134" s="37">
        <v>0</v>
      </c>
      <c r="AJ134" s="32">
        <v>32.088888888888889</v>
      </c>
      <c r="AK134" s="32">
        <v>3.3555555555555556</v>
      </c>
      <c r="AL134" s="37">
        <v>0.10457063711911357</v>
      </c>
      <c r="AM134" t="s">
        <v>55</v>
      </c>
      <c r="AN134" s="34">
        <v>4</v>
      </c>
      <c r="AX134"/>
      <c r="AY134"/>
    </row>
    <row r="135" spans="1:51" x14ac:dyDescent="0.25">
      <c r="A135" t="s">
        <v>822</v>
      </c>
      <c r="B135" t="s">
        <v>271</v>
      </c>
      <c r="C135" t="s">
        <v>553</v>
      </c>
      <c r="D135" t="s">
        <v>693</v>
      </c>
      <c r="E135" s="32">
        <v>73.966666666666669</v>
      </c>
      <c r="F135" s="32">
        <v>273.84055555555557</v>
      </c>
      <c r="G135" s="32">
        <v>115.71977777777774</v>
      </c>
      <c r="H135" s="37">
        <v>0.42258086112559401</v>
      </c>
      <c r="I135" s="32">
        <v>250.05444444444444</v>
      </c>
      <c r="J135" s="32">
        <v>115.71977777777774</v>
      </c>
      <c r="K135" s="37">
        <v>0.46277832827517545</v>
      </c>
      <c r="L135" s="32">
        <v>13.865333333333334</v>
      </c>
      <c r="M135" s="32">
        <v>0</v>
      </c>
      <c r="N135" s="37">
        <v>0</v>
      </c>
      <c r="O135" s="32">
        <v>7.7320000000000002</v>
      </c>
      <c r="P135" s="32">
        <v>0</v>
      </c>
      <c r="Q135" s="37">
        <v>0</v>
      </c>
      <c r="R135" s="32">
        <v>0.17777777777777778</v>
      </c>
      <c r="S135" s="32">
        <v>0</v>
      </c>
      <c r="T135" s="37">
        <v>0</v>
      </c>
      <c r="U135" s="32">
        <v>5.9555555555555557</v>
      </c>
      <c r="V135" s="32">
        <v>0</v>
      </c>
      <c r="W135" s="37">
        <v>0</v>
      </c>
      <c r="X135" s="32">
        <v>60.820333333333345</v>
      </c>
      <c r="Y135" s="32">
        <v>17.507111111111112</v>
      </c>
      <c r="Z135" s="37">
        <v>0.28784964092783294</v>
      </c>
      <c r="AA135" s="32">
        <v>17.652777777777779</v>
      </c>
      <c r="AB135" s="32">
        <v>0</v>
      </c>
      <c r="AC135" s="37">
        <v>0</v>
      </c>
      <c r="AD135" s="32">
        <v>152.93488888888885</v>
      </c>
      <c r="AE135" s="32">
        <v>98.212666666666621</v>
      </c>
      <c r="AF135" s="37">
        <v>0.64218614457568712</v>
      </c>
      <c r="AG135" s="32">
        <v>18.536666666666665</v>
      </c>
      <c r="AH135" s="32">
        <v>0</v>
      </c>
      <c r="AI135" s="37">
        <v>0</v>
      </c>
      <c r="AJ135" s="32">
        <v>10.030555555555555</v>
      </c>
      <c r="AK135" s="32">
        <v>0</v>
      </c>
      <c r="AL135" s="37">
        <v>0</v>
      </c>
      <c r="AM135" t="s">
        <v>120</v>
      </c>
      <c r="AN135" s="34">
        <v>4</v>
      </c>
      <c r="AX135"/>
      <c r="AY135"/>
    </row>
    <row r="136" spans="1:51" x14ac:dyDescent="0.25">
      <c r="A136" t="s">
        <v>822</v>
      </c>
      <c r="B136" t="s">
        <v>278</v>
      </c>
      <c r="C136" t="s">
        <v>589</v>
      </c>
      <c r="D136" t="s">
        <v>752</v>
      </c>
      <c r="E136" s="32">
        <v>80.844444444444449</v>
      </c>
      <c r="F136" s="32">
        <v>245.84288888888887</v>
      </c>
      <c r="G136" s="32">
        <v>0</v>
      </c>
      <c r="H136" s="37">
        <v>0</v>
      </c>
      <c r="I136" s="32">
        <v>224.57577777777777</v>
      </c>
      <c r="J136" s="32">
        <v>0</v>
      </c>
      <c r="K136" s="37">
        <v>0</v>
      </c>
      <c r="L136" s="32">
        <v>39.658999999999992</v>
      </c>
      <c r="M136" s="32">
        <v>0</v>
      </c>
      <c r="N136" s="37">
        <v>0</v>
      </c>
      <c r="O136" s="32">
        <v>23.435333333333325</v>
      </c>
      <c r="P136" s="32">
        <v>0</v>
      </c>
      <c r="Q136" s="37">
        <v>0</v>
      </c>
      <c r="R136" s="32">
        <v>8.5498888888888906</v>
      </c>
      <c r="S136" s="32">
        <v>0</v>
      </c>
      <c r="T136" s="37">
        <v>0</v>
      </c>
      <c r="U136" s="32">
        <v>7.6737777777777767</v>
      </c>
      <c r="V136" s="32">
        <v>0</v>
      </c>
      <c r="W136" s="37">
        <v>0</v>
      </c>
      <c r="X136" s="32">
        <v>35.475111111111119</v>
      </c>
      <c r="Y136" s="32">
        <v>0</v>
      </c>
      <c r="Z136" s="37">
        <v>0</v>
      </c>
      <c r="AA136" s="32">
        <v>5.0434444444444448</v>
      </c>
      <c r="AB136" s="32">
        <v>0</v>
      </c>
      <c r="AC136" s="37">
        <v>0</v>
      </c>
      <c r="AD136" s="32">
        <v>127.71122222222222</v>
      </c>
      <c r="AE136" s="32">
        <v>0</v>
      </c>
      <c r="AF136" s="37">
        <v>0</v>
      </c>
      <c r="AG136" s="32">
        <v>0</v>
      </c>
      <c r="AH136" s="32">
        <v>0</v>
      </c>
      <c r="AI136" s="37" t="s">
        <v>942</v>
      </c>
      <c r="AJ136" s="32">
        <v>37.954111111111111</v>
      </c>
      <c r="AK136" s="32">
        <v>0</v>
      </c>
      <c r="AL136" s="37">
        <v>0</v>
      </c>
      <c r="AM136" t="s">
        <v>5</v>
      </c>
      <c r="AN136" s="34">
        <v>4</v>
      </c>
      <c r="AX136"/>
      <c r="AY136"/>
    </row>
    <row r="137" spans="1:51" x14ac:dyDescent="0.25">
      <c r="A137" t="s">
        <v>822</v>
      </c>
      <c r="B137" t="s">
        <v>374</v>
      </c>
      <c r="C137" t="s">
        <v>633</v>
      </c>
      <c r="D137" t="s">
        <v>753</v>
      </c>
      <c r="E137" s="32">
        <v>49.18888888888889</v>
      </c>
      <c r="F137" s="32">
        <v>238.13833333333332</v>
      </c>
      <c r="G137" s="32">
        <v>111.17855555555556</v>
      </c>
      <c r="H137" s="37">
        <v>0.46686543069037845</v>
      </c>
      <c r="I137" s="32">
        <v>218.2161111111111</v>
      </c>
      <c r="J137" s="32">
        <v>111.17855555555556</v>
      </c>
      <c r="K137" s="37">
        <v>0.50948830033427617</v>
      </c>
      <c r="L137" s="32">
        <v>27.485777777777777</v>
      </c>
      <c r="M137" s="32">
        <v>2.9151111111111114</v>
      </c>
      <c r="N137" s="37">
        <v>0.10605889106285273</v>
      </c>
      <c r="O137" s="32">
        <v>12.630222222222223</v>
      </c>
      <c r="P137" s="32">
        <v>2.9151111111111114</v>
      </c>
      <c r="Q137" s="37">
        <v>0.23080441973397145</v>
      </c>
      <c r="R137" s="32">
        <v>5.0777777777777775</v>
      </c>
      <c r="S137" s="32">
        <v>0</v>
      </c>
      <c r="T137" s="37">
        <v>0</v>
      </c>
      <c r="U137" s="32">
        <v>9.7777777777777786</v>
      </c>
      <c r="V137" s="32">
        <v>0</v>
      </c>
      <c r="W137" s="37">
        <v>0</v>
      </c>
      <c r="X137" s="32">
        <v>57.275111111111116</v>
      </c>
      <c r="Y137" s="32">
        <v>45.158444444444449</v>
      </c>
      <c r="Z137" s="37">
        <v>0.78844795877984619</v>
      </c>
      <c r="AA137" s="32">
        <v>5.0666666666666664</v>
      </c>
      <c r="AB137" s="32">
        <v>0</v>
      </c>
      <c r="AC137" s="37">
        <v>0</v>
      </c>
      <c r="AD137" s="32">
        <v>143.58577777777776</v>
      </c>
      <c r="AE137" s="32">
        <v>63.105000000000011</v>
      </c>
      <c r="AF137" s="37">
        <v>0.43949338838882229</v>
      </c>
      <c r="AG137" s="32">
        <v>0</v>
      </c>
      <c r="AH137" s="32">
        <v>0</v>
      </c>
      <c r="AI137" s="37" t="s">
        <v>942</v>
      </c>
      <c r="AJ137" s="32">
        <v>4.7249999999999996</v>
      </c>
      <c r="AK137" s="32">
        <v>0</v>
      </c>
      <c r="AL137" s="37">
        <v>0</v>
      </c>
      <c r="AM137" t="s">
        <v>103</v>
      </c>
      <c r="AN137" s="34">
        <v>4</v>
      </c>
      <c r="AX137"/>
      <c r="AY137"/>
    </row>
    <row r="138" spans="1:51" x14ac:dyDescent="0.25">
      <c r="A138" t="s">
        <v>822</v>
      </c>
      <c r="B138" t="s">
        <v>497</v>
      </c>
      <c r="C138" t="s">
        <v>592</v>
      </c>
      <c r="D138" t="s">
        <v>721</v>
      </c>
      <c r="E138" s="32">
        <v>53.477777777777774</v>
      </c>
      <c r="F138" s="32">
        <v>158.48844444444444</v>
      </c>
      <c r="G138" s="32">
        <v>8.8824444444444453</v>
      </c>
      <c r="H138" s="37">
        <v>5.6044744937590971E-2</v>
      </c>
      <c r="I138" s="32">
        <v>144.82733333333334</v>
      </c>
      <c r="J138" s="32">
        <v>8.8824444444444453</v>
      </c>
      <c r="K138" s="37">
        <v>6.1331271107510403E-2</v>
      </c>
      <c r="L138" s="32">
        <v>52.002444444444436</v>
      </c>
      <c r="M138" s="32">
        <v>0</v>
      </c>
      <c r="N138" s="37">
        <v>0</v>
      </c>
      <c r="O138" s="32">
        <v>38.374666666666663</v>
      </c>
      <c r="P138" s="32">
        <v>0</v>
      </c>
      <c r="Q138" s="37">
        <v>0</v>
      </c>
      <c r="R138" s="32">
        <v>8.9166666666666661</v>
      </c>
      <c r="S138" s="32">
        <v>0</v>
      </c>
      <c r="T138" s="37">
        <v>0</v>
      </c>
      <c r="U138" s="32">
        <v>4.7111111111111112</v>
      </c>
      <c r="V138" s="32">
        <v>0</v>
      </c>
      <c r="W138" s="37">
        <v>0</v>
      </c>
      <c r="X138" s="32">
        <v>14.833222222222222</v>
      </c>
      <c r="Y138" s="32">
        <v>5.254444444444446</v>
      </c>
      <c r="Z138" s="37">
        <v>0.35423486318249586</v>
      </c>
      <c r="AA138" s="32">
        <v>3.3333333333333333E-2</v>
      </c>
      <c r="AB138" s="32">
        <v>0</v>
      </c>
      <c r="AC138" s="37">
        <v>0</v>
      </c>
      <c r="AD138" s="32">
        <v>80.587555555555539</v>
      </c>
      <c r="AE138" s="32">
        <v>3.6279999999999997</v>
      </c>
      <c r="AF138" s="37">
        <v>4.5019357827511285E-2</v>
      </c>
      <c r="AG138" s="32">
        <v>6.3117777777777784</v>
      </c>
      <c r="AH138" s="32">
        <v>0</v>
      </c>
      <c r="AI138" s="37">
        <v>0</v>
      </c>
      <c r="AJ138" s="32">
        <v>4.7201111111111107</v>
      </c>
      <c r="AK138" s="32">
        <v>0</v>
      </c>
      <c r="AL138" s="37">
        <v>0</v>
      </c>
      <c r="AM138" t="s">
        <v>230</v>
      </c>
      <c r="AN138" s="34">
        <v>4</v>
      </c>
      <c r="AX138"/>
      <c r="AY138"/>
    </row>
    <row r="139" spans="1:51" x14ac:dyDescent="0.25">
      <c r="A139" t="s">
        <v>822</v>
      </c>
      <c r="B139" t="s">
        <v>414</v>
      </c>
      <c r="C139" t="s">
        <v>544</v>
      </c>
      <c r="D139" t="s">
        <v>784</v>
      </c>
      <c r="E139" s="32">
        <v>89.533333333333331</v>
      </c>
      <c r="F139" s="32">
        <v>310.79066666666677</v>
      </c>
      <c r="G139" s="32">
        <v>0</v>
      </c>
      <c r="H139" s="37">
        <v>0</v>
      </c>
      <c r="I139" s="32">
        <v>281.90511111111118</v>
      </c>
      <c r="J139" s="32">
        <v>0</v>
      </c>
      <c r="K139" s="37">
        <v>0</v>
      </c>
      <c r="L139" s="32">
        <v>48.855111111111114</v>
      </c>
      <c r="M139" s="32">
        <v>0</v>
      </c>
      <c r="N139" s="37">
        <v>0</v>
      </c>
      <c r="O139" s="32">
        <v>29.677555555555557</v>
      </c>
      <c r="P139" s="32">
        <v>0</v>
      </c>
      <c r="Q139" s="37">
        <v>0</v>
      </c>
      <c r="R139" s="32">
        <v>13.109777777777776</v>
      </c>
      <c r="S139" s="32">
        <v>0</v>
      </c>
      <c r="T139" s="37">
        <v>0</v>
      </c>
      <c r="U139" s="32">
        <v>6.0677777777777777</v>
      </c>
      <c r="V139" s="32">
        <v>0</v>
      </c>
      <c r="W139" s="37">
        <v>0</v>
      </c>
      <c r="X139" s="32">
        <v>60.225999999999999</v>
      </c>
      <c r="Y139" s="32">
        <v>0</v>
      </c>
      <c r="Z139" s="37">
        <v>0</v>
      </c>
      <c r="AA139" s="32">
        <v>9.7079999999999984</v>
      </c>
      <c r="AB139" s="32">
        <v>0</v>
      </c>
      <c r="AC139" s="37">
        <v>0</v>
      </c>
      <c r="AD139" s="32">
        <v>168.9583333333334</v>
      </c>
      <c r="AE139" s="32">
        <v>0</v>
      </c>
      <c r="AF139" s="37">
        <v>0</v>
      </c>
      <c r="AG139" s="32">
        <v>0</v>
      </c>
      <c r="AH139" s="32">
        <v>0</v>
      </c>
      <c r="AI139" s="37" t="s">
        <v>942</v>
      </c>
      <c r="AJ139" s="32">
        <v>23.043222222222226</v>
      </c>
      <c r="AK139" s="32">
        <v>0</v>
      </c>
      <c r="AL139" s="37">
        <v>0</v>
      </c>
      <c r="AM139" t="s">
        <v>146</v>
      </c>
      <c r="AN139" s="34">
        <v>4</v>
      </c>
      <c r="AX139"/>
      <c r="AY139"/>
    </row>
    <row r="140" spans="1:51" x14ac:dyDescent="0.25">
      <c r="A140" t="s">
        <v>822</v>
      </c>
      <c r="B140" t="s">
        <v>471</v>
      </c>
      <c r="C140" t="s">
        <v>669</v>
      </c>
      <c r="D140" t="s">
        <v>718</v>
      </c>
      <c r="E140" s="32">
        <v>60.577777777777776</v>
      </c>
      <c r="F140" s="32">
        <v>213.8787777777778</v>
      </c>
      <c r="G140" s="32">
        <v>0.29577777777777775</v>
      </c>
      <c r="H140" s="37">
        <v>1.3829225173761458E-3</v>
      </c>
      <c r="I140" s="32">
        <v>192.77522222222225</v>
      </c>
      <c r="J140" s="32">
        <v>0.29577777777777775</v>
      </c>
      <c r="K140" s="37">
        <v>1.5343142877398371E-3</v>
      </c>
      <c r="L140" s="32">
        <v>40.850333333333346</v>
      </c>
      <c r="M140" s="32">
        <v>0</v>
      </c>
      <c r="N140" s="37">
        <v>0</v>
      </c>
      <c r="O140" s="32">
        <v>25.294777777777785</v>
      </c>
      <c r="P140" s="32">
        <v>0</v>
      </c>
      <c r="Q140" s="37">
        <v>0</v>
      </c>
      <c r="R140" s="32">
        <v>9.8666666666666671</v>
      </c>
      <c r="S140" s="32">
        <v>0</v>
      </c>
      <c r="T140" s="37">
        <v>0</v>
      </c>
      <c r="U140" s="32">
        <v>5.6888888888888891</v>
      </c>
      <c r="V140" s="32">
        <v>0</v>
      </c>
      <c r="W140" s="37">
        <v>0</v>
      </c>
      <c r="X140" s="32">
        <v>32.076444444444441</v>
      </c>
      <c r="Y140" s="32">
        <v>0.29577777777777775</v>
      </c>
      <c r="Z140" s="37">
        <v>9.2210275453084301E-3</v>
      </c>
      <c r="AA140" s="32">
        <v>5.5479999999999992</v>
      </c>
      <c r="AB140" s="32">
        <v>0</v>
      </c>
      <c r="AC140" s="37">
        <v>0</v>
      </c>
      <c r="AD140" s="32">
        <v>116.69344444444447</v>
      </c>
      <c r="AE140" s="32">
        <v>0</v>
      </c>
      <c r="AF140" s="37">
        <v>0</v>
      </c>
      <c r="AG140" s="32">
        <v>8.4666666666666668E-2</v>
      </c>
      <c r="AH140" s="32">
        <v>0</v>
      </c>
      <c r="AI140" s="37">
        <v>0</v>
      </c>
      <c r="AJ140" s="32">
        <v>18.625888888888877</v>
      </c>
      <c r="AK140" s="32">
        <v>0</v>
      </c>
      <c r="AL140" s="37">
        <v>0</v>
      </c>
      <c r="AM140" t="s">
        <v>203</v>
      </c>
      <c r="AN140" s="34">
        <v>4</v>
      </c>
      <c r="AX140"/>
      <c r="AY140"/>
    </row>
    <row r="141" spans="1:51" x14ac:dyDescent="0.25">
      <c r="A141" t="s">
        <v>822</v>
      </c>
      <c r="B141" t="s">
        <v>477</v>
      </c>
      <c r="C141" t="s">
        <v>537</v>
      </c>
      <c r="D141" t="s">
        <v>688</v>
      </c>
      <c r="E141" s="32">
        <v>191.8111111111111</v>
      </c>
      <c r="F141" s="32">
        <v>683.00644444444458</v>
      </c>
      <c r="G141" s="32">
        <v>88.736999999999995</v>
      </c>
      <c r="H141" s="37">
        <v>0.1299211753004445</v>
      </c>
      <c r="I141" s="32">
        <v>637.70922222222237</v>
      </c>
      <c r="J141" s="32">
        <v>88.736999999999995</v>
      </c>
      <c r="K141" s="37">
        <v>0.13914962636227618</v>
      </c>
      <c r="L141" s="32">
        <v>69.361111111111114</v>
      </c>
      <c r="M141" s="32">
        <v>14.994444444444444</v>
      </c>
      <c r="N141" s="37">
        <v>0.21617941529835802</v>
      </c>
      <c r="O141" s="32">
        <v>41.958333333333336</v>
      </c>
      <c r="P141" s="32">
        <v>14.994444444444444</v>
      </c>
      <c r="Q141" s="37">
        <v>0.3573651108904336</v>
      </c>
      <c r="R141" s="32">
        <v>22.036111111111111</v>
      </c>
      <c r="S141" s="32">
        <v>0</v>
      </c>
      <c r="T141" s="37">
        <v>0</v>
      </c>
      <c r="U141" s="32">
        <v>5.3666666666666663</v>
      </c>
      <c r="V141" s="32">
        <v>0</v>
      </c>
      <c r="W141" s="37">
        <v>0</v>
      </c>
      <c r="X141" s="32">
        <v>147.84611111111118</v>
      </c>
      <c r="Y141" s="32">
        <v>5.8349999999999982</v>
      </c>
      <c r="Z141" s="37">
        <v>3.9466712760640725E-2</v>
      </c>
      <c r="AA141" s="32">
        <v>17.894444444444446</v>
      </c>
      <c r="AB141" s="32">
        <v>0</v>
      </c>
      <c r="AC141" s="37">
        <v>0</v>
      </c>
      <c r="AD141" s="32">
        <v>447.90477777777784</v>
      </c>
      <c r="AE141" s="32">
        <v>67.907555555555547</v>
      </c>
      <c r="AF141" s="37">
        <v>0.15161159006266953</v>
      </c>
      <c r="AG141" s="32">
        <v>0</v>
      </c>
      <c r="AH141" s="32">
        <v>0</v>
      </c>
      <c r="AI141" s="37" t="s">
        <v>942</v>
      </c>
      <c r="AJ141" s="32">
        <v>0</v>
      </c>
      <c r="AK141" s="32">
        <v>0</v>
      </c>
      <c r="AL141" s="37" t="s">
        <v>942</v>
      </c>
      <c r="AM141" t="s">
        <v>209</v>
      </c>
      <c r="AN141" s="34">
        <v>4</v>
      </c>
      <c r="AX141"/>
      <c r="AY141"/>
    </row>
    <row r="142" spans="1:51" x14ac:dyDescent="0.25">
      <c r="A142" t="s">
        <v>822</v>
      </c>
      <c r="B142" t="s">
        <v>470</v>
      </c>
      <c r="C142" t="s">
        <v>568</v>
      </c>
      <c r="D142" t="s">
        <v>697</v>
      </c>
      <c r="E142" s="32">
        <v>74.666666666666671</v>
      </c>
      <c r="F142" s="32">
        <v>310.41944444444448</v>
      </c>
      <c r="G142" s="32">
        <v>0</v>
      </c>
      <c r="H142" s="37">
        <v>0</v>
      </c>
      <c r="I142" s="32">
        <v>277.27777777777777</v>
      </c>
      <c r="J142" s="32">
        <v>0</v>
      </c>
      <c r="K142" s="37">
        <v>0</v>
      </c>
      <c r="L142" s="32">
        <v>35.827777777777776</v>
      </c>
      <c r="M142" s="32">
        <v>0</v>
      </c>
      <c r="N142" s="37">
        <v>0</v>
      </c>
      <c r="O142" s="32">
        <v>24.363888888888887</v>
      </c>
      <c r="P142" s="32">
        <v>0</v>
      </c>
      <c r="Q142" s="37">
        <v>0</v>
      </c>
      <c r="R142" s="32">
        <v>5.7972222222222225</v>
      </c>
      <c r="S142" s="32">
        <v>0</v>
      </c>
      <c r="T142" s="37">
        <v>0</v>
      </c>
      <c r="U142" s="32">
        <v>5.666666666666667</v>
      </c>
      <c r="V142" s="32">
        <v>0</v>
      </c>
      <c r="W142" s="37">
        <v>0</v>
      </c>
      <c r="X142" s="32">
        <v>81.527777777777771</v>
      </c>
      <c r="Y142" s="32">
        <v>0</v>
      </c>
      <c r="Z142" s="37">
        <v>0</v>
      </c>
      <c r="AA142" s="32">
        <v>21.677777777777777</v>
      </c>
      <c r="AB142" s="32">
        <v>0</v>
      </c>
      <c r="AC142" s="37">
        <v>0</v>
      </c>
      <c r="AD142" s="32">
        <v>171.38611111111112</v>
      </c>
      <c r="AE142" s="32">
        <v>0</v>
      </c>
      <c r="AF142" s="37">
        <v>0</v>
      </c>
      <c r="AG142" s="32">
        <v>0</v>
      </c>
      <c r="AH142" s="32">
        <v>0</v>
      </c>
      <c r="AI142" s="37" t="s">
        <v>942</v>
      </c>
      <c r="AJ142" s="32">
        <v>0</v>
      </c>
      <c r="AK142" s="32">
        <v>0</v>
      </c>
      <c r="AL142" s="37" t="s">
        <v>942</v>
      </c>
      <c r="AM142" t="s">
        <v>202</v>
      </c>
      <c r="AN142" s="34">
        <v>4</v>
      </c>
      <c r="AX142"/>
      <c r="AY142"/>
    </row>
    <row r="143" spans="1:51" x14ac:dyDescent="0.25">
      <c r="A143" t="s">
        <v>822</v>
      </c>
      <c r="B143" t="s">
        <v>291</v>
      </c>
      <c r="C143" t="s">
        <v>594</v>
      </c>
      <c r="D143" t="s">
        <v>699</v>
      </c>
      <c r="E143" s="32">
        <v>83.177777777777777</v>
      </c>
      <c r="F143" s="32">
        <v>276.78544444444441</v>
      </c>
      <c r="G143" s="32">
        <v>4.1895555555555575</v>
      </c>
      <c r="H143" s="37">
        <v>1.5136473538067401E-2</v>
      </c>
      <c r="I143" s="32">
        <v>250.1248888888889</v>
      </c>
      <c r="J143" s="32">
        <v>4.1145555555555573</v>
      </c>
      <c r="K143" s="37">
        <v>1.6450004531069817E-2</v>
      </c>
      <c r="L143" s="32">
        <v>45.552111111111095</v>
      </c>
      <c r="M143" s="32">
        <v>0.41599999999999998</v>
      </c>
      <c r="N143" s="37">
        <v>9.1323978154445856E-3</v>
      </c>
      <c r="O143" s="32">
        <v>26.529888888888873</v>
      </c>
      <c r="P143" s="32">
        <v>0.41599999999999998</v>
      </c>
      <c r="Q143" s="37">
        <v>1.5680427526186407E-2</v>
      </c>
      <c r="R143" s="32">
        <v>13.333333333333334</v>
      </c>
      <c r="S143" s="32">
        <v>0</v>
      </c>
      <c r="T143" s="37">
        <v>0</v>
      </c>
      <c r="U143" s="32">
        <v>5.6888888888888891</v>
      </c>
      <c r="V143" s="32">
        <v>0</v>
      </c>
      <c r="W143" s="37">
        <v>0</v>
      </c>
      <c r="X143" s="32">
        <v>72.068111111111108</v>
      </c>
      <c r="Y143" s="32">
        <v>3.6985555555555569</v>
      </c>
      <c r="Z143" s="37">
        <v>5.1320278810322972E-2</v>
      </c>
      <c r="AA143" s="32">
        <v>7.6383333333333328</v>
      </c>
      <c r="AB143" s="32">
        <v>7.4999999999999997E-2</v>
      </c>
      <c r="AC143" s="37">
        <v>9.8188959197032522E-3</v>
      </c>
      <c r="AD143" s="32">
        <v>115.54322222222225</v>
      </c>
      <c r="AE143" s="32">
        <v>0</v>
      </c>
      <c r="AF143" s="37">
        <v>0</v>
      </c>
      <c r="AG143" s="32">
        <v>22.466555555555548</v>
      </c>
      <c r="AH143" s="32">
        <v>0</v>
      </c>
      <c r="AI143" s="37">
        <v>0</v>
      </c>
      <c r="AJ143" s="32">
        <v>13.517111111111113</v>
      </c>
      <c r="AK143" s="32">
        <v>0</v>
      </c>
      <c r="AL143" s="37">
        <v>0</v>
      </c>
      <c r="AM143" t="s">
        <v>18</v>
      </c>
      <c r="AN143" s="34">
        <v>4</v>
      </c>
      <c r="AX143"/>
      <c r="AY143"/>
    </row>
    <row r="144" spans="1:51" x14ac:dyDescent="0.25">
      <c r="A144" t="s">
        <v>822</v>
      </c>
      <c r="B144" t="s">
        <v>351</v>
      </c>
      <c r="C144" t="s">
        <v>621</v>
      </c>
      <c r="D144" t="s">
        <v>731</v>
      </c>
      <c r="E144" s="32">
        <v>106.6</v>
      </c>
      <c r="F144" s="32">
        <v>387.01488888888883</v>
      </c>
      <c r="G144" s="32">
        <v>4.142777777777777</v>
      </c>
      <c r="H144" s="37">
        <v>1.0704440311512563E-2</v>
      </c>
      <c r="I144" s="32">
        <v>350.56811111111108</v>
      </c>
      <c r="J144" s="32">
        <v>4.142777777777777</v>
      </c>
      <c r="K144" s="37">
        <v>1.1817326352495139E-2</v>
      </c>
      <c r="L144" s="32">
        <v>40.69755555555556</v>
      </c>
      <c r="M144" s="32">
        <v>2.4113333333333333</v>
      </c>
      <c r="N144" s="37">
        <v>5.9250077809751056E-2</v>
      </c>
      <c r="O144" s="32">
        <v>14.716555555555555</v>
      </c>
      <c r="P144" s="32">
        <v>2.4113333333333333</v>
      </c>
      <c r="Q144" s="37">
        <v>0.16385174671005445</v>
      </c>
      <c r="R144" s="32">
        <v>20.292111111111115</v>
      </c>
      <c r="S144" s="32">
        <v>0</v>
      </c>
      <c r="T144" s="37">
        <v>0</v>
      </c>
      <c r="U144" s="32">
        <v>5.6888888888888891</v>
      </c>
      <c r="V144" s="32">
        <v>0</v>
      </c>
      <c r="W144" s="37">
        <v>0</v>
      </c>
      <c r="X144" s="32">
        <v>88.221999999999966</v>
      </c>
      <c r="Y144" s="32">
        <v>1.0777777777777777</v>
      </c>
      <c r="Z144" s="37">
        <v>1.2216655457570426E-2</v>
      </c>
      <c r="AA144" s="32">
        <v>10.465777777777776</v>
      </c>
      <c r="AB144" s="32">
        <v>0</v>
      </c>
      <c r="AC144" s="37">
        <v>0</v>
      </c>
      <c r="AD144" s="32">
        <v>160.98444444444445</v>
      </c>
      <c r="AE144" s="32">
        <v>0.65366666666666662</v>
      </c>
      <c r="AF144" s="37">
        <v>4.0604337203042386E-3</v>
      </c>
      <c r="AG144" s="32">
        <v>60.606555555555545</v>
      </c>
      <c r="AH144" s="32">
        <v>0</v>
      </c>
      <c r="AI144" s="37">
        <v>0</v>
      </c>
      <c r="AJ144" s="32">
        <v>26.038555555555554</v>
      </c>
      <c r="AK144" s="32">
        <v>0</v>
      </c>
      <c r="AL144" s="37">
        <v>0</v>
      </c>
      <c r="AM144" t="s">
        <v>79</v>
      </c>
      <c r="AN144" s="34">
        <v>4</v>
      </c>
      <c r="AX144"/>
      <c r="AY144"/>
    </row>
    <row r="145" spans="1:51" x14ac:dyDescent="0.25">
      <c r="A145" t="s">
        <v>822</v>
      </c>
      <c r="B145" t="s">
        <v>358</v>
      </c>
      <c r="C145" t="s">
        <v>626</v>
      </c>
      <c r="D145" t="s">
        <v>770</v>
      </c>
      <c r="E145" s="32">
        <v>61.31111111111111</v>
      </c>
      <c r="F145" s="32">
        <v>238.61388888888888</v>
      </c>
      <c r="G145" s="32">
        <v>0</v>
      </c>
      <c r="H145" s="37">
        <v>0</v>
      </c>
      <c r="I145" s="32">
        <v>220.14722222222221</v>
      </c>
      <c r="J145" s="32">
        <v>0</v>
      </c>
      <c r="K145" s="37">
        <v>0</v>
      </c>
      <c r="L145" s="32">
        <v>33.424999999999997</v>
      </c>
      <c r="M145" s="32">
        <v>0</v>
      </c>
      <c r="N145" s="37">
        <v>0</v>
      </c>
      <c r="O145" s="32">
        <v>20.347222222222221</v>
      </c>
      <c r="P145" s="32">
        <v>0</v>
      </c>
      <c r="Q145" s="37">
        <v>0</v>
      </c>
      <c r="R145" s="32">
        <v>12.633333333333333</v>
      </c>
      <c r="S145" s="32">
        <v>0</v>
      </c>
      <c r="T145" s="37">
        <v>0</v>
      </c>
      <c r="U145" s="32">
        <v>0.44444444444444442</v>
      </c>
      <c r="V145" s="32">
        <v>0</v>
      </c>
      <c r="W145" s="37">
        <v>0</v>
      </c>
      <c r="X145" s="32">
        <v>44.06388888888889</v>
      </c>
      <c r="Y145" s="32">
        <v>0</v>
      </c>
      <c r="Z145" s="37">
        <v>0</v>
      </c>
      <c r="AA145" s="32">
        <v>5.3888888888888893</v>
      </c>
      <c r="AB145" s="32">
        <v>0</v>
      </c>
      <c r="AC145" s="37">
        <v>0</v>
      </c>
      <c r="AD145" s="32">
        <v>122.33611111111111</v>
      </c>
      <c r="AE145" s="32">
        <v>0</v>
      </c>
      <c r="AF145" s="37">
        <v>0</v>
      </c>
      <c r="AG145" s="32">
        <v>0.93888888888888888</v>
      </c>
      <c r="AH145" s="32">
        <v>0</v>
      </c>
      <c r="AI145" s="37">
        <v>0</v>
      </c>
      <c r="AJ145" s="32">
        <v>32.461111111111109</v>
      </c>
      <c r="AK145" s="32">
        <v>0</v>
      </c>
      <c r="AL145" s="37">
        <v>0</v>
      </c>
      <c r="AM145" t="s">
        <v>86</v>
      </c>
      <c r="AN145" s="34">
        <v>4</v>
      </c>
      <c r="AX145"/>
      <c r="AY145"/>
    </row>
    <row r="146" spans="1:51" x14ac:dyDescent="0.25">
      <c r="A146" t="s">
        <v>822</v>
      </c>
      <c r="B146" t="s">
        <v>373</v>
      </c>
      <c r="C146" t="s">
        <v>632</v>
      </c>
      <c r="D146" t="s">
        <v>774</v>
      </c>
      <c r="E146" s="32">
        <v>90.2</v>
      </c>
      <c r="F146" s="32">
        <v>393.67244444444447</v>
      </c>
      <c r="G146" s="32">
        <v>0.2388888888888889</v>
      </c>
      <c r="H146" s="37">
        <v>6.0682146352918336E-4</v>
      </c>
      <c r="I146" s="32">
        <v>364.2716666666667</v>
      </c>
      <c r="J146" s="32">
        <v>0.2388888888888889</v>
      </c>
      <c r="K146" s="37">
        <v>6.5579870944914426E-4</v>
      </c>
      <c r="L146" s="32">
        <v>56.510333333333342</v>
      </c>
      <c r="M146" s="32">
        <v>0</v>
      </c>
      <c r="N146" s="37">
        <v>0</v>
      </c>
      <c r="O146" s="32">
        <v>27.109555555555556</v>
      </c>
      <c r="P146" s="32">
        <v>0</v>
      </c>
      <c r="Q146" s="37">
        <v>0</v>
      </c>
      <c r="R146" s="32">
        <v>23.978555555555563</v>
      </c>
      <c r="S146" s="32">
        <v>0</v>
      </c>
      <c r="T146" s="37">
        <v>0</v>
      </c>
      <c r="U146" s="32">
        <v>5.4222222222222225</v>
      </c>
      <c r="V146" s="32">
        <v>0</v>
      </c>
      <c r="W146" s="37">
        <v>0</v>
      </c>
      <c r="X146" s="32">
        <v>68.392888888888891</v>
      </c>
      <c r="Y146" s="32">
        <v>0</v>
      </c>
      <c r="Z146" s="37">
        <v>0</v>
      </c>
      <c r="AA146" s="32">
        <v>0</v>
      </c>
      <c r="AB146" s="32">
        <v>0</v>
      </c>
      <c r="AC146" s="37" t="s">
        <v>942</v>
      </c>
      <c r="AD146" s="32">
        <v>190.70333333333332</v>
      </c>
      <c r="AE146" s="32">
        <v>0.2388888888888889</v>
      </c>
      <c r="AF146" s="37">
        <v>1.2526728542879284E-3</v>
      </c>
      <c r="AG146" s="32">
        <v>47.837888888888898</v>
      </c>
      <c r="AH146" s="32">
        <v>0</v>
      </c>
      <c r="AI146" s="37">
        <v>0</v>
      </c>
      <c r="AJ146" s="32">
        <v>30.227999999999991</v>
      </c>
      <c r="AK146" s="32">
        <v>0</v>
      </c>
      <c r="AL146" s="37">
        <v>0</v>
      </c>
      <c r="AM146" t="s">
        <v>102</v>
      </c>
      <c r="AN146" s="34">
        <v>4</v>
      </c>
      <c r="AX146"/>
      <c r="AY146"/>
    </row>
    <row r="147" spans="1:51" x14ac:dyDescent="0.25">
      <c r="A147" t="s">
        <v>822</v>
      </c>
      <c r="B147" t="s">
        <v>405</v>
      </c>
      <c r="C147" t="s">
        <v>649</v>
      </c>
      <c r="D147" t="s">
        <v>782</v>
      </c>
      <c r="E147" s="32">
        <v>98.2</v>
      </c>
      <c r="F147" s="32">
        <v>278.29877777777779</v>
      </c>
      <c r="G147" s="32">
        <v>1.5611111111111111</v>
      </c>
      <c r="H147" s="37">
        <v>5.6094788614474691E-3</v>
      </c>
      <c r="I147" s="32">
        <v>242.81144444444442</v>
      </c>
      <c r="J147" s="32">
        <v>1.5611111111111111</v>
      </c>
      <c r="K147" s="37">
        <v>6.429314378829847E-3</v>
      </c>
      <c r="L147" s="32">
        <v>46.81444444444444</v>
      </c>
      <c r="M147" s="32">
        <v>0</v>
      </c>
      <c r="N147" s="37">
        <v>0</v>
      </c>
      <c r="O147" s="32">
        <v>23.844333333333335</v>
      </c>
      <c r="P147" s="32">
        <v>0</v>
      </c>
      <c r="Q147" s="37">
        <v>0</v>
      </c>
      <c r="R147" s="32">
        <v>17.103444444444442</v>
      </c>
      <c r="S147" s="32">
        <v>0</v>
      </c>
      <c r="T147" s="37">
        <v>0</v>
      </c>
      <c r="U147" s="32">
        <v>5.8666666666666663</v>
      </c>
      <c r="V147" s="32">
        <v>0</v>
      </c>
      <c r="W147" s="37">
        <v>0</v>
      </c>
      <c r="X147" s="32">
        <v>71.77322222222223</v>
      </c>
      <c r="Y147" s="32">
        <v>0.7944444444444444</v>
      </c>
      <c r="Z147" s="37">
        <v>1.1068813964973008E-2</v>
      </c>
      <c r="AA147" s="32">
        <v>12.517222222222221</v>
      </c>
      <c r="AB147" s="32">
        <v>0</v>
      </c>
      <c r="AC147" s="37">
        <v>0</v>
      </c>
      <c r="AD147" s="32">
        <v>147.19388888888886</v>
      </c>
      <c r="AE147" s="32">
        <v>0.76666666666666672</v>
      </c>
      <c r="AF147" s="37">
        <v>5.2085495699172304E-3</v>
      </c>
      <c r="AG147" s="32">
        <v>0</v>
      </c>
      <c r="AH147" s="32">
        <v>0</v>
      </c>
      <c r="AI147" s="37" t="s">
        <v>942</v>
      </c>
      <c r="AJ147" s="32">
        <v>0</v>
      </c>
      <c r="AK147" s="32">
        <v>0</v>
      </c>
      <c r="AL147" s="37" t="s">
        <v>942</v>
      </c>
      <c r="AM147" t="s">
        <v>136</v>
      </c>
      <c r="AN147" s="34">
        <v>4</v>
      </c>
      <c r="AX147"/>
      <c r="AY147"/>
    </row>
    <row r="148" spans="1:51" x14ac:dyDescent="0.25">
      <c r="A148" t="s">
        <v>822</v>
      </c>
      <c r="B148" t="s">
        <v>438</v>
      </c>
      <c r="C148" t="s">
        <v>660</v>
      </c>
      <c r="D148" t="s">
        <v>707</v>
      </c>
      <c r="E148" s="32">
        <v>53.56666666666667</v>
      </c>
      <c r="F148" s="32">
        <v>178.4807777777778</v>
      </c>
      <c r="G148" s="32">
        <v>0</v>
      </c>
      <c r="H148" s="37">
        <v>0</v>
      </c>
      <c r="I148" s="32">
        <v>155.46966666666668</v>
      </c>
      <c r="J148" s="32">
        <v>0</v>
      </c>
      <c r="K148" s="37">
        <v>0</v>
      </c>
      <c r="L148" s="32">
        <v>42.114666666666665</v>
      </c>
      <c r="M148" s="32">
        <v>0</v>
      </c>
      <c r="N148" s="37">
        <v>0</v>
      </c>
      <c r="O148" s="32">
        <v>26.100777777777779</v>
      </c>
      <c r="P148" s="32">
        <v>0</v>
      </c>
      <c r="Q148" s="37">
        <v>0</v>
      </c>
      <c r="R148" s="32">
        <v>11.513888888888889</v>
      </c>
      <c r="S148" s="32">
        <v>0</v>
      </c>
      <c r="T148" s="37">
        <v>0</v>
      </c>
      <c r="U148" s="32">
        <v>4.5</v>
      </c>
      <c r="V148" s="32">
        <v>0</v>
      </c>
      <c r="W148" s="37">
        <v>0</v>
      </c>
      <c r="X148" s="32">
        <v>13.572222222222223</v>
      </c>
      <c r="Y148" s="32">
        <v>0</v>
      </c>
      <c r="Z148" s="37">
        <v>0</v>
      </c>
      <c r="AA148" s="32">
        <v>6.9972222222222218</v>
      </c>
      <c r="AB148" s="32">
        <v>0</v>
      </c>
      <c r="AC148" s="37">
        <v>0</v>
      </c>
      <c r="AD148" s="32">
        <v>78.800888888888892</v>
      </c>
      <c r="AE148" s="32">
        <v>0</v>
      </c>
      <c r="AF148" s="37">
        <v>0</v>
      </c>
      <c r="AG148" s="32">
        <v>15.637444444444442</v>
      </c>
      <c r="AH148" s="32">
        <v>0</v>
      </c>
      <c r="AI148" s="37">
        <v>0</v>
      </c>
      <c r="AJ148" s="32">
        <v>21.358333333333334</v>
      </c>
      <c r="AK148" s="32">
        <v>0</v>
      </c>
      <c r="AL148" s="37">
        <v>0</v>
      </c>
      <c r="AM148" t="s">
        <v>170</v>
      </c>
      <c r="AN148" s="34">
        <v>4</v>
      </c>
      <c r="AX148"/>
      <c r="AY148"/>
    </row>
    <row r="149" spans="1:51" x14ac:dyDescent="0.25">
      <c r="A149" t="s">
        <v>822</v>
      </c>
      <c r="B149" t="s">
        <v>275</v>
      </c>
      <c r="C149" t="s">
        <v>582</v>
      </c>
      <c r="D149" t="s">
        <v>702</v>
      </c>
      <c r="E149" s="32">
        <v>100.24444444444444</v>
      </c>
      <c r="F149" s="32">
        <v>408.31733333333341</v>
      </c>
      <c r="G149" s="32">
        <v>0.23055555555555557</v>
      </c>
      <c r="H149" s="37">
        <v>5.646479753220262E-4</v>
      </c>
      <c r="I149" s="32">
        <v>362.6302222222223</v>
      </c>
      <c r="J149" s="32">
        <v>2.2222222222222223E-2</v>
      </c>
      <c r="K149" s="37">
        <v>6.1280667910255677E-5</v>
      </c>
      <c r="L149" s="32">
        <v>101.97366666666666</v>
      </c>
      <c r="M149" s="32">
        <v>2.2222222222222223E-2</v>
      </c>
      <c r="N149" s="37">
        <v>2.1792118444522173E-4</v>
      </c>
      <c r="O149" s="32">
        <v>69.051444444444442</v>
      </c>
      <c r="P149" s="32">
        <v>2.2222222222222223E-2</v>
      </c>
      <c r="Q149" s="37">
        <v>3.2182125082265558E-4</v>
      </c>
      <c r="R149" s="32">
        <v>27.233333333333334</v>
      </c>
      <c r="S149" s="32">
        <v>0</v>
      </c>
      <c r="T149" s="37">
        <v>0</v>
      </c>
      <c r="U149" s="32">
        <v>5.6888888888888891</v>
      </c>
      <c r="V149" s="32">
        <v>0</v>
      </c>
      <c r="W149" s="37">
        <v>0</v>
      </c>
      <c r="X149" s="32">
        <v>39.897777777777762</v>
      </c>
      <c r="Y149" s="32">
        <v>0</v>
      </c>
      <c r="Z149" s="37">
        <v>0</v>
      </c>
      <c r="AA149" s="32">
        <v>12.764888888888892</v>
      </c>
      <c r="AB149" s="32">
        <v>0.20833333333333334</v>
      </c>
      <c r="AC149" s="37">
        <v>1.6320810556735486E-2</v>
      </c>
      <c r="AD149" s="32">
        <v>201.95677777777783</v>
      </c>
      <c r="AE149" s="32">
        <v>0</v>
      </c>
      <c r="AF149" s="37">
        <v>0</v>
      </c>
      <c r="AG149" s="32">
        <v>19.599333333333337</v>
      </c>
      <c r="AH149" s="32">
        <v>0</v>
      </c>
      <c r="AI149" s="37">
        <v>0</v>
      </c>
      <c r="AJ149" s="32">
        <v>32.124888888888897</v>
      </c>
      <c r="AK149" s="32">
        <v>0</v>
      </c>
      <c r="AL149" s="37">
        <v>0</v>
      </c>
      <c r="AM149" t="s">
        <v>2</v>
      </c>
      <c r="AN149" s="34">
        <v>4</v>
      </c>
      <c r="AX149"/>
      <c r="AY149"/>
    </row>
    <row r="150" spans="1:51" x14ac:dyDescent="0.25">
      <c r="A150" t="s">
        <v>822</v>
      </c>
      <c r="B150" t="s">
        <v>489</v>
      </c>
      <c r="C150" t="s">
        <v>675</v>
      </c>
      <c r="D150" t="s">
        <v>706</v>
      </c>
      <c r="E150" s="32">
        <v>93.12222222222222</v>
      </c>
      <c r="F150" s="32">
        <v>308.70966666666664</v>
      </c>
      <c r="G150" s="32">
        <v>39.320222222222228</v>
      </c>
      <c r="H150" s="37">
        <v>0.12736958530255146</v>
      </c>
      <c r="I150" s="32">
        <v>281.61233333333331</v>
      </c>
      <c r="J150" s="32">
        <v>36.38688888888889</v>
      </c>
      <c r="K150" s="37">
        <v>0.12920914527496627</v>
      </c>
      <c r="L150" s="32">
        <v>51.318777777777782</v>
      </c>
      <c r="M150" s="32">
        <v>9.8702222222222247</v>
      </c>
      <c r="N150" s="37">
        <v>0.19233159185829751</v>
      </c>
      <c r="O150" s="32">
        <v>34.170666666666676</v>
      </c>
      <c r="P150" s="32">
        <v>6.9368888888888911</v>
      </c>
      <c r="Q150" s="37">
        <v>0.2030071276208314</v>
      </c>
      <c r="R150" s="32">
        <v>17.14811111111111</v>
      </c>
      <c r="S150" s="32">
        <v>2.9333333333333331</v>
      </c>
      <c r="T150" s="37">
        <v>0.17105868479197581</v>
      </c>
      <c r="U150" s="32">
        <v>0</v>
      </c>
      <c r="V150" s="32">
        <v>0</v>
      </c>
      <c r="W150" s="37" t="s">
        <v>942</v>
      </c>
      <c r="X150" s="32">
        <v>55.112555555555545</v>
      </c>
      <c r="Y150" s="32">
        <v>16.97044444444445</v>
      </c>
      <c r="Z150" s="37">
        <v>0.30792338104041644</v>
      </c>
      <c r="AA150" s="32">
        <v>9.9492222222222235</v>
      </c>
      <c r="AB150" s="32">
        <v>0</v>
      </c>
      <c r="AC150" s="37">
        <v>0</v>
      </c>
      <c r="AD150" s="32">
        <v>171.97466666666668</v>
      </c>
      <c r="AE150" s="32">
        <v>12.479555555555553</v>
      </c>
      <c r="AF150" s="37">
        <v>7.2566243606939501E-2</v>
      </c>
      <c r="AG150" s="32">
        <v>0</v>
      </c>
      <c r="AH150" s="32">
        <v>0</v>
      </c>
      <c r="AI150" s="37" t="s">
        <v>942</v>
      </c>
      <c r="AJ150" s="32">
        <v>20.354444444444443</v>
      </c>
      <c r="AK150" s="32">
        <v>0</v>
      </c>
      <c r="AL150" s="37">
        <v>0</v>
      </c>
      <c r="AM150" t="s">
        <v>221</v>
      </c>
      <c r="AN150" s="34">
        <v>4</v>
      </c>
      <c r="AX150"/>
      <c r="AY150"/>
    </row>
    <row r="151" spans="1:51" x14ac:dyDescent="0.25">
      <c r="A151" t="s">
        <v>822</v>
      </c>
      <c r="B151" t="s">
        <v>376</v>
      </c>
      <c r="C151" t="s">
        <v>634</v>
      </c>
      <c r="D151" t="s">
        <v>774</v>
      </c>
      <c r="E151" s="32">
        <v>59.233333333333334</v>
      </c>
      <c r="F151" s="32">
        <v>188.57733333333334</v>
      </c>
      <c r="G151" s="32">
        <v>0</v>
      </c>
      <c r="H151" s="37">
        <v>0</v>
      </c>
      <c r="I151" s="32">
        <v>167.6637777777778</v>
      </c>
      <c r="J151" s="32">
        <v>0</v>
      </c>
      <c r="K151" s="37">
        <v>0</v>
      </c>
      <c r="L151" s="32">
        <v>24.37188888888889</v>
      </c>
      <c r="M151" s="32">
        <v>0</v>
      </c>
      <c r="N151" s="37">
        <v>0</v>
      </c>
      <c r="O151" s="32">
        <v>9.9527777777777775</v>
      </c>
      <c r="P151" s="32">
        <v>0</v>
      </c>
      <c r="Q151" s="37">
        <v>0</v>
      </c>
      <c r="R151" s="32">
        <v>10.063555555555556</v>
      </c>
      <c r="S151" s="32">
        <v>0</v>
      </c>
      <c r="T151" s="37">
        <v>0</v>
      </c>
      <c r="U151" s="32">
        <v>4.3555555555555552</v>
      </c>
      <c r="V151" s="32">
        <v>0</v>
      </c>
      <c r="W151" s="37">
        <v>0</v>
      </c>
      <c r="X151" s="32">
        <v>52.178777777777782</v>
      </c>
      <c r="Y151" s="32">
        <v>0</v>
      </c>
      <c r="Z151" s="37">
        <v>0</v>
      </c>
      <c r="AA151" s="32">
        <v>6.4944444444444445</v>
      </c>
      <c r="AB151" s="32">
        <v>0</v>
      </c>
      <c r="AC151" s="37">
        <v>0</v>
      </c>
      <c r="AD151" s="32">
        <v>105.47666666666669</v>
      </c>
      <c r="AE151" s="32">
        <v>0</v>
      </c>
      <c r="AF151" s="37">
        <v>0</v>
      </c>
      <c r="AG151" s="32">
        <v>0</v>
      </c>
      <c r="AH151" s="32">
        <v>0</v>
      </c>
      <c r="AI151" s="37" t="s">
        <v>942</v>
      </c>
      <c r="AJ151" s="32">
        <v>5.5555555555555552E-2</v>
      </c>
      <c r="AK151" s="32">
        <v>0</v>
      </c>
      <c r="AL151" s="37">
        <v>0</v>
      </c>
      <c r="AM151" t="s">
        <v>105</v>
      </c>
      <c r="AN151" s="34">
        <v>4</v>
      </c>
      <c r="AX151"/>
      <c r="AY151"/>
    </row>
    <row r="152" spans="1:51" x14ac:dyDescent="0.25">
      <c r="A152" t="s">
        <v>822</v>
      </c>
      <c r="B152" t="s">
        <v>312</v>
      </c>
      <c r="C152" t="s">
        <v>555</v>
      </c>
      <c r="D152" t="s">
        <v>688</v>
      </c>
      <c r="E152" s="32">
        <v>112.31111111111112</v>
      </c>
      <c r="F152" s="32">
        <v>567.67944444444436</v>
      </c>
      <c r="G152" s="32">
        <v>32.281333333333329</v>
      </c>
      <c r="H152" s="37">
        <v>5.6865425812493944E-2</v>
      </c>
      <c r="I152" s="32">
        <v>530.69055555555542</v>
      </c>
      <c r="J152" s="32">
        <v>32.281333333333329</v>
      </c>
      <c r="K152" s="37">
        <v>6.0828919971148712E-2</v>
      </c>
      <c r="L152" s="32">
        <v>50.821888888888886</v>
      </c>
      <c r="M152" s="32">
        <v>1.2162222222222223</v>
      </c>
      <c r="N152" s="37">
        <v>2.3931070820315835E-2</v>
      </c>
      <c r="O152" s="32">
        <v>29.577444444444442</v>
      </c>
      <c r="P152" s="32">
        <v>1.2162222222222223</v>
      </c>
      <c r="Q152" s="37">
        <v>4.1119922463438735E-2</v>
      </c>
      <c r="R152" s="32">
        <v>16</v>
      </c>
      <c r="S152" s="32">
        <v>0</v>
      </c>
      <c r="T152" s="37">
        <v>0</v>
      </c>
      <c r="U152" s="32">
        <v>5.2444444444444445</v>
      </c>
      <c r="V152" s="32">
        <v>0</v>
      </c>
      <c r="W152" s="37">
        <v>0</v>
      </c>
      <c r="X152" s="32">
        <v>193.00366666666665</v>
      </c>
      <c r="Y152" s="32">
        <v>12.786666666666665</v>
      </c>
      <c r="Z152" s="37">
        <v>6.6250900241964311E-2</v>
      </c>
      <c r="AA152" s="32">
        <v>15.744444444444444</v>
      </c>
      <c r="AB152" s="32">
        <v>0</v>
      </c>
      <c r="AC152" s="37">
        <v>0</v>
      </c>
      <c r="AD152" s="32">
        <v>254.13466666666665</v>
      </c>
      <c r="AE152" s="32">
        <v>16.306222222222218</v>
      </c>
      <c r="AF152" s="37">
        <v>6.4163706731164394E-2</v>
      </c>
      <c r="AG152" s="32">
        <v>5.774111111111111</v>
      </c>
      <c r="AH152" s="32">
        <v>0</v>
      </c>
      <c r="AI152" s="37">
        <v>0</v>
      </c>
      <c r="AJ152" s="32">
        <v>48.20066666666667</v>
      </c>
      <c r="AK152" s="32">
        <v>1.9722222222222223</v>
      </c>
      <c r="AL152" s="37">
        <v>4.0916907557756232E-2</v>
      </c>
      <c r="AM152" t="s">
        <v>39</v>
      </c>
      <c r="AN152" s="34">
        <v>4</v>
      </c>
      <c r="AX152"/>
      <c r="AY152"/>
    </row>
    <row r="153" spans="1:51" x14ac:dyDescent="0.25">
      <c r="A153" t="s">
        <v>822</v>
      </c>
      <c r="B153" t="s">
        <v>502</v>
      </c>
      <c r="C153" t="s">
        <v>555</v>
      </c>
      <c r="D153" t="s">
        <v>688</v>
      </c>
      <c r="E153" s="32">
        <v>87.388888888888886</v>
      </c>
      <c r="F153" s="32">
        <v>371.98988888888891</v>
      </c>
      <c r="G153" s="32">
        <v>64.99177777777777</v>
      </c>
      <c r="H153" s="37">
        <v>0.17471382884062855</v>
      </c>
      <c r="I153" s="32">
        <v>352.72877777777779</v>
      </c>
      <c r="J153" s="32">
        <v>64.99177777777777</v>
      </c>
      <c r="K153" s="37">
        <v>0.18425425389794295</v>
      </c>
      <c r="L153" s="32">
        <v>39.898222222222216</v>
      </c>
      <c r="M153" s="32">
        <v>5.3272222222222219</v>
      </c>
      <c r="N153" s="37">
        <v>0.13352029051698211</v>
      </c>
      <c r="O153" s="32">
        <v>25.853777777777776</v>
      </c>
      <c r="P153" s="32">
        <v>5.3272222222222219</v>
      </c>
      <c r="Q153" s="37">
        <v>0.20605198466589883</v>
      </c>
      <c r="R153" s="32">
        <v>3.3777777777777778</v>
      </c>
      <c r="S153" s="32">
        <v>0</v>
      </c>
      <c r="T153" s="37">
        <v>0</v>
      </c>
      <c r="U153" s="32">
        <v>10.666666666666666</v>
      </c>
      <c r="V153" s="32">
        <v>0</v>
      </c>
      <c r="W153" s="37">
        <v>0</v>
      </c>
      <c r="X153" s="32">
        <v>121.78933333333335</v>
      </c>
      <c r="Y153" s="32">
        <v>12.758222222222223</v>
      </c>
      <c r="Z153" s="37">
        <v>0.1047564829614708</v>
      </c>
      <c r="AA153" s="32">
        <v>5.2166666666666668</v>
      </c>
      <c r="AB153" s="32">
        <v>0</v>
      </c>
      <c r="AC153" s="37">
        <v>0</v>
      </c>
      <c r="AD153" s="32">
        <v>168.39100000000002</v>
      </c>
      <c r="AE153" s="32">
        <v>46.372999999999998</v>
      </c>
      <c r="AF153" s="37">
        <v>0.27538882719385238</v>
      </c>
      <c r="AG153" s="32">
        <v>9.050111111111109</v>
      </c>
      <c r="AH153" s="32">
        <v>0</v>
      </c>
      <c r="AI153" s="37">
        <v>0</v>
      </c>
      <c r="AJ153" s="32">
        <v>27.644555555555549</v>
      </c>
      <c r="AK153" s="32">
        <v>0.53333333333333333</v>
      </c>
      <c r="AL153" s="37">
        <v>1.9292526959296792E-2</v>
      </c>
      <c r="AM153" t="s">
        <v>235</v>
      </c>
      <c r="AN153" s="34">
        <v>4</v>
      </c>
      <c r="AX153"/>
      <c r="AY153"/>
    </row>
    <row r="154" spans="1:51" x14ac:dyDescent="0.25">
      <c r="A154" t="s">
        <v>822</v>
      </c>
      <c r="B154" t="s">
        <v>466</v>
      </c>
      <c r="C154" t="s">
        <v>559</v>
      </c>
      <c r="D154" t="s">
        <v>705</v>
      </c>
      <c r="E154" s="32">
        <v>50.755555555555553</v>
      </c>
      <c r="F154" s="32">
        <v>180.98233333333334</v>
      </c>
      <c r="G154" s="32">
        <v>0</v>
      </c>
      <c r="H154" s="37">
        <v>0</v>
      </c>
      <c r="I154" s="32">
        <v>159.48744444444446</v>
      </c>
      <c r="J154" s="32">
        <v>0</v>
      </c>
      <c r="K154" s="37">
        <v>0</v>
      </c>
      <c r="L154" s="32">
        <v>20.220888888888886</v>
      </c>
      <c r="M154" s="32">
        <v>0</v>
      </c>
      <c r="N154" s="37">
        <v>0</v>
      </c>
      <c r="O154" s="32">
        <v>8.8431111111111083</v>
      </c>
      <c r="P154" s="32">
        <v>0</v>
      </c>
      <c r="Q154" s="37">
        <v>0</v>
      </c>
      <c r="R154" s="32">
        <v>5.6888888888888891</v>
      </c>
      <c r="S154" s="32">
        <v>0</v>
      </c>
      <c r="T154" s="37">
        <v>0</v>
      </c>
      <c r="U154" s="32">
        <v>5.6888888888888891</v>
      </c>
      <c r="V154" s="32">
        <v>0</v>
      </c>
      <c r="W154" s="37">
        <v>0</v>
      </c>
      <c r="X154" s="32">
        <v>63.44933333333335</v>
      </c>
      <c r="Y154" s="32">
        <v>0</v>
      </c>
      <c r="Z154" s="37">
        <v>0</v>
      </c>
      <c r="AA154" s="32">
        <v>10.117111111111113</v>
      </c>
      <c r="AB154" s="32">
        <v>0</v>
      </c>
      <c r="AC154" s="37">
        <v>0</v>
      </c>
      <c r="AD154" s="32">
        <v>80.000777777777785</v>
      </c>
      <c r="AE154" s="32">
        <v>0</v>
      </c>
      <c r="AF154" s="37">
        <v>0</v>
      </c>
      <c r="AG154" s="32">
        <v>7.194222222222221</v>
      </c>
      <c r="AH154" s="32">
        <v>0</v>
      </c>
      <c r="AI154" s="37">
        <v>0</v>
      </c>
      <c r="AJ154" s="32">
        <v>0</v>
      </c>
      <c r="AK154" s="32">
        <v>0</v>
      </c>
      <c r="AL154" s="37" t="s">
        <v>942</v>
      </c>
      <c r="AM154" t="s">
        <v>198</v>
      </c>
      <c r="AN154" s="34">
        <v>4</v>
      </c>
      <c r="AX154"/>
      <c r="AY154"/>
    </row>
    <row r="155" spans="1:51" x14ac:dyDescent="0.25">
      <c r="A155" t="s">
        <v>822</v>
      </c>
      <c r="B155" t="s">
        <v>296</v>
      </c>
      <c r="C155" t="s">
        <v>597</v>
      </c>
      <c r="D155" t="s">
        <v>756</v>
      </c>
      <c r="E155" s="32">
        <v>147.77777777777777</v>
      </c>
      <c r="F155" s="32">
        <v>492.93022222222231</v>
      </c>
      <c r="G155" s="32">
        <v>88.985777777777756</v>
      </c>
      <c r="H155" s="37">
        <v>0.18052408589721503</v>
      </c>
      <c r="I155" s="32">
        <v>471.51355555555568</v>
      </c>
      <c r="J155" s="32">
        <v>88.985777777777756</v>
      </c>
      <c r="K155" s="37">
        <v>0.18872368933896552</v>
      </c>
      <c r="L155" s="32">
        <v>80.152777777777771</v>
      </c>
      <c r="M155" s="32">
        <v>0</v>
      </c>
      <c r="N155" s="37">
        <v>0</v>
      </c>
      <c r="O155" s="32">
        <v>63.980555555555554</v>
      </c>
      <c r="P155" s="32">
        <v>0</v>
      </c>
      <c r="Q155" s="37">
        <v>0</v>
      </c>
      <c r="R155" s="32">
        <v>10.75</v>
      </c>
      <c r="S155" s="32">
        <v>0</v>
      </c>
      <c r="T155" s="37">
        <v>0</v>
      </c>
      <c r="U155" s="32">
        <v>5.4222222222222225</v>
      </c>
      <c r="V155" s="32">
        <v>0</v>
      </c>
      <c r="W155" s="37">
        <v>0</v>
      </c>
      <c r="X155" s="32">
        <v>148.51933333333332</v>
      </c>
      <c r="Y155" s="32">
        <v>11.736000000000002</v>
      </c>
      <c r="Z155" s="37">
        <v>7.9020015351536743E-2</v>
      </c>
      <c r="AA155" s="32">
        <v>5.2444444444444445</v>
      </c>
      <c r="AB155" s="32">
        <v>0</v>
      </c>
      <c r="AC155" s="37">
        <v>0</v>
      </c>
      <c r="AD155" s="32">
        <v>246.78311111111123</v>
      </c>
      <c r="AE155" s="32">
        <v>77.249777777777751</v>
      </c>
      <c r="AF155" s="37">
        <v>0.31302700346863255</v>
      </c>
      <c r="AG155" s="32">
        <v>3.3666666666666667</v>
      </c>
      <c r="AH155" s="32">
        <v>0</v>
      </c>
      <c r="AI155" s="37">
        <v>0</v>
      </c>
      <c r="AJ155" s="32">
        <v>8.8638888888888889</v>
      </c>
      <c r="AK155" s="32">
        <v>0</v>
      </c>
      <c r="AL155" s="37">
        <v>0</v>
      </c>
      <c r="AM155" t="s">
        <v>23</v>
      </c>
      <c r="AN155" s="34">
        <v>4</v>
      </c>
      <c r="AX155"/>
      <c r="AY155"/>
    </row>
    <row r="156" spans="1:51" x14ac:dyDescent="0.25">
      <c r="A156" t="s">
        <v>822</v>
      </c>
      <c r="B156" t="s">
        <v>360</v>
      </c>
      <c r="C156" t="s">
        <v>627</v>
      </c>
      <c r="D156" t="s">
        <v>771</v>
      </c>
      <c r="E156" s="32">
        <v>60.31111111111111</v>
      </c>
      <c r="F156" s="32">
        <v>187.84944444444443</v>
      </c>
      <c r="G156" s="32">
        <v>56.160888888888884</v>
      </c>
      <c r="H156" s="37">
        <v>0.29896755380343004</v>
      </c>
      <c r="I156" s="32">
        <v>170.21922222222221</v>
      </c>
      <c r="J156" s="32">
        <v>56.160888888888884</v>
      </c>
      <c r="K156" s="37">
        <v>0.32993270769132355</v>
      </c>
      <c r="L156" s="32">
        <v>13.805333333333332</v>
      </c>
      <c r="M156" s="32">
        <v>0.12333333333333332</v>
      </c>
      <c r="N156" s="37">
        <v>8.9337454124010056E-3</v>
      </c>
      <c r="O156" s="32">
        <v>5.3314444444444433</v>
      </c>
      <c r="P156" s="32">
        <v>0.12333333333333332</v>
      </c>
      <c r="Q156" s="37">
        <v>2.3133193005856242E-2</v>
      </c>
      <c r="R156" s="32">
        <v>3.007222222222222</v>
      </c>
      <c r="S156" s="32">
        <v>0</v>
      </c>
      <c r="T156" s="37">
        <v>0</v>
      </c>
      <c r="U156" s="32">
        <v>5.4666666666666668</v>
      </c>
      <c r="V156" s="32">
        <v>0</v>
      </c>
      <c r="W156" s="37">
        <v>0</v>
      </c>
      <c r="X156" s="32">
        <v>41.961777777777769</v>
      </c>
      <c r="Y156" s="32">
        <v>10.669444444444448</v>
      </c>
      <c r="Z156" s="37">
        <v>0.2542657868536447</v>
      </c>
      <c r="AA156" s="32">
        <v>9.1563333333333308</v>
      </c>
      <c r="AB156" s="32">
        <v>0</v>
      </c>
      <c r="AC156" s="37">
        <v>0</v>
      </c>
      <c r="AD156" s="32">
        <v>110.10355555555556</v>
      </c>
      <c r="AE156" s="32">
        <v>38.10755555555555</v>
      </c>
      <c r="AF156" s="37">
        <v>0.34610649368473312</v>
      </c>
      <c r="AG156" s="32">
        <v>0</v>
      </c>
      <c r="AH156" s="32">
        <v>0</v>
      </c>
      <c r="AI156" s="37" t="s">
        <v>942</v>
      </c>
      <c r="AJ156" s="32">
        <v>12.822444444444441</v>
      </c>
      <c r="AK156" s="32">
        <v>7.2605555555555563</v>
      </c>
      <c r="AL156" s="37">
        <v>0.56623802013829938</v>
      </c>
      <c r="AM156" t="s">
        <v>88</v>
      </c>
      <c r="AN156" s="34">
        <v>4</v>
      </c>
      <c r="AX156"/>
      <c r="AY156"/>
    </row>
    <row r="157" spans="1:51" x14ac:dyDescent="0.25">
      <c r="A157" t="s">
        <v>822</v>
      </c>
      <c r="B157" t="s">
        <v>301</v>
      </c>
      <c r="C157" t="s">
        <v>543</v>
      </c>
      <c r="D157" t="s">
        <v>757</v>
      </c>
      <c r="E157" s="32">
        <v>28.988888888888887</v>
      </c>
      <c r="F157" s="32">
        <v>145.22333333333333</v>
      </c>
      <c r="G157" s="32">
        <v>0</v>
      </c>
      <c r="H157" s="37">
        <v>0</v>
      </c>
      <c r="I157" s="32">
        <v>107.26777777777778</v>
      </c>
      <c r="J157" s="32">
        <v>0</v>
      </c>
      <c r="K157" s="37">
        <v>0</v>
      </c>
      <c r="L157" s="32">
        <v>15.266666666666666</v>
      </c>
      <c r="M157" s="32">
        <v>0</v>
      </c>
      <c r="N157" s="37">
        <v>0</v>
      </c>
      <c r="O157" s="32">
        <v>3.5555555555555554</v>
      </c>
      <c r="P157" s="32">
        <v>0</v>
      </c>
      <c r="Q157" s="37">
        <v>0</v>
      </c>
      <c r="R157" s="32">
        <v>5.9333333333333336</v>
      </c>
      <c r="S157" s="32">
        <v>0</v>
      </c>
      <c r="T157" s="37">
        <v>0</v>
      </c>
      <c r="U157" s="32">
        <v>5.7777777777777777</v>
      </c>
      <c r="V157" s="32">
        <v>0</v>
      </c>
      <c r="W157" s="37">
        <v>0</v>
      </c>
      <c r="X157" s="32">
        <v>4.4944444444444445</v>
      </c>
      <c r="Y157" s="32">
        <v>0</v>
      </c>
      <c r="Z157" s="37">
        <v>0</v>
      </c>
      <c r="AA157" s="32">
        <v>26.244444444444444</v>
      </c>
      <c r="AB157" s="32">
        <v>0</v>
      </c>
      <c r="AC157" s="37">
        <v>0</v>
      </c>
      <c r="AD157" s="32">
        <v>77.395555555555561</v>
      </c>
      <c r="AE157" s="32">
        <v>0</v>
      </c>
      <c r="AF157" s="37">
        <v>0</v>
      </c>
      <c r="AG157" s="32">
        <v>0</v>
      </c>
      <c r="AH157" s="32">
        <v>0</v>
      </c>
      <c r="AI157" s="37" t="s">
        <v>942</v>
      </c>
      <c r="AJ157" s="32">
        <v>21.822222222222223</v>
      </c>
      <c r="AK157" s="32">
        <v>0</v>
      </c>
      <c r="AL157" s="37">
        <v>0</v>
      </c>
      <c r="AM157" t="s">
        <v>28</v>
      </c>
      <c r="AN157" s="34">
        <v>4</v>
      </c>
      <c r="AX157"/>
      <c r="AY157"/>
    </row>
    <row r="158" spans="1:51" x14ac:dyDescent="0.25">
      <c r="A158" t="s">
        <v>822</v>
      </c>
      <c r="B158" t="s">
        <v>347</v>
      </c>
      <c r="C158" t="s">
        <v>594</v>
      </c>
      <c r="D158" t="s">
        <v>699</v>
      </c>
      <c r="E158" s="32">
        <v>117.53333333333333</v>
      </c>
      <c r="F158" s="32">
        <v>455.02166666666676</v>
      </c>
      <c r="G158" s="32">
        <v>54.861444444444452</v>
      </c>
      <c r="H158" s="37">
        <v>0.12056886180023173</v>
      </c>
      <c r="I158" s="32">
        <v>397.57000000000011</v>
      </c>
      <c r="J158" s="32">
        <v>54.76422222222223</v>
      </c>
      <c r="K158" s="37">
        <v>0.13774737083336824</v>
      </c>
      <c r="L158" s="32">
        <v>87.012555555555537</v>
      </c>
      <c r="M158" s="32">
        <v>8.1274444444444462</v>
      </c>
      <c r="N158" s="37">
        <v>9.3405421695208782E-2</v>
      </c>
      <c r="O158" s="32">
        <v>61.496999999999986</v>
      </c>
      <c r="P158" s="32">
        <v>8.1274444444444462</v>
      </c>
      <c r="Q158" s="37">
        <v>0.13216001503235034</v>
      </c>
      <c r="R158" s="32">
        <v>19.826666666666668</v>
      </c>
      <c r="S158" s="32">
        <v>0</v>
      </c>
      <c r="T158" s="37">
        <v>0</v>
      </c>
      <c r="U158" s="32">
        <v>5.6888888888888891</v>
      </c>
      <c r="V158" s="32">
        <v>0</v>
      </c>
      <c r="W158" s="37">
        <v>0</v>
      </c>
      <c r="X158" s="32">
        <v>54.395333333333362</v>
      </c>
      <c r="Y158" s="32">
        <v>18.75</v>
      </c>
      <c r="Z158" s="37">
        <v>0.34469868738739823</v>
      </c>
      <c r="AA158" s="32">
        <v>31.936111111111117</v>
      </c>
      <c r="AB158" s="32">
        <v>9.7222222222222224E-2</v>
      </c>
      <c r="AC158" s="37">
        <v>3.0442724188918845E-3</v>
      </c>
      <c r="AD158" s="32">
        <v>281.67766666666677</v>
      </c>
      <c r="AE158" s="32">
        <v>27.886777777777784</v>
      </c>
      <c r="AF158" s="37">
        <v>9.9002445269395778E-2</v>
      </c>
      <c r="AG158" s="32">
        <v>0</v>
      </c>
      <c r="AH158" s="32">
        <v>0</v>
      </c>
      <c r="AI158" s="37" t="s">
        <v>942</v>
      </c>
      <c r="AJ158" s="32">
        <v>0</v>
      </c>
      <c r="AK158" s="32">
        <v>0</v>
      </c>
      <c r="AL158" s="37" t="s">
        <v>942</v>
      </c>
      <c r="AM158" t="s">
        <v>75</v>
      </c>
      <c r="AN158" s="34">
        <v>4</v>
      </c>
      <c r="AX158"/>
      <c r="AY158"/>
    </row>
    <row r="159" spans="1:51" x14ac:dyDescent="0.25">
      <c r="A159" t="s">
        <v>822</v>
      </c>
      <c r="B159" t="s">
        <v>381</v>
      </c>
      <c r="C159" t="s">
        <v>638</v>
      </c>
      <c r="D159" t="s">
        <v>776</v>
      </c>
      <c r="E159" s="32">
        <v>77.63333333333334</v>
      </c>
      <c r="F159" s="32">
        <v>319.32933333333335</v>
      </c>
      <c r="G159" s="32">
        <v>8.3786666666666676</v>
      </c>
      <c r="H159" s="37">
        <v>2.6238324488406954E-2</v>
      </c>
      <c r="I159" s="32">
        <v>277.79700000000003</v>
      </c>
      <c r="J159" s="32">
        <v>8.3786666666666676</v>
      </c>
      <c r="K159" s="37">
        <v>3.0161112850990712E-2</v>
      </c>
      <c r="L159" s="32">
        <v>50.516444444444438</v>
      </c>
      <c r="M159" s="32">
        <v>0</v>
      </c>
      <c r="N159" s="37">
        <v>0</v>
      </c>
      <c r="O159" s="32">
        <v>20.30188888888889</v>
      </c>
      <c r="P159" s="32">
        <v>0</v>
      </c>
      <c r="Q159" s="37">
        <v>0</v>
      </c>
      <c r="R159" s="32">
        <v>24.525666666666655</v>
      </c>
      <c r="S159" s="32">
        <v>0</v>
      </c>
      <c r="T159" s="37">
        <v>0</v>
      </c>
      <c r="U159" s="32">
        <v>5.6888888888888891</v>
      </c>
      <c r="V159" s="32">
        <v>0</v>
      </c>
      <c r="W159" s="37">
        <v>0</v>
      </c>
      <c r="X159" s="32">
        <v>72.173666666666662</v>
      </c>
      <c r="Y159" s="32">
        <v>4.6601111111111111</v>
      </c>
      <c r="Z159" s="37">
        <v>6.4568024964476126E-2</v>
      </c>
      <c r="AA159" s="32">
        <v>11.317777777777779</v>
      </c>
      <c r="AB159" s="32">
        <v>0</v>
      </c>
      <c r="AC159" s="37">
        <v>0</v>
      </c>
      <c r="AD159" s="32">
        <v>174.02355555555556</v>
      </c>
      <c r="AE159" s="32">
        <v>3.7185555555555556</v>
      </c>
      <c r="AF159" s="37">
        <v>2.13681161937209E-2</v>
      </c>
      <c r="AG159" s="32">
        <v>3.8267777777777781</v>
      </c>
      <c r="AH159" s="32">
        <v>0</v>
      </c>
      <c r="AI159" s="37">
        <v>0</v>
      </c>
      <c r="AJ159" s="32">
        <v>7.4711111111111084</v>
      </c>
      <c r="AK159" s="32">
        <v>0</v>
      </c>
      <c r="AL159" s="37">
        <v>0</v>
      </c>
      <c r="AM159" t="s">
        <v>110</v>
      </c>
      <c r="AN159" s="34">
        <v>4</v>
      </c>
      <c r="AX159"/>
      <c r="AY159"/>
    </row>
    <row r="160" spans="1:51" x14ac:dyDescent="0.25">
      <c r="A160" t="s">
        <v>822</v>
      </c>
      <c r="B160" t="s">
        <v>346</v>
      </c>
      <c r="C160" t="s">
        <v>619</v>
      </c>
      <c r="D160" t="s">
        <v>690</v>
      </c>
      <c r="E160" s="32">
        <v>73.62222222222222</v>
      </c>
      <c r="F160" s="32">
        <v>298.12522222222225</v>
      </c>
      <c r="G160" s="32">
        <v>28.851222222222219</v>
      </c>
      <c r="H160" s="37">
        <v>9.6775516030363065E-2</v>
      </c>
      <c r="I160" s="32">
        <v>267.77200000000005</v>
      </c>
      <c r="J160" s="32">
        <v>28.684555555555551</v>
      </c>
      <c r="K160" s="37">
        <v>0.10712305825685862</v>
      </c>
      <c r="L160" s="32">
        <v>74.186777777777763</v>
      </c>
      <c r="M160" s="32">
        <v>1.1111111111111112E-2</v>
      </c>
      <c r="N160" s="37">
        <v>1.4977212171680791E-4</v>
      </c>
      <c r="O160" s="32">
        <v>49.038999999999994</v>
      </c>
      <c r="P160" s="32">
        <v>1.1111111111111112E-2</v>
      </c>
      <c r="Q160" s="37">
        <v>2.26577032792494E-4</v>
      </c>
      <c r="R160" s="32">
        <v>19.87</v>
      </c>
      <c r="S160" s="32">
        <v>0</v>
      </c>
      <c r="T160" s="37">
        <v>0</v>
      </c>
      <c r="U160" s="32">
        <v>5.2777777777777777</v>
      </c>
      <c r="V160" s="32">
        <v>0</v>
      </c>
      <c r="W160" s="37">
        <v>0</v>
      </c>
      <c r="X160" s="32">
        <v>43.111333333333313</v>
      </c>
      <c r="Y160" s="32">
        <v>0.93333333333333335</v>
      </c>
      <c r="Z160" s="37">
        <v>2.1649372941376602E-2</v>
      </c>
      <c r="AA160" s="32">
        <v>5.2054444444444448</v>
      </c>
      <c r="AB160" s="32">
        <v>0.16666666666666666</v>
      </c>
      <c r="AC160" s="37">
        <v>3.201775918376059E-2</v>
      </c>
      <c r="AD160" s="32">
        <v>139.16522222222227</v>
      </c>
      <c r="AE160" s="32">
        <v>27.740111111111108</v>
      </c>
      <c r="AF160" s="37">
        <v>0.19933220863769435</v>
      </c>
      <c r="AG160" s="32">
        <v>26.180444444444444</v>
      </c>
      <c r="AH160" s="32">
        <v>0</v>
      </c>
      <c r="AI160" s="37">
        <v>0</v>
      </c>
      <c r="AJ160" s="32">
        <v>10.276000000000003</v>
      </c>
      <c r="AK160" s="32">
        <v>0</v>
      </c>
      <c r="AL160" s="37">
        <v>0</v>
      </c>
      <c r="AM160" t="s">
        <v>74</v>
      </c>
      <c r="AN160" s="34">
        <v>4</v>
      </c>
      <c r="AX160"/>
      <c r="AY160"/>
    </row>
    <row r="161" spans="1:51" x14ac:dyDescent="0.25">
      <c r="A161" t="s">
        <v>822</v>
      </c>
      <c r="B161" t="s">
        <v>468</v>
      </c>
      <c r="C161" t="s">
        <v>668</v>
      </c>
      <c r="D161" t="s">
        <v>743</v>
      </c>
      <c r="E161" s="32">
        <v>89.444444444444443</v>
      </c>
      <c r="F161" s="32">
        <v>296.91477777777772</v>
      </c>
      <c r="G161" s="32">
        <v>2.5862222222222226</v>
      </c>
      <c r="H161" s="37">
        <v>8.7103182993399191E-3</v>
      </c>
      <c r="I161" s="32">
        <v>269.67833333333328</v>
      </c>
      <c r="J161" s="32">
        <v>2.5862222222222226</v>
      </c>
      <c r="K161" s="37">
        <v>9.5900259774505045E-3</v>
      </c>
      <c r="L161" s="32">
        <v>30.908555555555552</v>
      </c>
      <c r="M161" s="32">
        <v>0</v>
      </c>
      <c r="N161" s="37">
        <v>0</v>
      </c>
      <c r="O161" s="32">
        <v>21.440888888888885</v>
      </c>
      <c r="P161" s="32">
        <v>0</v>
      </c>
      <c r="Q161" s="37">
        <v>0</v>
      </c>
      <c r="R161" s="32">
        <v>4.3121111111111112</v>
      </c>
      <c r="S161" s="32">
        <v>0</v>
      </c>
      <c r="T161" s="37">
        <v>0</v>
      </c>
      <c r="U161" s="32">
        <v>5.1555555555555559</v>
      </c>
      <c r="V161" s="32">
        <v>0</v>
      </c>
      <c r="W161" s="37">
        <v>0</v>
      </c>
      <c r="X161" s="32">
        <v>50.62855555555555</v>
      </c>
      <c r="Y161" s="32">
        <v>2.5862222222222226</v>
      </c>
      <c r="Z161" s="37">
        <v>5.1082283384212258E-2</v>
      </c>
      <c r="AA161" s="32">
        <v>17.768777777777778</v>
      </c>
      <c r="AB161" s="32">
        <v>0</v>
      </c>
      <c r="AC161" s="37">
        <v>0</v>
      </c>
      <c r="AD161" s="32">
        <v>178.39588888888886</v>
      </c>
      <c r="AE161" s="32">
        <v>0</v>
      </c>
      <c r="AF161" s="37">
        <v>0</v>
      </c>
      <c r="AG161" s="32">
        <v>0</v>
      </c>
      <c r="AH161" s="32">
        <v>0</v>
      </c>
      <c r="AI161" s="37" t="s">
        <v>942</v>
      </c>
      <c r="AJ161" s="32">
        <v>19.21299999999999</v>
      </c>
      <c r="AK161" s="32">
        <v>0</v>
      </c>
      <c r="AL161" s="37">
        <v>0</v>
      </c>
      <c r="AM161" t="s">
        <v>200</v>
      </c>
      <c r="AN161" s="34">
        <v>4</v>
      </c>
      <c r="AX161"/>
      <c r="AY161"/>
    </row>
    <row r="162" spans="1:51" x14ac:dyDescent="0.25">
      <c r="A162" t="s">
        <v>822</v>
      </c>
      <c r="B162" t="s">
        <v>400</v>
      </c>
      <c r="C162" t="s">
        <v>550</v>
      </c>
      <c r="D162" t="s">
        <v>781</v>
      </c>
      <c r="E162" s="32">
        <v>67.511111111111106</v>
      </c>
      <c r="F162" s="32">
        <v>271.93055555555554</v>
      </c>
      <c r="G162" s="32">
        <v>0</v>
      </c>
      <c r="H162" s="37">
        <v>0</v>
      </c>
      <c r="I162" s="32">
        <v>238.96111111111108</v>
      </c>
      <c r="J162" s="32">
        <v>0</v>
      </c>
      <c r="K162" s="37">
        <v>0</v>
      </c>
      <c r="L162" s="32">
        <v>70.813888888888883</v>
      </c>
      <c r="M162" s="32">
        <v>0</v>
      </c>
      <c r="N162" s="37">
        <v>0</v>
      </c>
      <c r="O162" s="32">
        <v>46.730555555555554</v>
      </c>
      <c r="P162" s="32">
        <v>0</v>
      </c>
      <c r="Q162" s="37">
        <v>0</v>
      </c>
      <c r="R162" s="32">
        <v>18.572222222222223</v>
      </c>
      <c r="S162" s="32">
        <v>0</v>
      </c>
      <c r="T162" s="37">
        <v>0</v>
      </c>
      <c r="U162" s="32">
        <v>5.5111111111111111</v>
      </c>
      <c r="V162" s="32">
        <v>0</v>
      </c>
      <c r="W162" s="37">
        <v>0</v>
      </c>
      <c r="X162" s="32">
        <v>38.027777777777779</v>
      </c>
      <c r="Y162" s="32">
        <v>0</v>
      </c>
      <c r="Z162" s="37">
        <v>0</v>
      </c>
      <c r="AA162" s="32">
        <v>8.8861111111111111</v>
      </c>
      <c r="AB162" s="32">
        <v>0</v>
      </c>
      <c r="AC162" s="37">
        <v>0</v>
      </c>
      <c r="AD162" s="32">
        <v>139.75277777777777</v>
      </c>
      <c r="AE162" s="32">
        <v>0</v>
      </c>
      <c r="AF162" s="37">
        <v>0</v>
      </c>
      <c r="AG162" s="32">
        <v>0</v>
      </c>
      <c r="AH162" s="32">
        <v>0</v>
      </c>
      <c r="AI162" s="37" t="s">
        <v>942</v>
      </c>
      <c r="AJ162" s="32">
        <v>14.45</v>
      </c>
      <c r="AK162" s="32">
        <v>0</v>
      </c>
      <c r="AL162" s="37">
        <v>0</v>
      </c>
      <c r="AM162" t="s">
        <v>131</v>
      </c>
      <c r="AN162" s="34">
        <v>4</v>
      </c>
      <c r="AX162"/>
      <c r="AY162"/>
    </row>
    <row r="163" spans="1:51" x14ac:dyDescent="0.25">
      <c r="A163" t="s">
        <v>822</v>
      </c>
      <c r="B163" t="s">
        <v>513</v>
      </c>
      <c r="C163" t="s">
        <v>555</v>
      </c>
      <c r="D163" t="s">
        <v>688</v>
      </c>
      <c r="E163" s="32">
        <v>62.944444444444443</v>
      </c>
      <c r="F163" s="32">
        <v>222.38111111111112</v>
      </c>
      <c r="G163" s="32">
        <v>0</v>
      </c>
      <c r="H163" s="37">
        <v>0</v>
      </c>
      <c r="I163" s="32">
        <v>197.9388888888889</v>
      </c>
      <c r="J163" s="32">
        <v>0</v>
      </c>
      <c r="K163" s="37">
        <v>0</v>
      </c>
      <c r="L163" s="32">
        <v>56.047666666666657</v>
      </c>
      <c r="M163" s="32">
        <v>0</v>
      </c>
      <c r="N163" s="37">
        <v>0</v>
      </c>
      <c r="O163" s="32">
        <v>31.605444444444434</v>
      </c>
      <c r="P163" s="32">
        <v>0</v>
      </c>
      <c r="Q163" s="37">
        <v>0</v>
      </c>
      <c r="R163" s="32">
        <v>19.19222222222222</v>
      </c>
      <c r="S163" s="32">
        <v>0</v>
      </c>
      <c r="T163" s="37">
        <v>0</v>
      </c>
      <c r="U163" s="32">
        <v>5.25</v>
      </c>
      <c r="V163" s="32">
        <v>0</v>
      </c>
      <c r="W163" s="37">
        <v>0</v>
      </c>
      <c r="X163" s="32">
        <v>62.593333333333341</v>
      </c>
      <c r="Y163" s="32">
        <v>0</v>
      </c>
      <c r="Z163" s="37">
        <v>0</v>
      </c>
      <c r="AA163" s="32">
        <v>0</v>
      </c>
      <c r="AB163" s="32">
        <v>0</v>
      </c>
      <c r="AC163" s="37" t="s">
        <v>942</v>
      </c>
      <c r="AD163" s="32">
        <v>66.90500000000003</v>
      </c>
      <c r="AE163" s="32">
        <v>0</v>
      </c>
      <c r="AF163" s="37">
        <v>0</v>
      </c>
      <c r="AG163" s="32">
        <v>22.509888888888888</v>
      </c>
      <c r="AH163" s="32">
        <v>0</v>
      </c>
      <c r="AI163" s="37">
        <v>0</v>
      </c>
      <c r="AJ163" s="32">
        <v>14.325222222222214</v>
      </c>
      <c r="AK163" s="32">
        <v>0</v>
      </c>
      <c r="AL163" s="37">
        <v>0</v>
      </c>
      <c r="AM163" t="s">
        <v>246</v>
      </c>
      <c r="AN163" s="34">
        <v>4</v>
      </c>
      <c r="AX163"/>
      <c r="AY163"/>
    </row>
    <row r="164" spans="1:51" x14ac:dyDescent="0.25">
      <c r="A164" t="s">
        <v>822</v>
      </c>
      <c r="B164" t="s">
        <v>333</v>
      </c>
      <c r="C164" t="s">
        <v>614</v>
      </c>
      <c r="D164" t="s">
        <v>763</v>
      </c>
      <c r="E164" s="32">
        <v>167.16666666666666</v>
      </c>
      <c r="F164" s="32">
        <v>564.34222222222229</v>
      </c>
      <c r="G164" s="32">
        <v>0</v>
      </c>
      <c r="H164" s="37">
        <v>0</v>
      </c>
      <c r="I164" s="32">
        <v>525.79177777777772</v>
      </c>
      <c r="J164" s="32">
        <v>0</v>
      </c>
      <c r="K164" s="37">
        <v>0</v>
      </c>
      <c r="L164" s="32">
        <v>108.99622222222222</v>
      </c>
      <c r="M164" s="32">
        <v>0</v>
      </c>
      <c r="N164" s="37">
        <v>0</v>
      </c>
      <c r="O164" s="32">
        <v>75.710111111111104</v>
      </c>
      <c r="P164" s="32">
        <v>0</v>
      </c>
      <c r="Q164" s="37">
        <v>0</v>
      </c>
      <c r="R164" s="32">
        <v>28.153111111111109</v>
      </c>
      <c r="S164" s="32">
        <v>0</v>
      </c>
      <c r="T164" s="37">
        <v>0</v>
      </c>
      <c r="U164" s="32">
        <v>5.133</v>
      </c>
      <c r="V164" s="32">
        <v>0</v>
      </c>
      <c r="W164" s="37">
        <v>0</v>
      </c>
      <c r="X164" s="32">
        <v>151.87333333333336</v>
      </c>
      <c r="Y164" s="32">
        <v>0</v>
      </c>
      <c r="Z164" s="37">
        <v>0</v>
      </c>
      <c r="AA164" s="32">
        <v>5.2643333333333331</v>
      </c>
      <c r="AB164" s="32">
        <v>0</v>
      </c>
      <c r="AC164" s="37">
        <v>0</v>
      </c>
      <c r="AD164" s="32">
        <v>298.20833333333331</v>
      </c>
      <c r="AE164" s="32">
        <v>0</v>
      </c>
      <c r="AF164" s="37">
        <v>0</v>
      </c>
      <c r="AG164" s="32">
        <v>0</v>
      </c>
      <c r="AH164" s="32">
        <v>0</v>
      </c>
      <c r="AI164" s="37" t="s">
        <v>942</v>
      </c>
      <c r="AJ164" s="32">
        <v>0</v>
      </c>
      <c r="AK164" s="32">
        <v>0</v>
      </c>
      <c r="AL164" s="37" t="s">
        <v>942</v>
      </c>
      <c r="AM164" t="s">
        <v>61</v>
      </c>
      <c r="AN164" s="34">
        <v>4</v>
      </c>
      <c r="AX164"/>
      <c r="AY164"/>
    </row>
    <row r="165" spans="1:51" x14ac:dyDescent="0.25">
      <c r="A165" t="s">
        <v>822</v>
      </c>
      <c r="B165" t="s">
        <v>385</v>
      </c>
      <c r="C165" t="s">
        <v>598</v>
      </c>
      <c r="D165" t="s">
        <v>703</v>
      </c>
      <c r="E165" s="32">
        <v>90.733333333333334</v>
      </c>
      <c r="F165" s="32">
        <v>294.00155555555557</v>
      </c>
      <c r="G165" s="32">
        <v>3.967888888888889</v>
      </c>
      <c r="H165" s="37">
        <v>1.3496149302309059E-2</v>
      </c>
      <c r="I165" s="32">
        <v>271.24599999999998</v>
      </c>
      <c r="J165" s="32">
        <v>3.967888888888889</v>
      </c>
      <c r="K165" s="37">
        <v>1.4628377520364869E-2</v>
      </c>
      <c r="L165" s="32">
        <v>69.389222222222202</v>
      </c>
      <c r="M165" s="32">
        <v>0</v>
      </c>
      <c r="N165" s="37">
        <v>0</v>
      </c>
      <c r="O165" s="32">
        <v>46.633666666666656</v>
      </c>
      <c r="P165" s="32">
        <v>0</v>
      </c>
      <c r="Q165" s="37">
        <v>0</v>
      </c>
      <c r="R165" s="32">
        <v>17.066666666666666</v>
      </c>
      <c r="S165" s="32">
        <v>0</v>
      </c>
      <c r="T165" s="37">
        <v>0</v>
      </c>
      <c r="U165" s="32">
        <v>5.6888888888888891</v>
      </c>
      <c r="V165" s="32">
        <v>0</v>
      </c>
      <c r="W165" s="37">
        <v>0</v>
      </c>
      <c r="X165" s="32">
        <v>59.482777777777777</v>
      </c>
      <c r="Y165" s="32">
        <v>0.53333333333333333</v>
      </c>
      <c r="Z165" s="37">
        <v>8.9661806872203906E-3</v>
      </c>
      <c r="AA165" s="32">
        <v>0</v>
      </c>
      <c r="AB165" s="32">
        <v>0</v>
      </c>
      <c r="AC165" s="37" t="s">
        <v>942</v>
      </c>
      <c r="AD165" s="32">
        <v>165.12955555555556</v>
      </c>
      <c r="AE165" s="32">
        <v>3.4345555555555558</v>
      </c>
      <c r="AF165" s="37">
        <v>2.0799157025527433E-2</v>
      </c>
      <c r="AG165" s="32">
        <v>0</v>
      </c>
      <c r="AH165" s="32">
        <v>0</v>
      </c>
      <c r="AI165" s="37" t="s">
        <v>942</v>
      </c>
      <c r="AJ165" s="32">
        <v>0</v>
      </c>
      <c r="AK165" s="32">
        <v>0</v>
      </c>
      <c r="AL165" s="37" t="s">
        <v>942</v>
      </c>
      <c r="AM165" t="s">
        <v>114</v>
      </c>
      <c r="AN165" s="34">
        <v>4</v>
      </c>
      <c r="AX165"/>
      <c r="AY165"/>
    </row>
    <row r="166" spans="1:51" x14ac:dyDescent="0.25">
      <c r="A166" t="s">
        <v>822</v>
      </c>
      <c r="B166" t="s">
        <v>522</v>
      </c>
      <c r="C166" t="s">
        <v>604</v>
      </c>
      <c r="D166" t="s">
        <v>692</v>
      </c>
      <c r="E166" s="32">
        <v>66.3</v>
      </c>
      <c r="F166" s="32">
        <v>405.52222222222224</v>
      </c>
      <c r="G166" s="32">
        <v>95.87222222222222</v>
      </c>
      <c r="H166" s="37">
        <v>0.23641669178288624</v>
      </c>
      <c r="I166" s="32">
        <v>374.64166666666665</v>
      </c>
      <c r="J166" s="32">
        <v>95.87222222222222</v>
      </c>
      <c r="K166" s="37">
        <v>0.25590378954704868</v>
      </c>
      <c r="L166" s="32">
        <v>118.34444444444445</v>
      </c>
      <c r="M166" s="32">
        <v>18.663888888888888</v>
      </c>
      <c r="N166" s="37">
        <v>0.1577081964134823</v>
      </c>
      <c r="O166" s="32">
        <v>87.463888888888889</v>
      </c>
      <c r="P166" s="32">
        <v>18.663888888888888</v>
      </c>
      <c r="Q166" s="37">
        <v>0.21338965287261408</v>
      </c>
      <c r="R166" s="32">
        <v>25.247222222222224</v>
      </c>
      <c r="S166" s="32">
        <v>0</v>
      </c>
      <c r="T166" s="37">
        <v>0</v>
      </c>
      <c r="U166" s="32">
        <v>5.6333333333333337</v>
      </c>
      <c r="V166" s="32">
        <v>0</v>
      </c>
      <c r="W166" s="37">
        <v>0</v>
      </c>
      <c r="X166" s="32">
        <v>46.163888888888891</v>
      </c>
      <c r="Y166" s="32">
        <v>1.7138888888888888</v>
      </c>
      <c r="Z166" s="37">
        <v>3.7126180877309102E-2</v>
      </c>
      <c r="AA166" s="32">
        <v>0</v>
      </c>
      <c r="AB166" s="32">
        <v>0</v>
      </c>
      <c r="AC166" s="37" t="s">
        <v>942</v>
      </c>
      <c r="AD166" s="32">
        <v>224.46666666666667</v>
      </c>
      <c r="AE166" s="32">
        <v>75.49444444444444</v>
      </c>
      <c r="AF166" s="37">
        <v>0.33632808632808631</v>
      </c>
      <c r="AG166" s="32">
        <v>0</v>
      </c>
      <c r="AH166" s="32">
        <v>0</v>
      </c>
      <c r="AI166" s="37" t="s">
        <v>942</v>
      </c>
      <c r="AJ166" s="32">
        <v>16.547222222222221</v>
      </c>
      <c r="AK166" s="32">
        <v>0</v>
      </c>
      <c r="AL166" s="37">
        <v>0</v>
      </c>
      <c r="AM166" t="s">
        <v>255</v>
      </c>
      <c r="AN166" s="34">
        <v>4</v>
      </c>
      <c r="AX166"/>
      <c r="AY166"/>
    </row>
    <row r="167" spans="1:51" x14ac:dyDescent="0.25">
      <c r="A167" t="s">
        <v>822</v>
      </c>
      <c r="B167" t="s">
        <v>297</v>
      </c>
      <c r="C167" t="s">
        <v>598</v>
      </c>
      <c r="D167" t="s">
        <v>703</v>
      </c>
      <c r="E167" s="32">
        <v>79.322222222222223</v>
      </c>
      <c r="F167" s="32">
        <v>235.30788888888884</v>
      </c>
      <c r="G167" s="32">
        <v>1.4222222222222223</v>
      </c>
      <c r="H167" s="37">
        <v>6.0440906972472489E-3</v>
      </c>
      <c r="I167" s="32">
        <v>217.55588888888883</v>
      </c>
      <c r="J167" s="32">
        <v>1.4222222222222223</v>
      </c>
      <c r="K167" s="37">
        <v>6.5372729255266738E-3</v>
      </c>
      <c r="L167" s="32">
        <v>70.483222222222224</v>
      </c>
      <c r="M167" s="32">
        <v>1.4222222222222223</v>
      </c>
      <c r="N167" s="37">
        <v>2.0178166908121555E-2</v>
      </c>
      <c r="O167" s="32">
        <v>52.731222222222215</v>
      </c>
      <c r="P167" s="32">
        <v>1.4222222222222223</v>
      </c>
      <c r="Q167" s="37">
        <v>2.6971159823086052E-2</v>
      </c>
      <c r="R167" s="32">
        <v>12.18455555555556</v>
      </c>
      <c r="S167" s="32">
        <v>0</v>
      </c>
      <c r="T167" s="37">
        <v>0</v>
      </c>
      <c r="U167" s="32">
        <v>5.567444444444444</v>
      </c>
      <c r="V167" s="32">
        <v>0</v>
      </c>
      <c r="W167" s="37">
        <v>0</v>
      </c>
      <c r="X167" s="32">
        <v>35.603999999999985</v>
      </c>
      <c r="Y167" s="32">
        <v>0</v>
      </c>
      <c r="Z167" s="37">
        <v>0</v>
      </c>
      <c r="AA167" s="32">
        <v>0</v>
      </c>
      <c r="AB167" s="32">
        <v>0</v>
      </c>
      <c r="AC167" s="37" t="s">
        <v>942</v>
      </c>
      <c r="AD167" s="32">
        <v>118.04855555555552</v>
      </c>
      <c r="AE167" s="32">
        <v>0</v>
      </c>
      <c r="AF167" s="37">
        <v>0</v>
      </c>
      <c r="AG167" s="32">
        <v>0</v>
      </c>
      <c r="AH167" s="32">
        <v>0</v>
      </c>
      <c r="AI167" s="37" t="s">
        <v>942</v>
      </c>
      <c r="AJ167" s="32">
        <v>11.172111111111112</v>
      </c>
      <c r="AK167" s="32">
        <v>0</v>
      </c>
      <c r="AL167" s="37">
        <v>0</v>
      </c>
      <c r="AM167" t="s">
        <v>24</v>
      </c>
      <c r="AN167" s="34">
        <v>4</v>
      </c>
      <c r="AX167"/>
      <c r="AY167"/>
    </row>
    <row r="168" spans="1:51" x14ac:dyDescent="0.25">
      <c r="A168" t="s">
        <v>822</v>
      </c>
      <c r="B168" t="s">
        <v>357</v>
      </c>
      <c r="C168" t="s">
        <v>594</v>
      </c>
      <c r="D168" t="s">
        <v>699</v>
      </c>
      <c r="E168" s="32">
        <v>106.07777777777778</v>
      </c>
      <c r="F168" s="32">
        <v>359.71133333333341</v>
      </c>
      <c r="G168" s="32">
        <v>0</v>
      </c>
      <c r="H168" s="37">
        <v>0</v>
      </c>
      <c r="I168" s="32">
        <v>323.80122222222229</v>
      </c>
      <c r="J168" s="32">
        <v>0</v>
      </c>
      <c r="K168" s="37">
        <v>0</v>
      </c>
      <c r="L168" s="32">
        <v>54.222999999999992</v>
      </c>
      <c r="M168" s="32">
        <v>0</v>
      </c>
      <c r="N168" s="37">
        <v>0</v>
      </c>
      <c r="O168" s="32">
        <v>30.007222222222218</v>
      </c>
      <c r="P168" s="32">
        <v>0</v>
      </c>
      <c r="Q168" s="37">
        <v>0</v>
      </c>
      <c r="R168" s="32">
        <v>18.526888888888884</v>
      </c>
      <c r="S168" s="32">
        <v>0</v>
      </c>
      <c r="T168" s="37">
        <v>0</v>
      </c>
      <c r="U168" s="32">
        <v>5.6888888888888891</v>
      </c>
      <c r="V168" s="32">
        <v>0</v>
      </c>
      <c r="W168" s="37">
        <v>0</v>
      </c>
      <c r="X168" s="32">
        <v>74.346222222222224</v>
      </c>
      <c r="Y168" s="32">
        <v>0</v>
      </c>
      <c r="Z168" s="37">
        <v>0</v>
      </c>
      <c r="AA168" s="32">
        <v>11.694333333333333</v>
      </c>
      <c r="AB168" s="32">
        <v>0</v>
      </c>
      <c r="AC168" s="37">
        <v>0</v>
      </c>
      <c r="AD168" s="32">
        <v>205.17633333333339</v>
      </c>
      <c r="AE168" s="32">
        <v>0</v>
      </c>
      <c r="AF168" s="37">
        <v>0</v>
      </c>
      <c r="AG168" s="32">
        <v>0</v>
      </c>
      <c r="AH168" s="32">
        <v>0</v>
      </c>
      <c r="AI168" s="37" t="s">
        <v>942</v>
      </c>
      <c r="AJ168" s="32">
        <v>14.271444444444443</v>
      </c>
      <c r="AK168" s="32">
        <v>0</v>
      </c>
      <c r="AL168" s="37">
        <v>0</v>
      </c>
      <c r="AM168" t="s">
        <v>85</v>
      </c>
      <c r="AN168" s="34">
        <v>4</v>
      </c>
      <c r="AX168"/>
      <c r="AY168"/>
    </row>
    <row r="169" spans="1:51" x14ac:dyDescent="0.25">
      <c r="A169" t="s">
        <v>822</v>
      </c>
      <c r="B169" t="s">
        <v>428</v>
      </c>
      <c r="C169" t="s">
        <v>655</v>
      </c>
      <c r="D169" t="s">
        <v>785</v>
      </c>
      <c r="E169" s="32">
        <v>62.922222222222224</v>
      </c>
      <c r="F169" s="32">
        <v>219.35177777777778</v>
      </c>
      <c r="G169" s="32">
        <v>7.2833333333333332</v>
      </c>
      <c r="H169" s="37">
        <v>3.3203894707942494E-2</v>
      </c>
      <c r="I169" s="32">
        <v>205.09844444444445</v>
      </c>
      <c r="J169" s="32">
        <v>7.2833333333333332</v>
      </c>
      <c r="K169" s="37">
        <v>3.5511402112589831E-2</v>
      </c>
      <c r="L169" s="32">
        <v>37.968444444444451</v>
      </c>
      <c r="M169" s="32">
        <v>0</v>
      </c>
      <c r="N169" s="37">
        <v>0</v>
      </c>
      <c r="O169" s="32">
        <v>23.715111111111113</v>
      </c>
      <c r="P169" s="32">
        <v>0</v>
      </c>
      <c r="Q169" s="37">
        <v>0</v>
      </c>
      <c r="R169" s="32">
        <v>8.5644444444444456</v>
      </c>
      <c r="S169" s="32">
        <v>0</v>
      </c>
      <c r="T169" s="37">
        <v>0</v>
      </c>
      <c r="U169" s="32">
        <v>5.6888888888888891</v>
      </c>
      <c r="V169" s="32">
        <v>0</v>
      </c>
      <c r="W169" s="37">
        <v>0</v>
      </c>
      <c r="X169" s="32">
        <v>54.627000000000017</v>
      </c>
      <c r="Y169" s="32">
        <v>0</v>
      </c>
      <c r="Z169" s="37">
        <v>0</v>
      </c>
      <c r="AA169" s="32">
        <v>0</v>
      </c>
      <c r="AB169" s="32">
        <v>0</v>
      </c>
      <c r="AC169" s="37" t="s">
        <v>942</v>
      </c>
      <c r="AD169" s="32">
        <v>126.75633333333332</v>
      </c>
      <c r="AE169" s="32">
        <v>7.2833333333333332</v>
      </c>
      <c r="AF169" s="37">
        <v>5.7459324846358767E-2</v>
      </c>
      <c r="AG169" s="32">
        <v>0</v>
      </c>
      <c r="AH169" s="32">
        <v>0</v>
      </c>
      <c r="AI169" s="37" t="s">
        <v>942</v>
      </c>
      <c r="AJ169" s="32">
        <v>0</v>
      </c>
      <c r="AK169" s="32">
        <v>0</v>
      </c>
      <c r="AL169" s="37" t="s">
        <v>942</v>
      </c>
      <c r="AM169" t="s">
        <v>160</v>
      </c>
      <c r="AN169" s="34">
        <v>4</v>
      </c>
      <c r="AX169"/>
      <c r="AY169"/>
    </row>
    <row r="170" spans="1:51" x14ac:dyDescent="0.25">
      <c r="A170" t="s">
        <v>822</v>
      </c>
      <c r="B170" t="s">
        <v>420</v>
      </c>
      <c r="C170" t="s">
        <v>608</v>
      </c>
      <c r="D170" t="s">
        <v>720</v>
      </c>
      <c r="E170" s="32">
        <v>44.511111111111113</v>
      </c>
      <c r="F170" s="32">
        <v>188.66588888888882</v>
      </c>
      <c r="G170" s="32">
        <v>0.18611111111111109</v>
      </c>
      <c r="H170" s="37">
        <v>9.8645871920555639E-4</v>
      </c>
      <c r="I170" s="32">
        <v>172.22422222222215</v>
      </c>
      <c r="J170" s="32">
        <v>1.1111111111111112E-2</v>
      </c>
      <c r="K170" s="37">
        <v>6.451537982139565E-5</v>
      </c>
      <c r="L170" s="32">
        <v>32.405888888888889</v>
      </c>
      <c r="M170" s="32">
        <v>1.1111111111111112E-2</v>
      </c>
      <c r="N170" s="37">
        <v>3.4287320891607492E-4</v>
      </c>
      <c r="O170" s="32">
        <v>16.139222222222223</v>
      </c>
      <c r="P170" s="32">
        <v>1.1111111111111112E-2</v>
      </c>
      <c r="Q170" s="37">
        <v>6.8845393898921191E-4</v>
      </c>
      <c r="R170" s="32">
        <v>13.244444444444444</v>
      </c>
      <c r="S170" s="32">
        <v>0</v>
      </c>
      <c r="T170" s="37">
        <v>0</v>
      </c>
      <c r="U170" s="32">
        <v>3.0222222222222221</v>
      </c>
      <c r="V170" s="32">
        <v>0</v>
      </c>
      <c r="W170" s="37">
        <v>0</v>
      </c>
      <c r="X170" s="32">
        <v>40.128999999999991</v>
      </c>
      <c r="Y170" s="32">
        <v>0</v>
      </c>
      <c r="Z170" s="37">
        <v>0</v>
      </c>
      <c r="AA170" s="32">
        <v>0.17499999999999999</v>
      </c>
      <c r="AB170" s="32">
        <v>0.17499999999999999</v>
      </c>
      <c r="AC170" s="37">
        <v>1</v>
      </c>
      <c r="AD170" s="32">
        <v>106.89177777777773</v>
      </c>
      <c r="AE170" s="32">
        <v>0</v>
      </c>
      <c r="AF170" s="37">
        <v>0</v>
      </c>
      <c r="AG170" s="32">
        <v>7.7897777777777772</v>
      </c>
      <c r="AH170" s="32">
        <v>0</v>
      </c>
      <c r="AI170" s="37">
        <v>0</v>
      </c>
      <c r="AJ170" s="32">
        <v>1.2744444444444445</v>
      </c>
      <c r="AK170" s="32">
        <v>0</v>
      </c>
      <c r="AL170" s="37">
        <v>0</v>
      </c>
      <c r="AM170" t="s">
        <v>152</v>
      </c>
      <c r="AN170" s="34">
        <v>4</v>
      </c>
      <c r="AX170"/>
      <c r="AY170"/>
    </row>
    <row r="171" spans="1:51" x14ac:dyDescent="0.25">
      <c r="A171" t="s">
        <v>822</v>
      </c>
      <c r="B171" t="s">
        <v>430</v>
      </c>
      <c r="C171" t="s">
        <v>567</v>
      </c>
      <c r="D171" t="s">
        <v>786</v>
      </c>
      <c r="E171" s="32">
        <v>89.86666666666666</v>
      </c>
      <c r="F171" s="32">
        <v>262.72211111111108</v>
      </c>
      <c r="G171" s="32">
        <v>0</v>
      </c>
      <c r="H171" s="37">
        <v>0</v>
      </c>
      <c r="I171" s="32">
        <v>244.99811111111106</v>
      </c>
      <c r="J171" s="32">
        <v>0</v>
      </c>
      <c r="K171" s="37">
        <v>0</v>
      </c>
      <c r="L171" s="32">
        <v>42.26</v>
      </c>
      <c r="M171" s="32">
        <v>0</v>
      </c>
      <c r="N171" s="37">
        <v>0</v>
      </c>
      <c r="O171" s="32">
        <v>24.535999999999998</v>
      </c>
      <c r="P171" s="32">
        <v>0</v>
      </c>
      <c r="Q171" s="37">
        <v>0</v>
      </c>
      <c r="R171" s="32">
        <v>12.035111111111112</v>
      </c>
      <c r="S171" s="32">
        <v>0</v>
      </c>
      <c r="T171" s="37">
        <v>0</v>
      </c>
      <c r="U171" s="32">
        <v>5.6888888888888891</v>
      </c>
      <c r="V171" s="32">
        <v>0</v>
      </c>
      <c r="W171" s="37">
        <v>0</v>
      </c>
      <c r="X171" s="32">
        <v>34.811888888888888</v>
      </c>
      <c r="Y171" s="32">
        <v>0</v>
      </c>
      <c r="Z171" s="37">
        <v>0</v>
      </c>
      <c r="AA171" s="32">
        <v>0</v>
      </c>
      <c r="AB171" s="32">
        <v>0</v>
      </c>
      <c r="AC171" s="37" t="s">
        <v>942</v>
      </c>
      <c r="AD171" s="32">
        <v>142.87644444444439</v>
      </c>
      <c r="AE171" s="32">
        <v>0</v>
      </c>
      <c r="AF171" s="37">
        <v>0</v>
      </c>
      <c r="AG171" s="32">
        <v>0</v>
      </c>
      <c r="AH171" s="32">
        <v>0</v>
      </c>
      <c r="AI171" s="37" t="s">
        <v>942</v>
      </c>
      <c r="AJ171" s="32">
        <v>42.773777777777788</v>
      </c>
      <c r="AK171" s="32">
        <v>0</v>
      </c>
      <c r="AL171" s="37">
        <v>0</v>
      </c>
      <c r="AM171" t="s">
        <v>162</v>
      </c>
      <c r="AN171" s="34">
        <v>4</v>
      </c>
      <c r="AX171"/>
      <c r="AY171"/>
    </row>
    <row r="172" spans="1:51" x14ac:dyDescent="0.25">
      <c r="A172" t="s">
        <v>822</v>
      </c>
      <c r="B172" t="s">
        <v>365</v>
      </c>
      <c r="C172" t="s">
        <v>614</v>
      </c>
      <c r="D172" t="s">
        <v>763</v>
      </c>
      <c r="E172" s="32">
        <v>87.822222222222223</v>
      </c>
      <c r="F172" s="32">
        <v>396.09544444444452</v>
      </c>
      <c r="G172" s="32">
        <v>7.0166666666666675</v>
      </c>
      <c r="H172" s="37">
        <v>1.7714585625967252E-2</v>
      </c>
      <c r="I172" s="32">
        <v>347.65333333333342</v>
      </c>
      <c r="J172" s="32">
        <v>5.6</v>
      </c>
      <c r="K172" s="37">
        <v>1.6108000306819047E-2</v>
      </c>
      <c r="L172" s="32">
        <v>67.920222222222222</v>
      </c>
      <c r="M172" s="32">
        <v>1.55</v>
      </c>
      <c r="N172" s="37">
        <v>2.2820891176249261E-2</v>
      </c>
      <c r="O172" s="32">
        <v>28.36866666666667</v>
      </c>
      <c r="P172" s="32">
        <v>0.13333333333333333</v>
      </c>
      <c r="Q172" s="37">
        <v>4.7000211500951745E-3</v>
      </c>
      <c r="R172" s="32">
        <v>33.951555555555551</v>
      </c>
      <c r="S172" s="32">
        <v>1.4166666666666667</v>
      </c>
      <c r="T172" s="37">
        <v>4.1726119569059188E-2</v>
      </c>
      <c r="U172" s="32">
        <v>5.6</v>
      </c>
      <c r="V172" s="32">
        <v>0</v>
      </c>
      <c r="W172" s="37">
        <v>0</v>
      </c>
      <c r="X172" s="32">
        <v>102.2747777777778</v>
      </c>
      <c r="Y172" s="32">
        <v>3.0666666666666669</v>
      </c>
      <c r="Z172" s="37">
        <v>2.9984584012784726E-2</v>
      </c>
      <c r="AA172" s="32">
        <v>8.8905555555555544</v>
      </c>
      <c r="AB172" s="32">
        <v>0</v>
      </c>
      <c r="AC172" s="37">
        <v>0</v>
      </c>
      <c r="AD172" s="32">
        <v>217.00988888888892</v>
      </c>
      <c r="AE172" s="32">
        <v>2.4</v>
      </c>
      <c r="AF172" s="37">
        <v>1.1059403846931704E-2</v>
      </c>
      <c r="AG172" s="32">
        <v>0</v>
      </c>
      <c r="AH172" s="32">
        <v>0</v>
      </c>
      <c r="AI172" s="37" t="s">
        <v>942</v>
      </c>
      <c r="AJ172" s="32">
        <v>0</v>
      </c>
      <c r="AK172" s="32">
        <v>0</v>
      </c>
      <c r="AL172" s="37" t="s">
        <v>942</v>
      </c>
      <c r="AM172" t="s">
        <v>93</v>
      </c>
      <c r="AN172" s="34">
        <v>4</v>
      </c>
      <c r="AX172"/>
      <c r="AY172"/>
    </row>
    <row r="173" spans="1:51" x14ac:dyDescent="0.25">
      <c r="A173" t="s">
        <v>822</v>
      </c>
      <c r="B173" t="s">
        <v>532</v>
      </c>
      <c r="C173" t="s">
        <v>617</v>
      </c>
      <c r="D173" t="s">
        <v>732</v>
      </c>
      <c r="E173" s="32">
        <v>31.444444444444443</v>
      </c>
      <c r="F173" s="32">
        <v>185.29722222222222</v>
      </c>
      <c r="G173" s="32">
        <v>78.025000000000006</v>
      </c>
      <c r="H173" s="37">
        <v>0.42108024645089726</v>
      </c>
      <c r="I173" s="32">
        <v>148.23055555555555</v>
      </c>
      <c r="J173" s="32">
        <v>78.025000000000006</v>
      </c>
      <c r="K173" s="37">
        <v>0.52637595337593468</v>
      </c>
      <c r="L173" s="32">
        <v>73.544444444444451</v>
      </c>
      <c r="M173" s="32">
        <v>31.925000000000001</v>
      </c>
      <c r="N173" s="37">
        <v>0.43409125245505359</v>
      </c>
      <c r="O173" s="32">
        <v>36.477777777777774</v>
      </c>
      <c r="P173" s="32">
        <v>31.925000000000001</v>
      </c>
      <c r="Q173" s="37">
        <v>0.87519037465732574</v>
      </c>
      <c r="R173" s="32">
        <v>31.736111111111111</v>
      </c>
      <c r="S173" s="32">
        <v>0</v>
      </c>
      <c r="T173" s="37">
        <v>0</v>
      </c>
      <c r="U173" s="32">
        <v>5.3305555555555557</v>
      </c>
      <c r="V173" s="32">
        <v>0</v>
      </c>
      <c r="W173" s="37">
        <v>0</v>
      </c>
      <c r="X173" s="32">
        <v>23.602777777777778</v>
      </c>
      <c r="Y173" s="32">
        <v>23.602777777777778</v>
      </c>
      <c r="Z173" s="37">
        <v>1</v>
      </c>
      <c r="AA173" s="32">
        <v>0</v>
      </c>
      <c r="AB173" s="32">
        <v>0</v>
      </c>
      <c r="AC173" s="37" t="s">
        <v>942</v>
      </c>
      <c r="AD173" s="32">
        <v>88.15</v>
      </c>
      <c r="AE173" s="32">
        <v>22.497222222222224</v>
      </c>
      <c r="AF173" s="37">
        <v>0.25521522657087037</v>
      </c>
      <c r="AG173" s="32">
        <v>0</v>
      </c>
      <c r="AH173" s="32">
        <v>0</v>
      </c>
      <c r="AI173" s="37" t="s">
        <v>942</v>
      </c>
      <c r="AJ173" s="32">
        <v>0</v>
      </c>
      <c r="AK173" s="32">
        <v>0</v>
      </c>
      <c r="AL173" s="37" t="s">
        <v>942</v>
      </c>
      <c r="AM173" t="s">
        <v>265</v>
      </c>
      <c r="AN173" s="34">
        <v>4</v>
      </c>
      <c r="AX173"/>
      <c r="AY173"/>
    </row>
    <row r="174" spans="1:51" x14ac:dyDescent="0.25">
      <c r="A174" t="s">
        <v>822</v>
      </c>
      <c r="B174" t="s">
        <v>305</v>
      </c>
      <c r="C174" t="s">
        <v>601</v>
      </c>
      <c r="D174" t="s">
        <v>736</v>
      </c>
      <c r="E174" s="32">
        <v>142.14444444444445</v>
      </c>
      <c r="F174" s="32">
        <v>556.31122222222223</v>
      </c>
      <c r="G174" s="32">
        <v>107.52233333333334</v>
      </c>
      <c r="H174" s="37">
        <v>0.19327730421081246</v>
      </c>
      <c r="I174" s="32">
        <v>522.67511111111116</v>
      </c>
      <c r="J174" s="32">
        <v>107.52233333333334</v>
      </c>
      <c r="K174" s="37">
        <v>0.20571542636641074</v>
      </c>
      <c r="L174" s="32">
        <v>86.266666666666666</v>
      </c>
      <c r="M174" s="32">
        <v>8.0611111111111118</v>
      </c>
      <c r="N174" s="37">
        <v>9.3444100978876871E-2</v>
      </c>
      <c r="O174" s="32">
        <v>63.902777777777779</v>
      </c>
      <c r="P174" s="32">
        <v>8.0611111111111118</v>
      </c>
      <c r="Q174" s="37">
        <v>0.12614648989350141</v>
      </c>
      <c r="R174" s="32">
        <v>17.208333333333332</v>
      </c>
      <c r="S174" s="32">
        <v>0</v>
      </c>
      <c r="T174" s="37">
        <v>0</v>
      </c>
      <c r="U174" s="32">
        <v>5.1555555555555559</v>
      </c>
      <c r="V174" s="32">
        <v>0</v>
      </c>
      <c r="W174" s="37">
        <v>0</v>
      </c>
      <c r="X174" s="32">
        <v>92.417222222222208</v>
      </c>
      <c r="Y174" s="32">
        <v>14.71166666666667</v>
      </c>
      <c r="Z174" s="37">
        <v>0.15918750112713484</v>
      </c>
      <c r="AA174" s="32">
        <v>11.272222222222222</v>
      </c>
      <c r="AB174" s="32">
        <v>0</v>
      </c>
      <c r="AC174" s="37">
        <v>0</v>
      </c>
      <c r="AD174" s="32">
        <v>312.97177777777779</v>
      </c>
      <c r="AE174" s="32">
        <v>84.74955555555556</v>
      </c>
      <c r="AF174" s="37">
        <v>0.27078976947158173</v>
      </c>
      <c r="AG174" s="32">
        <v>10.041666666666666</v>
      </c>
      <c r="AH174" s="32">
        <v>0</v>
      </c>
      <c r="AI174" s="37">
        <v>0</v>
      </c>
      <c r="AJ174" s="32">
        <v>43.341666666666669</v>
      </c>
      <c r="AK174" s="32">
        <v>0</v>
      </c>
      <c r="AL174" s="37">
        <v>0</v>
      </c>
      <c r="AM174" t="s">
        <v>32</v>
      </c>
      <c r="AN174" s="34">
        <v>4</v>
      </c>
      <c r="AX174"/>
      <c r="AY174"/>
    </row>
    <row r="175" spans="1:51" x14ac:dyDescent="0.25">
      <c r="A175" t="s">
        <v>822</v>
      </c>
      <c r="B175" t="s">
        <v>412</v>
      </c>
      <c r="C175" t="s">
        <v>653</v>
      </c>
      <c r="D175" t="s">
        <v>744</v>
      </c>
      <c r="E175" s="32">
        <v>40.533333333333331</v>
      </c>
      <c r="F175" s="32">
        <v>117.13655555555556</v>
      </c>
      <c r="G175" s="32">
        <v>0.33888888888888891</v>
      </c>
      <c r="H175" s="37">
        <v>2.8931095615848169E-3</v>
      </c>
      <c r="I175" s="32">
        <v>79.297666666666672</v>
      </c>
      <c r="J175" s="32">
        <v>0</v>
      </c>
      <c r="K175" s="37">
        <v>0</v>
      </c>
      <c r="L175" s="32">
        <v>25.394444444444446</v>
      </c>
      <c r="M175" s="32">
        <v>0.33888888888888891</v>
      </c>
      <c r="N175" s="37">
        <v>1.3345001093852549E-2</v>
      </c>
      <c r="O175" s="32">
        <v>0</v>
      </c>
      <c r="P175" s="32">
        <v>0</v>
      </c>
      <c r="Q175" s="37" t="s">
        <v>942</v>
      </c>
      <c r="R175" s="32">
        <v>22.661111111111111</v>
      </c>
      <c r="S175" s="32">
        <v>0.33888888888888891</v>
      </c>
      <c r="T175" s="37">
        <v>1.4954645746506498E-2</v>
      </c>
      <c r="U175" s="32">
        <v>2.7333333333333334</v>
      </c>
      <c r="V175" s="32">
        <v>0</v>
      </c>
      <c r="W175" s="37">
        <v>0</v>
      </c>
      <c r="X175" s="32">
        <v>2.3027777777777776</v>
      </c>
      <c r="Y175" s="32">
        <v>0</v>
      </c>
      <c r="Z175" s="37">
        <v>0</v>
      </c>
      <c r="AA175" s="32">
        <v>12.444444444444445</v>
      </c>
      <c r="AB175" s="32">
        <v>0</v>
      </c>
      <c r="AC175" s="37">
        <v>0</v>
      </c>
      <c r="AD175" s="32">
        <v>59.488444444444447</v>
      </c>
      <c r="AE175" s="32">
        <v>0</v>
      </c>
      <c r="AF175" s="37">
        <v>0</v>
      </c>
      <c r="AG175" s="32">
        <v>0</v>
      </c>
      <c r="AH175" s="32">
        <v>0</v>
      </c>
      <c r="AI175" s="37" t="s">
        <v>942</v>
      </c>
      <c r="AJ175" s="32">
        <v>17.506444444444444</v>
      </c>
      <c r="AK175" s="32">
        <v>0</v>
      </c>
      <c r="AL175" s="37">
        <v>0</v>
      </c>
      <c r="AM175" t="s">
        <v>144</v>
      </c>
      <c r="AN175" s="34">
        <v>4</v>
      </c>
      <c r="AX175"/>
      <c r="AY175"/>
    </row>
    <row r="176" spans="1:51" x14ac:dyDescent="0.25">
      <c r="A176" t="s">
        <v>822</v>
      </c>
      <c r="B176" t="s">
        <v>411</v>
      </c>
      <c r="C176" t="s">
        <v>555</v>
      </c>
      <c r="D176" t="s">
        <v>688</v>
      </c>
      <c r="E176" s="32">
        <v>87.655555555555551</v>
      </c>
      <c r="F176" s="32">
        <v>303.54222222222228</v>
      </c>
      <c r="G176" s="32">
        <v>61.288222222222217</v>
      </c>
      <c r="H176" s="37">
        <v>0.20191003997247312</v>
      </c>
      <c r="I176" s="32">
        <v>280.22911111111114</v>
      </c>
      <c r="J176" s="32">
        <v>61.288222222222217</v>
      </c>
      <c r="K176" s="37">
        <v>0.21870754961614738</v>
      </c>
      <c r="L176" s="32">
        <v>51.312000000000005</v>
      </c>
      <c r="M176" s="32">
        <v>7.1314444444444423</v>
      </c>
      <c r="N176" s="37">
        <v>0.13898200117797868</v>
      </c>
      <c r="O176" s="32">
        <v>31.954777777777782</v>
      </c>
      <c r="P176" s="32">
        <v>7.1314444444444423</v>
      </c>
      <c r="Q176" s="37">
        <v>0.22317302576905548</v>
      </c>
      <c r="R176" s="32">
        <v>13.066111111111109</v>
      </c>
      <c r="S176" s="32">
        <v>0</v>
      </c>
      <c r="T176" s="37">
        <v>0</v>
      </c>
      <c r="U176" s="32">
        <v>6.2911111111111113</v>
      </c>
      <c r="V176" s="32">
        <v>0</v>
      </c>
      <c r="W176" s="37">
        <v>0</v>
      </c>
      <c r="X176" s="32">
        <v>89.148777777777781</v>
      </c>
      <c r="Y176" s="32">
        <v>36.180777777777777</v>
      </c>
      <c r="Z176" s="37">
        <v>0.40584715438237451</v>
      </c>
      <c r="AA176" s="32">
        <v>3.9558888888888886</v>
      </c>
      <c r="AB176" s="32">
        <v>0</v>
      </c>
      <c r="AC176" s="37">
        <v>0</v>
      </c>
      <c r="AD176" s="32">
        <v>159.12555555555559</v>
      </c>
      <c r="AE176" s="32">
        <v>17.975999999999999</v>
      </c>
      <c r="AF176" s="37">
        <v>0.11296739821105622</v>
      </c>
      <c r="AG176" s="32">
        <v>0</v>
      </c>
      <c r="AH176" s="32">
        <v>0</v>
      </c>
      <c r="AI176" s="37" t="s">
        <v>942</v>
      </c>
      <c r="AJ176" s="32">
        <v>0</v>
      </c>
      <c r="AK176" s="32">
        <v>0</v>
      </c>
      <c r="AL176" s="37" t="s">
        <v>942</v>
      </c>
      <c r="AM176" t="s">
        <v>143</v>
      </c>
      <c r="AN176" s="34">
        <v>4</v>
      </c>
      <c r="AX176"/>
      <c r="AY176"/>
    </row>
    <row r="177" spans="1:51" x14ac:dyDescent="0.25">
      <c r="A177" t="s">
        <v>822</v>
      </c>
      <c r="B177" t="s">
        <v>500</v>
      </c>
      <c r="C177" t="s">
        <v>572</v>
      </c>
      <c r="D177" t="s">
        <v>803</v>
      </c>
      <c r="E177" s="32">
        <v>109.46666666666667</v>
      </c>
      <c r="F177" s="32">
        <v>337.55555555555549</v>
      </c>
      <c r="G177" s="32">
        <v>0</v>
      </c>
      <c r="H177" s="37">
        <v>0</v>
      </c>
      <c r="I177" s="32">
        <v>288.64677777777769</v>
      </c>
      <c r="J177" s="32">
        <v>0</v>
      </c>
      <c r="K177" s="37">
        <v>0</v>
      </c>
      <c r="L177" s="32">
        <v>40.763333333333343</v>
      </c>
      <c r="M177" s="32">
        <v>0</v>
      </c>
      <c r="N177" s="37">
        <v>0</v>
      </c>
      <c r="O177" s="32">
        <v>18.038888888888895</v>
      </c>
      <c r="P177" s="32">
        <v>0</v>
      </c>
      <c r="Q177" s="37">
        <v>0</v>
      </c>
      <c r="R177" s="32">
        <v>11.346666666666666</v>
      </c>
      <c r="S177" s="32">
        <v>0</v>
      </c>
      <c r="T177" s="37">
        <v>0</v>
      </c>
      <c r="U177" s="32">
        <v>11.377777777777778</v>
      </c>
      <c r="V177" s="32">
        <v>0</v>
      </c>
      <c r="W177" s="37">
        <v>0</v>
      </c>
      <c r="X177" s="32">
        <v>101.83611111111107</v>
      </c>
      <c r="Y177" s="32">
        <v>0</v>
      </c>
      <c r="Z177" s="37">
        <v>0</v>
      </c>
      <c r="AA177" s="32">
        <v>26.184333333333335</v>
      </c>
      <c r="AB177" s="32">
        <v>0</v>
      </c>
      <c r="AC177" s="37">
        <v>0</v>
      </c>
      <c r="AD177" s="32">
        <v>168.49477777777776</v>
      </c>
      <c r="AE177" s="32">
        <v>0</v>
      </c>
      <c r="AF177" s="37">
        <v>0</v>
      </c>
      <c r="AG177" s="32">
        <v>0.27700000000000002</v>
      </c>
      <c r="AH177" s="32">
        <v>0</v>
      </c>
      <c r="AI177" s="37">
        <v>0</v>
      </c>
      <c r="AJ177" s="32">
        <v>0</v>
      </c>
      <c r="AK177" s="32">
        <v>0</v>
      </c>
      <c r="AL177" s="37" t="s">
        <v>942</v>
      </c>
      <c r="AM177" t="s">
        <v>233</v>
      </c>
      <c r="AN177" s="34">
        <v>4</v>
      </c>
      <c r="AX177"/>
      <c r="AY177"/>
    </row>
    <row r="178" spans="1:51" x14ac:dyDescent="0.25">
      <c r="A178" t="s">
        <v>822</v>
      </c>
      <c r="B178" t="s">
        <v>384</v>
      </c>
      <c r="C178" t="s">
        <v>641</v>
      </c>
      <c r="D178" t="s">
        <v>779</v>
      </c>
      <c r="E178" s="32">
        <v>87.811111111111117</v>
      </c>
      <c r="F178" s="32">
        <v>300.66477777777783</v>
      </c>
      <c r="G178" s="32">
        <v>45.582444444444448</v>
      </c>
      <c r="H178" s="37">
        <v>0.15160553484630168</v>
      </c>
      <c r="I178" s="32">
        <v>283.71977777777778</v>
      </c>
      <c r="J178" s="32">
        <v>45.582444444444448</v>
      </c>
      <c r="K178" s="37">
        <v>0.16066008792713313</v>
      </c>
      <c r="L178" s="32">
        <v>25.210222222222221</v>
      </c>
      <c r="M178" s="32">
        <v>0.70322222222222219</v>
      </c>
      <c r="N178" s="37">
        <v>2.7894328579235936E-2</v>
      </c>
      <c r="O178" s="32">
        <v>8.2652222222222225</v>
      </c>
      <c r="P178" s="32">
        <v>0.70322222222222219</v>
      </c>
      <c r="Q178" s="37">
        <v>8.508207079193944E-2</v>
      </c>
      <c r="R178" s="32">
        <v>11.639444444444443</v>
      </c>
      <c r="S178" s="32">
        <v>0</v>
      </c>
      <c r="T178" s="37">
        <v>0</v>
      </c>
      <c r="U178" s="32">
        <v>5.3055555555555554</v>
      </c>
      <c r="V178" s="32">
        <v>0</v>
      </c>
      <c r="W178" s="37">
        <v>0</v>
      </c>
      <c r="X178" s="32">
        <v>88.449999999999989</v>
      </c>
      <c r="Y178" s="32">
        <v>15.150000000000002</v>
      </c>
      <c r="Z178" s="37">
        <v>0.17128321085358963</v>
      </c>
      <c r="AA178" s="32">
        <v>0</v>
      </c>
      <c r="AB178" s="32">
        <v>0</v>
      </c>
      <c r="AC178" s="37" t="s">
        <v>942</v>
      </c>
      <c r="AD178" s="32">
        <v>177.71466666666666</v>
      </c>
      <c r="AE178" s="32">
        <v>29.706999999999997</v>
      </c>
      <c r="AF178" s="37">
        <v>0.16716121723211738</v>
      </c>
      <c r="AG178" s="32">
        <v>0.57811111111111102</v>
      </c>
      <c r="AH178" s="32">
        <v>0</v>
      </c>
      <c r="AI178" s="37">
        <v>0</v>
      </c>
      <c r="AJ178" s="32">
        <v>8.7117777777777778</v>
      </c>
      <c r="AK178" s="32">
        <v>2.2222222222222223E-2</v>
      </c>
      <c r="AL178" s="37">
        <v>2.5508251919495956E-3</v>
      </c>
      <c r="AM178" t="s">
        <v>113</v>
      </c>
      <c r="AN178" s="34">
        <v>4</v>
      </c>
      <c r="AX178"/>
      <c r="AY178"/>
    </row>
    <row r="179" spans="1:51" x14ac:dyDescent="0.25">
      <c r="A179" t="s">
        <v>822</v>
      </c>
      <c r="B179" t="s">
        <v>422</v>
      </c>
      <c r="C179" t="s">
        <v>589</v>
      </c>
      <c r="D179" t="s">
        <v>752</v>
      </c>
      <c r="E179" s="32">
        <v>90.811111111111117</v>
      </c>
      <c r="F179" s="32">
        <v>319.00111111111113</v>
      </c>
      <c r="G179" s="32">
        <v>0</v>
      </c>
      <c r="H179" s="37">
        <v>0</v>
      </c>
      <c r="I179" s="32">
        <v>291.55366666666663</v>
      </c>
      <c r="J179" s="32">
        <v>0</v>
      </c>
      <c r="K179" s="37">
        <v>0</v>
      </c>
      <c r="L179" s="32">
        <v>38.808888888888895</v>
      </c>
      <c r="M179" s="32">
        <v>0</v>
      </c>
      <c r="N179" s="37">
        <v>0</v>
      </c>
      <c r="O179" s="32">
        <v>19.093888888888891</v>
      </c>
      <c r="P179" s="32">
        <v>0</v>
      </c>
      <c r="Q179" s="37">
        <v>0</v>
      </c>
      <c r="R179" s="32">
        <v>14.292777777777777</v>
      </c>
      <c r="S179" s="32">
        <v>0</v>
      </c>
      <c r="T179" s="37">
        <v>0</v>
      </c>
      <c r="U179" s="32">
        <v>5.4222222222222225</v>
      </c>
      <c r="V179" s="32">
        <v>0</v>
      </c>
      <c r="W179" s="37">
        <v>0</v>
      </c>
      <c r="X179" s="32">
        <v>41.699666666666658</v>
      </c>
      <c r="Y179" s="32">
        <v>0</v>
      </c>
      <c r="Z179" s="37">
        <v>0</v>
      </c>
      <c r="AA179" s="32">
        <v>7.7324444444444449</v>
      </c>
      <c r="AB179" s="32">
        <v>0</v>
      </c>
      <c r="AC179" s="37">
        <v>0</v>
      </c>
      <c r="AD179" s="32">
        <v>184.69866666666664</v>
      </c>
      <c r="AE179" s="32">
        <v>0</v>
      </c>
      <c r="AF179" s="37">
        <v>0</v>
      </c>
      <c r="AG179" s="32">
        <v>15.050444444444446</v>
      </c>
      <c r="AH179" s="32">
        <v>0</v>
      </c>
      <c r="AI179" s="37">
        <v>0</v>
      </c>
      <c r="AJ179" s="32">
        <v>31.011000000000003</v>
      </c>
      <c r="AK179" s="32">
        <v>0</v>
      </c>
      <c r="AL179" s="37">
        <v>0</v>
      </c>
      <c r="AM179" t="s">
        <v>154</v>
      </c>
      <c r="AN179" s="34">
        <v>4</v>
      </c>
      <c r="AX179"/>
      <c r="AY179"/>
    </row>
    <row r="180" spans="1:51" x14ac:dyDescent="0.25">
      <c r="A180" t="s">
        <v>822</v>
      </c>
      <c r="B180" t="s">
        <v>399</v>
      </c>
      <c r="C180" t="s">
        <v>614</v>
      </c>
      <c r="D180" t="s">
        <v>763</v>
      </c>
      <c r="E180" s="32">
        <v>69.088888888888889</v>
      </c>
      <c r="F180" s="32">
        <v>193.81355555555552</v>
      </c>
      <c r="G180" s="32">
        <v>0</v>
      </c>
      <c r="H180" s="37">
        <v>0</v>
      </c>
      <c r="I180" s="32">
        <v>171.08855555555556</v>
      </c>
      <c r="J180" s="32">
        <v>0</v>
      </c>
      <c r="K180" s="37">
        <v>0</v>
      </c>
      <c r="L180" s="32">
        <v>21.269444444444446</v>
      </c>
      <c r="M180" s="32">
        <v>0</v>
      </c>
      <c r="N180" s="37">
        <v>0</v>
      </c>
      <c r="O180" s="32">
        <v>9.6833333333333336</v>
      </c>
      <c r="P180" s="32">
        <v>0</v>
      </c>
      <c r="Q180" s="37">
        <v>0</v>
      </c>
      <c r="R180" s="32">
        <v>6.5861111111111112</v>
      </c>
      <c r="S180" s="32">
        <v>0</v>
      </c>
      <c r="T180" s="37">
        <v>0</v>
      </c>
      <c r="U180" s="32">
        <v>5</v>
      </c>
      <c r="V180" s="32">
        <v>0</v>
      </c>
      <c r="W180" s="37">
        <v>0</v>
      </c>
      <c r="X180" s="32">
        <v>47.176666666666662</v>
      </c>
      <c r="Y180" s="32">
        <v>0</v>
      </c>
      <c r="Z180" s="37">
        <v>0</v>
      </c>
      <c r="AA180" s="32">
        <v>11.138888888888889</v>
      </c>
      <c r="AB180" s="32">
        <v>0</v>
      </c>
      <c r="AC180" s="37">
        <v>0</v>
      </c>
      <c r="AD180" s="32">
        <v>107.19244444444445</v>
      </c>
      <c r="AE180" s="32">
        <v>0</v>
      </c>
      <c r="AF180" s="37">
        <v>0</v>
      </c>
      <c r="AG180" s="32">
        <v>0</v>
      </c>
      <c r="AH180" s="32">
        <v>0</v>
      </c>
      <c r="AI180" s="37" t="s">
        <v>942</v>
      </c>
      <c r="AJ180" s="32">
        <v>7.0361111111111114</v>
      </c>
      <c r="AK180" s="32">
        <v>0</v>
      </c>
      <c r="AL180" s="37">
        <v>0</v>
      </c>
      <c r="AM180" t="s">
        <v>130</v>
      </c>
      <c r="AN180" s="34">
        <v>4</v>
      </c>
      <c r="AX180"/>
      <c r="AY180"/>
    </row>
    <row r="181" spans="1:51" x14ac:dyDescent="0.25">
      <c r="A181" t="s">
        <v>822</v>
      </c>
      <c r="B181" t="s">
        <v>461</v>
      </c>
      <c r="C181" t="s">
        <v>542</v>
      </c>
      <c r="D181" t="s">
        <v>793</v>
      </c>
      <c r="E181" s="32">
        <v>49.155555555555559</v>
      </c>
      <c r="F181" s="32">
        <v>169.91688888888888</v>
      </c>
      <c r="G181" s="32">
        <v>2.7221111111111109</v>
      </c>
      <c r="H181" s="37">
        <v>1.6020250423082659E-2</v>
      </c>
      <c r="I181" s="32">
        <v>156.54255555555557</v>
      </c>
      <c r="J181" s="32">
        <v>2.7221111111111109</v>
      </c>
      <c r="K181" s="37">
        <v>1.7388952808714418E-2</v>
      </c>
      <c r="L181" s="32">
        <v>18.917777777777783</v>
      </c>
      <c r="M181" s="32">
        <v>1.4295555555555555</v>
      </c>
      <c r="N181" s="37">
        <v>7.5566780218489352E-2</v>
      </c>
      <c r="O181" s="32">
        <v>11.213333333333335</v>
      </c>
      <c r="P181" s="32">
        <v>1.4295555555555555</v>
      </c>
      <c r="Q181" s="37">
        <v>0.12748711850971065</v>
      </c>
      <c r="R181" s="32">
        <v>6.015555555555558</v>
      </c>
      <c r="S181" s="32">
        <v>0</v>
      </c>
      <c r="T181" s="37">
        <v>0</v>
      </c>
      <c r="U181" s="32">
        <v>1.6888888888888889</v>
      </c>
      <c r="V181" s="32">
        <v>0</v>
      </c>
      <c r="W181" s="37">
        <v>0</v>
      </c>
      <c r="X181" s="32">
        <v>30.253999999999991</v>
      </c>
      <c r="Y181" s="32">
        <v>0.64166666666666672</v>
      </c>
      <c r="Z181" s="37">
        <v>2.1209316674379152E-2</v>
      </c>
      <c r="AA181" s="32">
        <v>5.6698888888888881</v>
      </c>
      <c r="AB181" s="32">
        <v>0</v>
      </c>
      <c r="AC181" s="37">
        <v>0</v>
      </c>
      <c r="AD181" s="32">
        <v>84.649666666666675</v>
      </c>
      <c r="AE181" s="32">
        <v>0.65088888888888885</v>
      </c>
      <c r="AF181" s="37">
        <v>7.6892079380768046E-3</v>
      </c>
      <c r="AG181" s="32">
        <v>11.184666666666665</v>
      </c>
      <c r="AH181" s="32">
        <v>0</v>
      </c>
      <c r="AI181" s="37">
        <v>0</v>
      </c>
      <c r="AJ181" s="32">
        <v>19.240888888888886</v>
      </c>
      <c r="AK181" s="32">
        <v>0</v>
      </c>
      <c r="AL181" s="37">
        <v>0</v>
      </c>
      <c r="AM181" t="s">
        <v>193</v>
      </c>
      <c r="AN181" s="34">
        <v>4</v>
      </c>
      <c r="AX181"/>
      <c r="AY181"/>
    </row>
    <row r="182" spans="1:51" x14ac:dyDescent="0.25">
      <c r="A182" t="s">
        <v>822</v>
      </c>
      <c r="B182" t="s">
        <v>488</v>
      </c>
      <c r="C182" t="s">
        <v>656</v>
      </c>
      <c r="D182" t="s">
        <v>745</v>
      </c>
      <c r="E182" s="32">
        <v>31.177777777777777</v>
      </c>
      <c r="F182" s="32">
        <v>141.73844444444444</v>
      </c>
      <c r="G182" s="32">
        <v>0.35555555555555557</v>
      </c>
      <c r="H182" s="37">
        <v>2.5085329315499756E-3</v>
      </c>
      <c r="I182" s="32">
        <v>124.146</v>
      </c>
      <c r="J182" s="32">
        <v>0.35555555555555557</v>
      </c>
      <c r="K182" s="37">
        <v>2.8640113701251394E-3</v>
      </c>
      <c r="L182" s="32">
        <v>17.139222222222223</v>
      </c>
      <c r="M182" s="32">
        <v>0.35555555555555557</v>
      </c>
      <c r="N182" s="37">
        <v>2.0745139478648714E-2</v>
      </c>
      <c r="O182" s="32">
        <v>4.5779999999999994</v>
      </c>
      <c r="P182" s="32">
        <v>0.35555555555555557</v>
      </c>
      <c r="Q182" s="37">
        <v>7.7666132712004288E-2</v>
      </c>
      <c r="R182" s="32">
        <v>7.0501111111111125</v>
      </c>
      <c r="S182" s="32">
        <v>0</v>
      </c>
      <c r="T182" s="37">
        <v>0</v>
      </c>
      <c r="U182" s="32">
        <v>5.5111111111111111</v>
      </c>
      <c r="V182" s="32">
        <v>0</v>
      </c>
      <c r="W182" s="37">
        <v>0</v>
      </c>
      <c r="X182" s="32">
        <v>26.766444444444446</v>
      </c>
      <c r="Y182" s="32">
        <v>0</v>
      </c>
      <c r="Z182" s="37">
        <v>0</v>
      </c>
      <c r="AA182" s="32">
        <v>5.0312222222222225</v>
      </c>
      <c r="AB182" s="32">
        <v>0</v>
      </c>
      <c r="AC182" s="37">
        <v>0</v>
      </c>
      <c r="AD182" s="32">
        <v>88.289444444444442</v>
      </c>
      <c r="AE182" s="32">
        <v>0</v>
      </c>
      <c r="AF182" s="37">
        <v>0</v>
      </c>
      <c r="AG182" s="32">
        <v>0</v>
      </c>
      <c r="AH182" s="32">
        <v>0</v>
      </c>
      <c r="AI182" s="37" t="s">
        <v>942</v>
      </c>
      <c r="AJ182" s="32">
        <v>4.5121111111111105</v>
      </c>
      <c r="AK182" s="32">
        <v>0</v>
      </c>
      <c r="AL182" s="37">
        <v>0</v>
      </c>
      <c r="AM182" t="s">
        <v>220</v>
      </c>
      <c r="AN182" s="34">
        <v>4</v>
      </c>
      <c r="AX182"/>
      <c r="AY182"/>
    </row>
    <row r="183" spans="1:51" x14ac:dyDescent="0.25">
      <c r="A183" t="s">
        <v>822</v>
      </c>
      <c r="B183" t="s">
        <v>388</v>
      </c>
      <c r="C183" t="s">
        <v>642</v>
      </c>
      <c r="D183" t="s">
        <v>688</v>
      </c>
      <c r="E183" s="32">
        <v>76.599999999999994</v>
      </c>
      <c r="F183" s="32">
        <v>213.07522222222221</v>
      </c>
      <c r="G183" s="32">
        <v>84.586111111111109</v>
      </c>
      <c r="H183" s="37">
        <v>0.39697769749545936</v>
      </c>
      <c r="I183" s="32">
        <v>187.04833333333335</v>
      </c>
      <c r="J183" s="32">
        <v>84.586111111111109</v>
      </c>
      <c r="K183" s="37">
        <v>0.45221526224653752</v>
      </c>
      <c r="L183" s="32">
        <v>45.61366666666666</v>
      </c>
      <c r="M183" s="32">
        <v>8.1666666666666661</v>
      </c>
      <c r="N183" s="37">
        <v>0.17903990763002317</v>
      </c>
      <c r="O183" s="32">
        <v>30.811777777777777</v>
      </c>
      <c r="P183" s="32">
        <v>8.1666666666666661</v>
      </c>
      <c r="Q183" s="37">
        <v>0.26505016119377151</v>
      </c>
      <c r="R183" s="32">
        <v>11.573333333333332</v>
      </c>
      <c r="S183" s="32">
        <v>0</v>
      </c>
      <c r="T183" s="37">
        <v>0</v>
      </c>
      <c r="U183" s="32">
        <v>3.2285555555555554</v>
      </c>
      <c r="V183" s="32">
        <v>0</v>
      </c>
      <c r="W183" s="37">
        <v>0</v>
      </c>
      <c r="X183" s="32">
        <v>52.626222222222232</v>
      </c>
      <c r="Y183" s="32">
        <v>24.852777777777778</v>
      </c>
      <c r="Z183" s="37">
        <v>0.47225084241907278</v>
      </c>
      <c r="AA183" s="32">
        <v>11.225</v>
      </c>
      <c r="AB183" s="32">
        <v>0</v>
      </c>
      <c r="AC183" s="37">
        <v>0</v>
      </c>
      <c r="AD183" s="32">
        <v>98.48533333333333</v>
      </c>
      <c r="AE183" s="32">
        <v>51.56666666666667</v>
      </c>
      <c r="AF183" s="37">
        <v>0.52359742228961337</v>
      </c>
      <c r="AG183" s="32">
        <v>4.9805555555555552</v>
      </c>
      <c r="AH183" s="32">
        <v>0</v>
      </c>
      <c r="AI183" s="37">
        <v>0</v>
      </c>
      <c r="AJ183" s="32">
        <v>0.14444444444444443</v>
      </c>
      <c r="AK183" s="32">
        <v>0</v>
      </c>
      <c r="AL183" s="37">
        <v>0</v>
      </c>
      <c r="AM183" t="s">
        <v>117</v>
      </c>
      <c r="AN183" s="34">
        <v>4</v>
      </c>
      <c r="AX183"/>
      <c r="AY183"/>
    </row>
    <row r="184" spans="1:51" x14ac:dyDescent="0.25">
      <c r="A184" t="s">
        <v>822</v>
      </c>
      <c r="B184" t="s">
        <v>353</v>
      </c>
      <c r="C184" t="s">
        <v>561</v>
      </c>
      <c r="D184" t="s">
        <v>726</v>
      </c>
      <c r="E184" s="32">
        <v>66.62222222222222</v>
      </c>
      <c r="F184" s="32">
        <v>259.12600000000003</v>
      </c>
      <c r="G184" s="32">
        <v>8.3333333333333329E-2</v>
      </c>
      <c r="H184" s="37">
        <v>3.2159387067809994E-4</v>
      </c>
      <c r="I184" s="32">
        <v>232.07244444444447</v>
      </c>
      <c r="J184" s="32">
        <v>0</v>
      </c>
      <c r="K184" s="37">
        <v>0</v>
      </c>
      <c r="L184" s="32">
        <v>45.979222222222226</v>
      </c>
      <c r="M184" s="32">
        <v>0</v>
      </c>
      <c r="N184" s="37">
        <v>0</v>
      </c>
      <c r="O184" s="32">
        <v>23.668111111111113</v>
      </c>
      <c r="P184" s="32">
        <v>0</v>
      </c>
      <c r="Q184" s="37">
        <v>0</v>
      </c>
      <c r="R184" s="32">
        <v>16.622222222222224</v>
      </c>
      <c r="S184" s="32">
        <v>0</v>
      </c>
      <c r="T184" s="37">
        <v>0</v>
      </c>
      <c r="U184" s="32">
        <v>5.6888888888888891</v>
      </c>
      <c r="V184" s="32">
        <v>0</v>
      </c>
      <c r="W184" s="37">
        <v>0</v>
      </c>
      <c r="X184" s="32">
        <v>49.455333333333328</v>
      </c>
      <c r="Y184" s="32">
        <v>0</v>
      </c>
      <c r="Z184" s="37">
        <v>0</v>
      </c>
      <c r="AA184" s="32">
        <v>4.7424444444444429</v>
      </c>
      <c r="AB184" s="32">
        <v>8.3333333333333329E-2</v>
      </c>
      <c r="AC184" s="37">
        <v>1.7571810130734271E-2</v>
      </c>
      <c r="AD184" s="32">
        <v>123.72388888888891</v>
      </c>
      <c r="AE184" s="32">
        <v>0</v>
      </c>
      <c r="AF184" s="37">
        <v>0</v>
      </c>
      <c r="AG184" s="32">
        <v>16.265555555555551</v>
      </c>
      <c r="AH184" s="32">
        <v>0</v>
      </c>
      <c r="AI184" s="37">
        <v>0</v>
      </c>
      <c r="AJ184" s="32">
        <v>18.959555555555557</v>
      </c>
      <c r="AK184" s="32">
        <v>0</v>
      </c>
      <c r="AL184" s="37">
        <v>0</v>
      </c>
      <c r="AM184" t="s">
        <v>81</v>
      </c>
      <c r="AN184" s="34">
        <v>4</v>
      </c>
      <c r="AX184"/>
      <c r="AY184"/>
    </row>
    <row r="185" spans="1:51" x14ac:dyDescent="0.25">
      <c r="A185" t="s">
        <v>822</v>
      </c>
      <c r="B185" t="s">
        <v>320</v>
      </c>
      <c r="C185" t="s">
        <v>608</v>
      </c>
      <c r="D185" t="s">
        <v>720</v>
      </c>
      <c r="E185" s="32">
        <v>91.855555555555554</v>
      </c>
      <c r="F185" s="32">
        <v>320.71077777777782</v>
      </c>
      <c r="G185" s="32">
        <v>0.1</v>
      </c>
      <c r="H185" s="37">
        <v>3.1180741942289989E-4</v>
      </c>
      <c r="I185" s="32">
        <v>285.27644444444451</v>
      </c>
      <c r="J185" s="32">
        <v>1.1111111111111112E-2</v>
      </c>
      <c r="K185" s="37">
        <v>3.8948575416905544E-5</v>
      </c>
      <c r="L185" s="32">
        <v>61.989666666666665</v>
      </c>
      <c r="M185" s="32">
        <v>1.1111111111111112E-2</v>
      </c>
      <c r="N185" s="37">
        <v>1.7924134309123206E-4</v>
      </c>
      <c r="O185" s="32">
        <v>29.672999999999998</v>
      </c>
      <c r="P185" s="32">
        <v>1.1111111111111112E-2</v>
      </c>
      <c r="Q185" s="37">
        <v>3.7445189603717565E-4</v>
      </c>
      <c r="R185" s="32">
        <v>26.627777777777776</v>
      </c>
      <c r="S185" s="32">
        <v>0</v>
      </c>
      <c r="T185" s="37">
        <v>0</v>
      </c>
      <c r="U185" s="32">
        <v>5.6888888888888891</v>
      </c>
      <c r="V185" s="32">
        <v>0</v>
      </c>
      <c r="W185" s="37">
        <v>0</v>
      </c>
      <c r="X185" s="32">
        <v>62.143666666666689</v>
      </c>
      <c r="Y185" s="32">
        <v>0</v>
      </c>
      <c r="Z185" s="37">
        <v>0</v>
      </c>
      <c r="AA185" s="32">
        <v>3.1176666666666666</v>
      </c>
      <c r="AB185" s="32">
        <v>8.8888888888888892E-2</v>
      </c>
      <c r="AC185" s="37">
        <v>2.8511351081649382E-2</v>
      </c>
      <c r="AD185" s="32">
        <v>159.84944444444446</v>
      </c>
      <c r="AE185" s="32">
        <v>0</v>
      </c>
      <c r="AF185" s="37">
        <v>0</v>
      </c>
      <c r="AG185" s="32">
        <v>21.109555555555556</v>
      </c>
      <c r="AH185" s="32">
        <v>0</v>
      </c>
      <c r="AI185" s="37">
        <v>0</v>
      </c>
      <c r="AJ185" s="32">
        <v>12.500777777777779</v>
      </c>
      <c r="AK185" s="32">
        <v>0</v>
      </c>
      <c r="AL185" s="37">
        <v>0</v>
      </c>
      <c r="AM185" t="s">
        <v>48</v>
      </c>
      <c r="AN185" s="34">
        <v>4</v>
      </c>
      <c r="AX185"/>
      <c r="AY185"/>
    </row>
    <row r="186" spans="1:51" x14ac:dyDescent="0.25">
      <c r="A186" t="s">
        <v>822</v>
      </c>
      <c r="B186" t="s">
        <v>463</v>
      </c>
      <c r="C186" t="s">
        <v>667</v>
      </c>
      <c r="D186" t="s">
        <v>795</v>
      </c>
      <c r="E186" s="32">
        <v>57.033333333333331</v>
      </c>
      <c r="F186" s="32">
        <v>179.14888888888891</v>
      </c>
      <c r="G186" s="32">
        <v>21.542888888888893</v>
      </c>
      <c r="H186" s="37">
        <v>0.12025131175806593</v>
      </c>
      <c r="I186" s="32">
        <v>163.41555555555556</v>
      </c>
      <c r="J186" s="32">
        <v>21.542888888888893</v>
      </c>
      <c r="K186" s="37">
        <v>0.13182887526007317</v>
      </c>
      <c r="L186" s="32">
        <v>30.423444444444449</v>
      </c>
      <c r="M186" s="32">
        <v>0.20133333333333331</v>
      </c>
      <c r="N186" s="37">
        <v>6.6177034523813849E-3</v>
      </c>
      <c r="O186" s="32">
        <v>14.690111111111113</v>
      </c>
      <c r="P186" s="32">
        <v>0.20133333333333331</v>
      </c>
      <c r="Q186" s="37">
        <v>1.3705364909122535E-2</v>
      </c>
      <c r="R186" s="32">
        <v>10.311111111111112</v>
      </c>
      <c r="S186" s="32">
        <v>0</v>
      </c>
      <c r="T186" s="37">
        <v>0</v>
      </c>
      <c r="U186" s="32">
        <v>5.4222222222222225</v>
      </c>
      <c r="V186" s="32">
        <v>0</v>
      </c>
      <c r="W186" s="37">
        <v>0</v>
      </c>
      <c r="X186" s="32">
        <v>35.828444444444436</v>
      </c>
      <c r="Y186" s="32">
        <v>3.7686666666666673</v>
      </c>
      <c r="Z186" s="37">
        <v>0.10518644404197786</v>
      </c>
      <c r="AA186" s="32">
        <v>0</v>
      </c>
      <c r="AB186" s="32">
        <v>0</v>
      </c>
      <c r="AC186" s="37" t="s">
        <v>942</v>
      </c>
      <c r="AD186" s="32">
        <v>91.652888888888896</v>
      </c>
      <c r="AE186" s="32">
        <v>16.582888888888892</v>
      </c>
      <c r="AF186" s="37">
        <v>0.18093143696749575</v>
      </c>
      <c r="AG186" s="32">
        <v>1.4490000000000001</v>
      </c>
      <c r="AH186" s="32">
        <v>0</v>
      </c>
      <c r="AI186" s="37">
        <v>0</v>
      </c>
      <c r="AJ186" s="32">
        <v>19.795111111111108</v>
      </c>
      <c r="AK186" s="32">
        <v>0.9900000000000001</v>
      </c>
      <c r="AL186" s="37">
        <v>5.0012348728081017E-2</v>
      </c>
      <c r="AM186" t="s">
        <v>195</v>
      </c>
      <c r="AN186" s="34">
        <v>4</v>
      </c>
      <c r="AX186"/>
      <c r="AY186"/>
    </row>
    <row r="187" spans="1:51" x14ac:dyDescent="0.25">
      <c r="A187" t="s">
        <v>822</v>
      </c>
      <c r="B187" t="s">
        <v>378</v>
      </c>
      <c r="C187" t="s">
        <v>636</v>
      </c>
      <c r="D187" t="s">
        <v>775</v>
      </c>
      <c r="E187" s="32">
        <v>78.988888888888894</v>
      </c>
      <c r="F187" s="32">
        <v>297.3634444444445</v>
      </c>
      <c r="G187" s="32">
        <v>0.22222222222222221</v>
      </c>
      <c r="H187" s="37">
        <v>7.473084751133198E-4</v>
      </c>
      <c r="I187" s="32">
        <v>263.39933333333335</v>
      </c>
      <c r="J187" s="32">
        <v>0.1111111111111111</v>
      </c>
      <c r="K187" s="37">
        <v>4.218352024851155E-4</v>
      </c>
      <c r="L187" s="32">
        <v>37.815333333333328</v>
      </c>
      <c r="M187" s="32">
        <v>0.1111111111111111</v>
      </c>
      <c r="N187" s="37">
        <v>2.9382554989451667E-3</v>
      </c>
      <c r="O187" s="32">
        <v>10.349777777777776</v>
      </c>
      <c r="P187" s="32">
        <v>0.1111111111111111</v>
      </c>
      <c r="Q187" s="37">
        <v>1.07356035556319E-2</v>
      </c>
      <c r="R187" s="32">
        <v>21.77666666666666</v>
      </c>
      <c r="S187" s="32">
        <v>0</v>
      </c>
      <c r="T187" s="37">
        <v>0</v>
      </c>
      <c r="U187" s="32">
        <v>5.6888888888888891</v>
      </c>
      <c r="V187" s="32">
        <v>0</v>
      </c>
      <c r="W187" s="37">
        <v>0</v>
      </c>
      <c r="X187" s="32">
        <v>82.923777777777772</v>
      </c>
      <c r="Y187" s="32">
        <v>0</v>
      </c>
      <c r="Z187" s="37">
        <v>0</v>
      </c>
      <c r="AA187" s="32">
        <v>6.4985555555555568</v>
      </c>
      <c r="AB187" s="32">
        <v>0.1111111111111111</v>
      </c>
      <c r="AC187" s="37">
        <v>1.7097816608819049E-2</v>
      </c>
      <c r="AD187" s="32">
        <v>128.57133333333334</v>
      </c>
      <c r="AE187" s="32">
        <v>0</v>
      </c>
      <c r="AF187" s="37">
        <v>0</v>
      </c>
      <c r="AG187" s="32">
        <v>26.125333333333344</v>
      </c>
      <c r="AH187" s="32">
        <v>0</v>
      </c>
      <c r="AI187" s="37">
        <v>0</v>
      </c>
      <c r="AJ187" s="32">
        <v>15.429111111111107</v>
      </c>
      <c r="AK187" s="32">
        <v>0</v>
      </c>
      <c r="AL187" s="37">
        <v>0</v>
      </c>
      <c r="AM187" t="s">
        <v>107</v>
      </c>
      <c r="AN187" s="34">
        <v>4</v>
      </c>
      <c r="AX187"/>
      <c r="AY187"/>
    </row>
    <row r="188" spans="1:51" x14ac:dyDescent="0.25">
      <c r="A188" t="s">
        <v>822</v>
      </c>
      <c r="B188" t="s">
        <v>364</v>
      </c>
      <c r="C188" t="s">
        <v>563</v>
      </c>
      <c r="D188" t="s">
        <v>753</v>
      </c>
      <c r="E188" s="32">
        <v>145.33333333333334</v>
      </c>
      <c r="F188" s="32">
        <v>551.00188888888897</v>
      </c>
      <c r="G188" s="32">
        <v>183.53055555555554</v>
      </c>
      <c r="H188" s="37">
        <v>0.33308516587057468</v>
      </c>
      <c r="I188" s="32">
        <v>497.9906666666667</v>
      </c>
      <c r="J188" s="32">
        <v>183.26388888888886</v>
      </c>
      <c r="K188" s="37">
        <v>0.36800667393141673</v>
      </c>
      <c r="L188" s="32">
        <v>32.626666666666665</v>
      </c>
      <c r="M188" s="32">
        <v>1.4777777777777776</v>
      </c>
      <c r="N188" s="37">
        <v>4.5293556736139488E-2</v>
      </c>
      <c r="O188" s="32">
        <v>14.351666666666665</v>
      </c>
      <c r="P188" s="32">
        <v>1.211111111111111</v>
      </c>
      <c r="Q188" s="37">
        <v>8.4388185654008449E-2</v>
      </c>
      <c r="R188" s="32">
        <v>12.58611111111111</v>
      </c>
      <c r="S188" s="32">
        <v>0.26666666666666666</v>
      </c>
      <c r="T188" s="37">
        <v>2.1187375855219598E-2</v>
      </c>
      <c r="U188" s="32">
        <v>5.6888888888888891</v>
      </c>
      <c r="V188" s="32">
        <v>0</v>
      </c>
      <c r="W188" s="37">
        <v>0</v>
      </c>
      <c r="X188" s="32">
        <v>136.75244444444448</v>
      </c>
      <c r="Y188" s="32">
        <v>35.916666666666664</v>
      </c>
      <c r="Z188" s="37">
        <v>0.26264003405992331</v>
      </c>
      <c r="AA188" s="32">
        <v>34.736222222222231</v>
      </c>
      <c r="AB188" s="32">
        <v>0</v>
      </c>
      <c r="AC188" s="37">
        <v>0</v>
      </c>
      <c r="AD188" s="32">
        <v>307.46066666666667</v>
      </c>
      <c r="AE188" s="32">
        <v>143.84444444444443</v>
      </c>
      <c r="AF188" s="37">
        <v>0.4678466550012178</v>
      </c>
      <c r="AG188" s="32">
        <v>27.173777777777776</v>
      </c>
      <c r="AH188" s="32">
        <v>0</v>
      </c>
      <c r="AI188" s="37">
        <v>0</v>
      </c>
      <c r="AJ188" s="32">
        <v>12.252111111111114</v>
      </c>
      <c r="AK188" s="32">
        <v>2.2916666666666665</v>
      </c>
      <c r="AL188" s="37">
        <v>0.18704259583382449</v>
      </c>
      <c r="AM188" t="s">
        <v>92</v>
      </c>
      <c r="AN188" s="34">
        <v>4</v>
      </c>
      <c r="AX188"/>
      <c r="AY188"/>
    </row>
    <row r="189" spans="1:51" x14ac:dyDescent="0.25">
      <c r="A189" t="s">
        <v>822</v>
      </c>
      <c r="B189" t="s">
        <v>283</v>
      </c>
      <c r="C189" t="s">
        <v>549</v>
      </c>
      <c r="D189" t="s">
        <v>730</v>
      </c>
      <c r="E189" s="32">
        <v>50.422222222222224</v>
      </c>
      <c r="F189" s="32">
        <v>147.58011111111111</v>
      </c>
      <c r="G189" s="32">
        <v>8.2279999999999998</v>
      </c>
      <c r="H189" s="37">
        <v>5.5752770058597176E-2</v>
      </c>
      <c r="I189" s="32">
        <v>132.20233333333331</v>
      </c>
      <c r="J189" s="32">
        <v>8.2279999999999998</v>
      </c>
      <c r="K189" s="37">
        <v>6.223793326895391E-2</v>
      </c>
      <c r="L189" s="32">
        <v>29.217777777777776</v>
      </c>
      <c r="M189" s="32">
        <v>0</v>
      </c>
      <c r="N189" s="37">
        <v>0</v>
      </c>
      <c r="O189" s="32">
        <v>13.84</v>
      </c>
      <c r="P189" s="32">
        <v>0</v>
      </c>
      <c r="Q189" s="37">
        <v>0</v>
      </c>
      <c r="R189" s="32">
        <v>10.133333333333333</v>
      </c>
      <c r="S189" s="32">
        <v>0</v>
      </c>
      <c r="T189" s="37">
        <v>0</v>
      </c>
      <c r="U189" s="32">
        <v>5.2444444444444445</v>
      </c>
      <c r="V189" s="32">
        <v>0</v>
      </c>
      <c r="W189" s="37">
        <v>0</v>
      </c>
      <c r="X189" s="32">
        <v>29.661999999999995</v>
      </c>
      <c r="Y189" s="32">
        <v>7.9111111111111114</v>
      </c>
      <c r="Z189" s="37">
        <v>0.26670862083174135</v>
      </c>
      <c r="AA189" s="32">
        <v>0</v>
      </c>
      <c r="AB189" s="32">
        <v>0</v>
      </c>
      <c r="AC189" s="37" t="s">
        <v>942</v>
      </c>
      <c r="AD189" s="32">
        <v>67.385111111111101</v>
      </c>
      <c r="AE189" s="32">
        <v>0.16666666666666666</v>
      </c>
      <c r="AF189" s="37">
        <v>2.4733455791421119E-3</v>
      </c>
      <c r="AG189" s="32">
        <v>21.315222222222225</v>
      </c>
      <c r="AH189" s="32">
        <v>0.15022222222222223</v>
      </c>
      <c r="AI189" s="37">
        <v>7.0476498277183231E-3</v>
      </c>
      <c r="AJ189" s="32">
        <v>0</v>
      </c>
      <c r="AK189" s="32">
        <v>0</v>
      </c>
      <c r="AL189" s="37" t="s">
        <v>942</v>
      </c>
      <c r="AM189" t="s">
        <v>10</v>
      </c>
      <c r="AN189" s="34">
        <v>4</v>
      </c>
      <c r="AX189"/>
      <c r="AY189"/>
    </row>
    <row r="190" spans="1:51" x14ac:dyDescent="0.25">
      <c r="A190" t="s">
        <v>822</v>
      </c>
      <c r="B190" t="s">
        <v>361</v>
      </c>
      <c r="C190" t="s">
        <v>628</v>
      </c>
      <c r="D190" t="s">
        <v>772</v>
      </c>
      <c r="E190" s="32">
        <v>104.01111111111111</v>
      </c>
      <c r="F190" s="32">
        <v>364.79277777777776</v>
      </c>
      <c r="G190" s="32">
        <v>0</v>
      </c>
      <c r="H190" s="37">
        <v>0</v>
      </c>
      <c r="I190" s="32">
        <v>323.90388888888884</v>
      </c>
      <c r="J190" s="32">
        <v>0</v>
      </c>
      <c r="K190" s="37">
        <v>0</v>
      </c>
      <c r="L190" s="32">
        <v>63.958333333333336</v>
      </c>
      <c r="M190" s="32">
        <v>0</v>
      </c>
      <c r="N190" s="37">
        <v>0</v>
      </c>
      <c r="O190" s="32">
        <v>31.852777777777778</v>
      </c>
      <c r="P190" s="32">
        <v>0</v>
      </c>
      <c r="Q190" s="37">
        <v>0</v>
      </c>
      <c r="R190" s="32">
        <v>26.416666666666668</v>
      </c>
      <c r="S190" s="32">
        <v>0</v>
      </c>
      <c r="T190" s="37">
        <v>0</v>
      </c>
      <c r="U190" s="32">
        <v>5.6888888888888891</v>
      </c>
      <c r="V190" s="32">
        <v>0</v>
      </c>
      <c r="W190" s="37">
        <v>0</v>
      </c>
      <c r="X190" s="32">
        <v>67.309222222222218</v>
      </c>
      <c r="Y190" s="32">
        <v>0</v>
      </c>
      <c r="Z190" s="37">
        <v>0</v>
      </c>
      <c r="AA190" s="32">
        <v>8.7833333333333332</v>
      </c>
      <c r="AB190" s="32">
        <v>0</v>
      </c>
      <c r="AC190" s="37">
        <v>0</v>
      </c>
      <c r="AD190" s="32">
        <v>198.40855555555555</v>
      </c>
      <c r="AE190" s="32">
        <v>0</v>
      </c>
      <c r="AF190" s="37">
        <v>0</v>
      </c>
      <c r="AG190" s="32">
        <v>11.344444444444445</v>
      </c>
      <c r="AH190" s="32">
        <v>0</v>
      </c>
      <c r="AI190" s="37">
        <v>0</v>
      </c>
      <c r="AJ190" s="32">
        <v>14.988888888888889</v>
      </c>
      <c r="AK190" s="32">
        <v>0</v>
      </c>
      <c r="AL190" s="37">
        <v>0</v>
      </c>
      <c r="AM190" t="s">
        <v>89</v>
      </c>
      <c r="AN190" s="34">
        <v>4</v>
      </c>
      <c r="AX190"/>
      <c r="AY190"/>
    </row>
    <row r="191" spans="1:51" x14ac:dyDescent="0.25">
      <c r="A191" t="s">
        <v>822</v>
      </c>
      <c r="B191" t="s">
        <v>536</v>
      </c>
      <c r="C191" t="s">
        <v>681</v>
      </c>
      <c r="D191" t="s">
        <v>804</v>
      </c>
      <c r="E191" s="32">
        <v>54.977777777777774</v>
      </c>
      <c r="F191" s="32">
        <v>188.29755555555556</v>
      </c>
      <c r="G191" s="32">
        <v>0</v>
      </c>
      <c r="H191" s="37">
        <v>0</v>
      </c>
      <c r="I191" s="32">
        <v>164.88288888888889</v>
      </c>
      <c r="J191" s="32">
        <v>0</v>
      </c>
      <c r="K191" s="37">
        <v>0</v>
      </c>
      <c r="L191" s="32">
        <v>54.04</v>
      </c>
      <c r="M191" s="32">
        <v>0</v>
      </c>
      <c r="N191" s="37">
        <v>0</v>
      </c>
      <c r="O191" s="32">
        <v>36.301666666666662</v>
      </c>
      <c r="P191" s="32">
        <v>0</v>
      </c>
      <c r="Q191" s="37">
        <v>0</v>
      </c>
      <c r="R191" s="32">
        <v>12.493888888888891</v>
      </c>
      <c r="S191" s="32">
        <v>0</v>
      </c>
      <c r="T191" s="37">
        <v>0</v>
      </c>
      <c r="U191" s="32">
        <v>5.2444444444444445</v>
      </c>
      <c r="V191" s="32">
        <v>0</v>
      </c>
      <c r="W191" s="37">
        <v>0</v>
      </c>
      <c r="X191" s="32">
        <v>60.584000000000003</v>
      </c>
      <c r="Y191" s="32">
        <v>0</v>
      </c>
      <c r="Z191" s="37">
        <v>0</v>
      </c>
      <c r="AA191" s="32">
        <v>5.6763333333333348</v>
      </c>
      <c r="AB191" s="32">
        <v>0</v>
      </c>
      <c r="AC191" s="37">
        <v>0</v>
      </c>
      <c r="AD191" s="32">
        <v>53.677888888888894</v>
      </c>
      <c r="AE191" s="32">
        <v>0</v>
      </c>
      <c r="AF191" s="37">
        <v>0</v>
      </c>
      <c r="AG191" s="32">
        <v>0.88911111111111107</v>
      </c>
      <c r="AH191" s="32">
        <v>0</v>
      </c>
      <c r="AI191" s="37">
        <v>0</v>
      </c>
      <c r="AJ191" s="32">
        <v>13.43022222222222</v>
      </c>
      <c r="AK191" s="32">
        <v>0</v>
      </c>
      <c r="AL191" s="37">
        <v>0</v>
      </c>
      <c r="AM191" t="s">
        <v>269</v>
      </c>
      <c r="AN191" s="34">
        <v>4</v>
      </c>
      <c r="AX191"/>
      <c r="AY191"/>
    </row>
    <row r="192" spans="1:51" x14ac:dyDescent="0.25">
      <c r="A192" t="s">
        <v>822</v>
      </c>
      <c r="B192" t="s">
        <v>416</v>
      </c>
      <c r="C192" t="s">
        <v>654</v>
      </c>
      <c r="D192" t="s">
        <v>694</v>
      </c>
      <c r="E192" s="32">
        <v>41.56666666666667</v>
      </c>
      <c r="F192" s="32">
        <v>170.21166666666667</v>
      </c>
      <c r="G192" s="32">
        <v>0</v>
      </c>
      <c r="H192" s="37">
        <v>0</v>
      </c>
      <c r="I192" s="32">
        <v>147.69166666666666</v>
      </c>
      <c r="J192" s="32">
        <v>0</v>
      </c>
      <c r="K192" s="37">
        <v>0</v>
      </c>
      <c r="L192" s="32">
        <v>34.491666666666667</v>
      </c>
      <c r="M192" s="32">
        <v>0</v>
      </c>
      <c r="N192" s="37">
        <v>0</v>
      </c>
      <c r="O192" s="32">
        <v>22.23</v>
      </c>
      <c r="P192" s="32">
        <v>0</v>
      </c>
      <c r="Q192" s="37">
        <v>0</v>
      </c>
      <c r="R192" s="32">
        <v>8.6838888888888928</v>
      </c>
      <c r="S192" s="32">
        <v>0</v>
      </c>
      <c r="T192" s="37">
        <v>0</v>
      </c>
      <c r="U192" s="32">
        <v>3.5777777777777779</v>
      </c>
      <c r="V192" s="32">
        <v>0</v>
      </c>
      <c r="W192" s="37">
        <v>0</v>
      </c>
      <c r="X192" s="32">
        <v>29.919444444444444</v>
      </c>
      <c r="Y192" s="32">
        <v>0</v>
      </c>
      <c r="Z192" s="37">
        <v>0</v>
      </c>
      <c r="AA192" s="32">
        <v>10.258333333333333</v>
      </c>
      <c r="AB192" s="32">
        <v>0</v>
      </c>
      <c r="AC192" s="37">
        <v>0</v>
      </c>
      <c r="AD192" s="32">
        <v>78.948888888888888</v>
      </c>
      <c r="AE192" s="32">
        <v>0</v>
      </c>
      <c r="AF192" s="37">
        <v>0</v>
      </c>
      <c r="AG192" s="32">
        <v>0.57111111111111112</v>
      </c>
      <c r="AH192" s="32">
        <v>0</v>
      </c>
      <c r="AI192" s="37">
        <v>0</v>
      </c>
      <c r="AJ192" s="32">
        <v>16.022222222222222</v>
      </c>
      <c r="AK192" s="32">
        <v>0</v>
      </c>
      <c r="AL192" s="37">
        <v>0</v>
      </c>
      <c r="AM192" t="s">
        <v>148</v>
      </c>
      <c r="AN192" s="34">
        <v>4</v>
      </c>
      <c r="AX192"/>
      <c r="AY192"/>
    </row>
    <row r="193" spans="1:51" x14ac:dyDescent="0.25">
      <c r="A193" t="s">
        <v>822</v>
      </c>
      <c r="B193" t="s">
        <v>379</v>
      </c>
      <c r="C193" t="s">
        <v>594</v>
      </c>
      <c r="D193" t="s">
        <v>699</v>
      </c>
      <c r="E193" s="32">
        <v>123.83333333333333</v>
      </c>
      <c r="F193" s="32">
        <v>438.41533333333342</v>
      </c>
      <c r="G193" s="32">
        <v>48.159777777777776</v>
      </c>
      <c r="H193" s="37">
        <v>0.10984966563922893</v>
      </c>
      <c r="I193" s="32">
        <v>420.39311111111118</v>
      </c>
      <c r="J193" s="32">
        <v>48.159777777777776</v>
      </c>
      <c r="K193" s="37">
        <v>0.11455891284823885</v>
      </c>
      <c r="L193" s="32">
        <v>80.016666666666666</v>
      </c>
      <c r="M193" s="32">
        <v>3.6749999999999998</v>
      </c>
      <c r="N193" s="37">
        <v>4.5927931680899814E-2</v>
      </c>
      <c r="O193" s="32">
        <v>61.994444444444447</v>
      </c>
      <c r="P193" s="32">
        <v>3.6749999999999998</v>
      </c>
      <c r="Q193" s="37">
        <v>5.9279505332018992E-2</v>
      </c>
      <c r="R193" s="32">
        <v>8.6</v>
      </c>
      <c r="S193" s="32">
        <v>0</v>
      </c>
      <c r="T193" s="37">
        <v>0</v>
      </c>
      <c r="U193" s="32">
        <v>9.4222222222222225</v>
      </c>
      <c r="V193" s="32">
        <v>0</v>
      </c>
      <c r="W193" s="37">
        <v>0</v>
      </c>
      <c r="X193" s="32">
        <v>81.041666666666671</v>
      </c>
      <c r="Y193" s="32">
        <v>11.894444444444444</v>
      </c>
      <c r="Z193" s="37">
        <v>0.14676949443016279</v>
      </c>
      <c r="AA193" s="32">
        <v>0</v>
      </c>
      <c r="AB193" s="32">
        <v>0</v>
      </c>
      <c r="AC193" s="37" t="s">
        <v>942</v>
      </c>
      <c r="AD193" s="32">
        <v>262.39311111111118</v>
      </c>
      <c r="AE193" s="32">
        <v>32.590333333333334</v>
      </c>
      <c r="AF193" s="37">
        <v>0.12420422622883898</v>
      </c>
      <c r="AG193" s="32">
        <v>0</v>
      </c>
      <c r="AH193" s="32">
        <v>0</v>
      </c>
      <c r="AI193" s="37" t="s">
        <v>942</v>
      </c>
      <c r="AJ193" s="32">
        <v>14.963888888888889</v>
      </c>
      <c r="AK193" s="32">
        <v>0</v>
      </c>
      <c r="AL193" s="37">
        <v>0</v>
      </c>
      <c r="AM193" t="s">
        <v>108</v>
      </c>
      <c r="AN193" s="34">
        <v>4</v>
      </c>
      <c r="AX193"/>
      <c r="AY193"/>
    </row>
    <row r="194" spans="1:51" x14ac:dyDescent="0.25">
      <c r="A194" t="s">
        <v>822</v>
      </c>
      <c r="B194" t="s">
        <v>511</v>
      </c>
      <c r="C194" t="s">
        <v>555</v>
      </c>
      <c r="D194" t="s">
        <v>688</v>
      </c>
      <c r="E194" s="32">
        <v>92.655555555555551</v>
      </c>
      <c r="F194" s="32">
        <v>293.32455555555555</v>
      </c>
      <c r="G194" s="32">
        <v>50.04633333333333</v>
      </c>
      <c r="H194" s="37">
        <v>0.1706176056025919</v>
      </c>
      <c r="I194" s="32">
        <v>258.4204444444444</v>
      </c>
      <c r="J194" s="32">
        <v>50.04633333333333</v>
      </c>
      <c r="K194" s="37">
        <v>0.19366243812839026</v>
      </c>
      <c r="L194" s="32">
        <v>52.338333333333331</v>
      </c>
      <c r="M194" s="32">
        <v>0</v>
      </c>
      <c r="N194" s="37">
        <v>0</v>
      </c>
      <c r="O194" s="32">
        <v>28.222666666666665</v>
      </c>
      <c r="P194" s="32">
        <v>0</v>
      </c>
      <c r="Q194" s="37">
        <v>0</v>
      </c>
      <c r="R194" s="32">
        <v>18.960111111111111</v>
      </c>
      <c r="S194" s="32">
        <v>0</v>
      </c>
      <c r="T194" s="37">
        <v>0</v>
      </c>
      <c r="U194" s="32">
        <v>5.1555555555555559</v>
      </c>
      <c r="V194" s="32">
        <v>0</v>
      </c>
      <c r="W194" s="37">
        <v>0</v>
      </c>
      <c r="X194" s="32">
        <v>91.007333333333335</v>
      </c>
      <c r="Y194" s="32">
        <v>21.318111111111111</v>
      </c>
      <c r="Z194" s="37">
        <v>0.23424608029145391</v>
      </c>
      <c r="AA194" s="32">
        <v>10.788444444444444</v>
      </c>
      <c r="AB194" s="32">
        <v>0</v>
      </c>
      <c r="AC194" s="37">
        <v>0</v>
      </c>
      <c r="AD194" s="32">
        <v>128.46099999999998</v>
      </c>
      <c r="AE194" s="32">
        <v>28.728222222222218</v>
      </c>
      <c r="AF194" s="37">
        <v>0.22363380498534358</v>
      </c>
      <c r="AG194" s="32">
        <v>0</v>
      </c>
      <c r="AH194" s="32">
        <v>0</v>
      </c>
      <c r="AI194" s="37" t="s">
        <v>942</v>
      </c>
      <c r="AJ194" s="32">
        <v>10.729444444444448</v>
      </c>
      <c r="AK194" s="32">
        <v>0</v>
      </c>
      <c r="AL194" s="37">
        <v>0</v>
      </c>
      <c r="AM194" t="s">
        <v>244</v>
      </c>
      <c r="AN194" s="34">
        <v>4</v>
      </c>
      <c r="AX194"/>
      <c r="AY194"/>
    </row>
    <row r="195" spans="1:51" x14ac:dyDescent="0.25">
      <c r="A195" t="s">
        <v>822</v>
      </c>
      <c r="B195" t="s">
        <v>382</v>
      </c>
      <c r="C195" t="s">
        <v>639</v>
      </c>
      <c r="D195" t="s">
        <v>777</v>
      </c>
      <c r="E195" s="32">
        <v>35.955555555555556</v>
      </c>
      <c r="F195" s="32">
        <v>122.71844444444443</v>
      </c>
      <c r="G195" s="32">
        <v>5.6916666666666664</v>
      </c>
      <c r="H195" s="37">
        <v>4.6379879507381851E-2</v>
      </c>
      <c r="I195" s="32">
        <v>112.8982222222222</v>
      </c>
      <c r="J195" s="32">
        <v>5.6916666666666664</v>
      </c>
      <c r="K195" s="37">
        <v>5.0414138988508828E-2</v>
      </c>
      <c r="L195" s="32">
        <v>42.853555555555552</v>
      </c>
      <c r="M195" s="32">
        <v>0.83888888888888891</v>
      </c>
      <c r="N195" s="37">
        <v>1.9575712633724159E-2</v>
      </c>
      <c r="O195" s="32">
        <v>33.033333333333331</v>
      </c>
      <c r="P195" s="32">
        <v>0.83888888888888891</v>
      </c>
      <c r="Q195" s="37">
        <v>2.539522367978473E-2</v>
      </c>
      <c r="R195" s="32">
        <v>4.2424444444444447</v>
      </c>
      <c r="S195" s="32">
        <v>0</v>
      </c>
      <c r="T195" s="37">
        <v>0</v>
      </c>
      <c r="U195" s="32">
        <v>5.5777777777777775</v>
      </c>
      <c r="V195" s="32">
        <v>0</v>
      </c>
      <c r="W195" s="37">
        <v>0</v>
      </c>
      <c r="X195" s="32">
        <v>13.882999999999997</v>
      </c>
      <c r="Y195" s="32">
        <v>0</v>
      </c>
      <c r="Z195" s="37">
        <v>0</v>
      </c>
      <c r="AA195" s="32">
        <v>0</v>
      </c>
      <c r="AB195" s="32">
        <v>0</v>
      </c>
      <c r="AC195" s="37" t="s">
        <v>942</v>
      </c>
      <c r="AD195" s="32">
        <v>47.004111111111108</v>
      </c>
      <c r="AE195" s="32">
        <v>4.8527777777777779</v>
      </c>
      <c r="AF195" s="37">
        <v>0.10324156043088431</v>
      </c>
      <c r="AG195" s="32">
        <v>12.033333333333333</v>
      </c>
      <c r="AH195" s="32">
        <v>0</v>
      </c>
      <c r="AI195" s="37">
        <v>0</v>
      </c>
      <c r="AJ195" s="32">
        <v>6.9444444444444446</v>
      </c>
      <c r="AK195" s="32">
        <v>0</v>
      </c>
      <c r="AL195" s="37">
        <v>0</v>
      </c>
      <c r="AM195" t="s">
        <v>111</v>
      </c>
      <c r="AN195" s="34">
        <v>4</v>
      </c>
      <c r="AX195"/>
      <c r="AY195"/>
    </row>
    <row r="196" spans="1:51" x14ac:dyDescent="0.25">
      <c r="A196" t="s">
        <v>822</v>
      </c>
      <c r="B196" t="s">
        <v>451</v>
      </c>
      <c r="C196" t="s">
        <v>606</v>
      </c>
      <c r="D196" t="s">
        <v>759</v>
      </c>
      <c r="E196" s="32">
        <v>52.87777777777778</v>
      </c>
      <c r="F196" s="32">
        <v>183.56511111111112</v>
      </c>
      <c r="G196" s="32">
        <v>0.1111111111111111</v>
      </c>
      <c r="H196" s="37">
        <v>6.0529536597973702E-4</v>
      </c>
      <c r="I196" s="32">
        <v>161.22277777777779</v>
      </c>
      <c r="J196" s="32">
        <v>3.3333333333333333E-2</v>
      </c>
      <c r="K196" s="37">
        <v>2.067532503333896E-4</v>
      </c>
      <c r="L196" s="32">
        <v>32.723777777777784</v>
      </c>
      <c r="M196" s="32">
        <v>3.3333333333333333E-2</v>
      </c>
      <c r="N196" s="37">
        <v>1.0186272978534125E-3</v>
      </c>
      <c r="O196" s="32">
        <v>20.679333333333336</v>
      </c>
      <c r="P196" s="32">
        <v>3.3333333333333333E-2</v>
      </c>
      <c r="Q196" s="37">
        <v>1.6119152777330022E-3</v>
      </c>
      <c r="R196" s="32">
        <v>6.8888888888888893</v>
      </c>
      <c r="S196" s="32">
        <v>0</v>
      </c>
      <c r="T196" s="37">
        <v>0</v>
      </c>
      <c r="U196" s="32">
        <v>5.1555555555555559</v>
      </c>
      <c r="V196" s="32">
        <v>0</v>
      </c>
      <c r="W196" s="37">
        <v>0</v>
      </c>
      <c r="X196" s="32">
        <v>28.45066666666666</v>
      </c>
      <c r="Y196" s="32">
        <v>0</v>
      </c>
      <c r="Z196" s="37">
        <v>0</v>
      </c>
      <c r="AA196" s="32">
        <v>10.297888888888886</v>
      </c>
      <c r="AB196" s="32">
        <v>7.7777777777777779E-2</v>
      </c>
      <c r="AC196" s="37">
        <v>7.552788597447159E-3</v>
      </c>
      <c r="AD196" s="32">
        <v>90.328555555555553</v>
      </c>
      <c r="AE196" s="32">
        <v>0</v>
      </c>
      <c r="AF196" s="37">
        <v>0</v>
      </c>
      <c r="AG196" s="32">
        <v>8.2357777777777788</v>
      </c>
      <c r="AH196" s="32">
        <v>0</v>
      </c>
      <c r="AI196" s="37">
        <v>0</v>
      </c>
      <c r="AJ196" s="32">
        <v>13.52844444444445</v>
      </c>
      <c r="AK196" s="32">
        <v>0</v>
      </c>
      <c r="AL196" s="37">
        <v>0</v>
      </c>
      <c r="AM196" t="s">
        <v>183</v>
      </c>
      <c r="AN196" s="34">
        <v>4</v>
      </c>
      <c r="AX196"/>
      <c r="AY196"/>
    </row>
    <row r="197" spans="1:51" x14ac:dyDescent="0.25">
      <c r="A197" t="s">
        <v>822</v>
      </c>
      <c r="B197" t="s">
        <v>404</v>
      </c>
      <c r="C197" t="s">
        <v>577</v>
      </c>
      <c r="D197" t="s">
        <v>748</v>
      </c>
      <c r="E197" s="32">
        <v>75.511111111111106</v>
      </c>
      <c r="F197" s="32">
        <v>293.59599999999995</v>
      </c>
      <c r="G197" s="32">
        <v>23.733333333333334</v>
      </c>
      <c r="H197" s="37">
        <v>8.0836705313878043E-2</v>
      </c>
      <c r="I197" s="32">
        <v>258.18033333333324</v>
      </c>
      <c r="J197" s="32">
        <v>23.625</v>
      </c>
      <c r="K197" s="37">
        <v>9.150580795593781E-2</v>
      </c>
      <c r="L197" s="32">
        <v>44.645888888888898</v>
      </c>
      <c r="M197" s="32">
        <v>0.90555555555555556</v>
      </c>
      <c r="N197" s="37">
        <v>2.0283066998827808E-2</v>
      </c>
      <c r="O197" s="32">
        <v>29.812555555555562</v>
      </c>
      <c r="P197" s="32">
        <v>0.90555555555555556</v>
      </c>
      <c r="Q197" s="37">
        <v>3.0374972513445113E-2</v>
      </c>
      <c r="R197" s="32">
        <v>9.5111111111111111</v>
      </c>
      <c r="S197" s="32">
        <v>0</v>
      </c>
      <c r="T197" s="37">
        <v>0</v>
      </c>
      <c r="U197" s="32">
        <v>5.322222222222222</v>
      </c>
      <c r="V197" s="32">
        <v>0</v>
      </c>
      <c r="W197" s="37">
        <v>0</v>
      </c>
      <c r="X197" s="32">
        <v>60.10044444444442</v>
      </c>
      <c r="Y197" s="32">
        <v>9.6138888888888889</v>
      </c>
      <c r="Z197" s="37">
        <v>0.15996369041456532</v>
      </c>
      <c r="AA197" s="32">
        <v>20.582333333333338</v>
      </c>
      <c r="AB197" s="32">
        <v>0.10833333333333334</v>
      </c>
      <c r="AC197" s="37">
        <v>5.2634136071388078E-3</v>
      </c>
      <c r="AD197" s="32">
        <v>135.36599999999996</v>
      </c>
      <c r="AE197" s="32">
        <v>13.105555555555556</v>
      </c>
      <c r="AF197" s="37">
        <v>9.6815711150182171E-2</v>
      </c>
      <c r="AG197" s="32">
        <v>19.482222222222223</v>
      </c>
      <c r="AH197" s="32">
        <v>0</v>
      </c>
      <c r="AI197" s="37">
        <v>0</v>
      </c>
      <c r="AJ197" s="32">
        <v>13.419111111111103</v>
      </c>
      <c r="AK197" s="32">
        <v>0</v>
      </c>
      <c r="AL197" s="37">
        <v>0</v>
      </c>
      <c r="AM197" t="s">
        <v>135</v>
      </c>
      <c r="AN197" s="34">
        <v>4</v>
      </c>
      <c r="AX197"/>
      <c r="AY197"/>
    </row>
    <row r="198" spans="1:51" x14ac:dyDescent="0.25">
      <c r="A198" t="s">
        <v>822</v>
      </c>
      <c r="B198" t="s">
        <v>303</v>
      </c>
      <c r="C198" t="s">
        <v>596</v>
      </c>
      <c r="D198" t="s">
        <v>739</v>
      </c>
      <c r="E198" s="32">
        <v>111.83333333333333</v>
      </c>
      <c r="F198" s="32">
        <v>420.51766666666663</v>
      </c>
      <c r="G198" s="32">
        <v>24.157222222222217</v>
      </c>
      <c r="H198" s="37">
        <v>5.7446390810902637E-2</v>
      </c>
      <c r="I198" s="32">
        <v>384.33</v>
      </c>
      <c r="J198" s="32">
        <v>24.018333333333331</v>
      </c>
      <c r="K198" s="37">
        <v>6.2494037242300453E-2</v>
      </c>
      <c r="L198" s="32">
        <v>93.006888888888867</v>
      </c>
      <c r="M198" s="32">
        <v>6.6504444444444442</v>
      </c>
      <c r="N198" s="37">
        <v>7.150485866040987E-2</v>
      </c>
      <c r="O198" s="32">
        <v>62.612444444444435</v>
      </c>
      <c r="P198" s="32">
        <v>6.6504444444444442</v>
      </c>
      <c r="Q198" s="37">
        <v>0.10621601669529665</v>
      </c>
      <c r="R198" s="32">
        <v>24.705555555555556</v>
      </c>
      <c r="S198" s="32">
        <v>0</v>
      </c>
      <c r="T198" s="37">
        <v>0</v>
      </c>
      <c r="U198" s="32">
        <v>5.6888888888888891</v>
      </c>
      <c r="V198" s="32">
        <v>0</v>
      </c>
      <c r="W198" s="37">
        <v>0</v>
      </c>
      <c r="X198" s="32">
        <v>57.414000000000001</v>
      </c>
      <c r="Y198" s="32">
        <v>4.0010000000000003</v>
      </c>
      <c r="Z198" s="37">
        <v>6.9686835963353885E-2</v>
      </c>
      <c r="AA198" s="32">
        <v>5.7932222222222212</v>
      </c>
      <c r="AB198" s="32">
        <v>0.1388888888888889</v>
      </c>
      <c r="AC198" s="37">
        <v>2.3974376186731625E-2</v>
      </c>
      <c r="AD198" s="32">
        <v>221.88177777777776</v>
      </c>
      <c r="AE198" s="32">
        <v>13.189111111111108</v>
      </c>
      <c r="AF198" s="37">
        <v>5.9442065243953728E-2</v>
      </c>
      <c r="AG198" s="32">
        <v>9.6300000000000008</v>
      </c>
      <c r="AH198" s="32">
        <v>0</v>
      </c>
      <c r="AI198" s="37">
        <v>0</v>
      </c>
      <c r="AJ198" s="32">
        <v>32.791777777777796</v>
      </c>
      <c r="AK198" s="32">
        <v>0.17777777777777778</v>
      </c>
      <c r="AL198" s="37">
        <v>5.4214132268929176E-3</v>
      </c>
      <c r="AM198" t="s">
        <v>30</v>
      </c>
      <c r="AN198" s="34">
        <v>4</v>
      </c>
      <c r="AX198"/>
      <c r="AY198"/>
    </row>
    <row r="199" spans="1:51" x14ac:dyDescent="0.25">
      <c r="A199" t="s">
        <v>822</v>
      </c>
      <c r="B199" t="s">
        <v>380</v>
      </c>
      <c r="C199" t="s">
        <v>637</v>
      </c>
      <c r="D199" t="s">
        <v>687</v>
      </c>
      <c r="E199" s="32">
        <v>44.333333333333336</v>
      </c>
      <c r="F199" s="32">
        <v>168.19511111111112</v>
      </c>
      <c r="G199" s="32">
        <v>0.18333333333333335</v>
      </c>
      <c r="H199" s="37">
        <v>1.090003937226343E-3</v>
      </c>
      <c r="I199" s="32">
        <v>151.34</v>
      </c>
      <c r="J199" s="32">
        <v>6.6666666666666666E-2</v>
      </c>
      <c r="K199" s="37">
        <v>4.4050922866834056E-4</v>
      </c>
      <c r="L199" s="32">
        <v>45.621666666666684</v>
      </c>
      <c r="M199" s="32">
        <v>6.6666666666666666E-2</v>
      </c>
      <c r="N199" s="37">
        <v>1.4612939758155842E-3</v>
      </c>
      <c r="O199" s="32">
        <v>34.066111111111127</v>
      </c>
      <c r="P199" s="32">
        <v>6.6666666666666666E-2</v>
      </c>
      <c r="Q199" s="37">
        <v>1.9569790766320381E-3</v>
      </c>
      <c r="R199" s="32">
        <v>6.3111111111111109</v>
      </c>
      <c r="S199" s="32">
        <v>0</v>
      </c>
      <c r="T199" s="37">
        <v>0</v>
      </c>
      <c r="U199" s="32">
        <v>5.2444444444444445</v>
      </c>
      <c r="V199" s="32">
        <v>0</v>
      </c>
      <c r="W199" s="37">
        <v>0</v>
      </c>
      <c r="X199" s="32">
        <v>18.896999999999995</v>
      </c>
      <c r="Y199" s="32">
        <v>0</v>
      </c>
      <c r="Z199" s="37">
        <v>0</v>
      </c>
      <c r="AA199" s="32">
        <v>5.299555555555556</v>
      </c>
      <c r="AB199" s="32">
        <v>0.11666666666666667</v>
      </c>
      <c r="AC199" s="37">
        <v>2.201442468970144E-2</v>
      </c>
      <c r="AD199" s="32">
        <v>92.21888888888887</v>
      </c>
      <c r="AE199" s="32">
        <v>0</v>
      </c>
      <c r="AF199" s="37">
        <v>0</v>
      </c>
      <c r="AG199" s="32">
        <v>3.9422222222222225</v>
      </c>
      <c r="AH199" s="32">
        <v>0</v>
      </c>
      <c r="AI199" s="37">
        <v>0</v>
      </c>
      <c r="AJ199" s="32">
        <v>2.2157777777777778</v>
      </c>
      <c r="AK199" s="32">
        <v>0</v>
      </c>
      <c r="AL199" s="37">
        <v>0</v>
      </c>
      <c r="AM199" t="s">
        <v>109</v>
      </c>
      <c r="AN199" s="34">
        <v>4</v>
      </c>
      <c r="AX199"/>
      <c r="AY199"/>
    </row>
    <row r="200" spans="1:51" x14ac:dyDescent="0.25">
      <c r="A200" t="s">
        <v>822</v>
      </c>
      <c r="B200" t="s">
        <v>331</v>
      </c>
      <c r="C200" t="s">
        <v>555</v>
      </c>
      <c r="D200" t="s">
        <v>688</v>
      </c>
      <c r="E200" s="32">
        <v>74.055555555555557</v>
      </c>
      <c r="F200" s="32">
        <v>236.03200000000004</v>
      </c>
      <c r="G200" s="32">
        <v>0.15833333333333333</v>
      </c>
      <c r="H200" s="37">
        <v>6.7081299710773667E-4</v>
      </c>
      <c r="I200" s="32">
        <v>214.14433333333338</v>
      </c>
      <c r="J200" s="32">
        <v>7.7777777777777779E-2</v>
      </c>
      <c r="K200" s="37">
        <v>3.6320259596461156E-4</v>
      </c>
      <c r="L200" s="32">
        <v>42.852222222222245</v>
      </c>
      <c r="M200" s="32">
        <v>7.7777777777777779E-2</v>
      </c>
      <c r="N200" s="37">
        <v>1.8150232063681377E-3</v>
      </c>
      <c r="O200" s="32">
        <v>23.17922222222224</v>
      </c>
      <c r="P200" s="32">
        <v>7.7777777777777779E-2</v>
      </c>
      <c r="Q200" s="37">
        <v>3.3554955827297412E-3</v>
      </c>
      <c r="R200" s="32">
        <v>13.984111111111114</v>
      </c>
      <c r="S200" s="32">
        <v>0</v>
      </c>
      <c r="T200" s="37">
        <v>0</v>
      </c>
      <c r="U200" s="32">
        <v>5.6888888888888891</v>
      </c>
      <c r="V200" s="32">
        <v>0</v>
      </c>
      <c r="W200" s="37">
        <v>0</v>
      </c>
      <c r="X200" s="32">
        <v>68.371111111111119</v>
      </c>
      <c r="Y200" s="32">
        <v>0</v>
      </c>
      <c r="Z200" s="37">
        <v>0</v>
      </c>
      <c r="AA200" s="32">
        <v>2.214666666666667</v>
      </c>
      <c r="AB200" s="32">
        <v>8.0555555555555561E-2</v>
      </c>
      <c r="AC200" s="37">
        <v>3.6373670479630742E-2</v>
      </c>
      <c r="AD200" s="32">
        <v>107.49533333333333</v>
      </c>
      <c r="AE200" s="32">
        <v>0</v>
      </c>
      <c r="AF200" s="37">
        <v>0</v>
      </c>
      <c r="AG200" s="32">
        <v>6.7238888888888884</v>
      </c>
      <c r="AH200" s="32">
        <v>0</v>
      </c>
      <c r="AI200" s="37">
        <v>0</v>
      </c>
      <c r="AJ200" s="32">
        <v>8.3747777777777763</v>
      </c>
      <c r="AK200" s="32">
        <v>0</v>
      </c>
      <c r="AL200" s="37">
        <v>0</v>
      </c>
      <c r="AM200" t="s">
        <v>59</v>
      </c>
      <c r="AN200" s="34">
        <v>4</v>
      </c>
      <c r="AX200"/>
      <c r="AY200"/>
    </row>
    <row r="201" spans="1:51" x14ac:dyDescent="0.25">
      <c r="A201" t="s">
        <v>822</v>
      </c>
      <c r="B201" t="s">
        <v>456</v>
      </c>
      <c r="C201" t="s">
        <v>555</v>
      </c>
      <c r="D201" t="s">
        <v>688</v>
      </c>
      <c r="E201" s="32">
        <v>66.788888888888891</v>
      </c>
      <c r="F201" s="32">
        <v>245.00755555555554</v>
      </c>
      <c r="G201" s="32">
        <v>0.17777777777777776</v>
      </c>
      <c r="H201" s="37">
        <v>7.2560120594920429E-4</v>
      </c>
      <c r="I201" s="32">
        <v>214.6298888888889</v>
      </c>
      <c r="J201" s="32">
        <v>6.6666666666666666E-2</v>
      </c>
      <c r="K201" s="37">
        <v>3.1061222186616854E-4</v>
      </c>
      <c r="L201" s="32">
        <v>62.728111111111097</v>
      </c>
      <c r="M201" s="32">
        <v>6.6666666666666666E-2</v>
      </c>
      <c r="N201" s="37">
        <v>1.0627877276358467E-3</v>
      </c>
      <c r="O201" s="32">
        <v>38.166777777777767</v>
      </c>
      <c r="P201" s="32">
        <v>6.6666666666666666E-2</v>
      </c>
      <c r="Q201" s="37">
        <v>1.746719805764758E-3</v>
      </c>
      <c r="R201" s="32">
        <v>19.214111111111112</v>
      </c>
      <c r="S201" s="32">
        <v>0</v>
      </c>
      <c r="T201" s="37">
        <v>0</v>
      </c>
      <c r="U201" s="32">
        <v>5.3472222222222223</v>
      </c>
      <c r="V201" s="32">
        <v>0</v>
      </c>
      <c r="W201" s="37">
        <v>0</v>
      </c>
      <c r="X201" s="32">
        <v>56.893888888888895</v>
      </c>
      <c r="Y201" s="32">
        <v>0</v>
      </c>
      <c r="Z201" s="37">
        <v>0</v>
      </c>
      <c r="AA201" s="32">
        <v>5.8163333333333345</v>
      </c>
      <c r="AB201" s="32">
        <v>0.1111111111111111</v>
      </c>
      <c r="AC201" s="37">
        <v>1.910329149712495E-2</v>
      </c>
      <c r="AD201" s="32">
        <v>109.11922222222222</v>
      </c>
      <c r="AE201" s="32">
        <v>0</v>
      </c>
      <c r="AF201" s="37">
        <v>0</v>
      </c>
      <c r="AG201" s="32">
        <v>6.8643333333333345</v>
      </c>
      <c r="AH201" s="32">
        <v>0</v>
      </c>
      <c r="AI201" s="37">
        <v>0</v>
      </c>
      <c r="AJ201" s="32">
        <v>3.5856666666666657</v>
      </c>
      <c r="AK201" s="32">
        <v>0</v>
      </c>
      <c r="AL201" s="37">
        <v>0</v>
      </c>
      <c r="AM201" t="s">
        <v>188</v>
      </c>
      <c r="AN201" s="34">
        <v>4</v>
      </c>
      <c r="AX201"/>
      <c r="AY201"/>
    </row>
    <row r="202" spans="1:51" x14ac:dyDescent="0.25">
      <c r="A202" t="s">
        <v>822</v>
      </c>
      <c r="B202" t="s">
        <v>341</v>
      </c>
      <c r="C202" t="s">
        <v>617</v>
      </c>
      <c r="D202" t="s">
        <v>732</v>
      </c>
      <c r="E202" s="32">
        <v>108.08888888888889</v>
      </c>
      <c r="F202" s="32">
        <v>380.50777777777779</v>
      </c>
      <c r="G202" s="32">
        <v>0.24444444444444444</v>
      </c>
      <c r="H202" s="37">
        <v>6.4241642016369933E-4</v>
      </c>
      <c r="I202" s="32">
        <v>350.46777777777777</v>
      </c>
      <c r="J202" s="32">
        <v>0.11666666666666667</v>
      </c>
      <c r="K202" s="37">
        <v>3.3288842531093365E-4</v>
      </c>
      <c r="L202" s="32">
        <v>71.253777777777771</v>
      </c>
      <c r="M202" s="32">
        <v>3.3333333333333333E-2</v>
      </c>
      <c r="N202" s="37">
        <v>4.6781145327187332E-4</v>
      </c>
      <c r="O202" s="32">
        <v>52.975999999999999</v>
      </c>
      <c r="P202" s="32">
        <v>3.3333333333333333E-2</v>
      </c>
      <c r="Q202" s="37">
        <v>6.2921574549481521E-4</v>
      </c>
      <c r="R202" s="32">
        <v>12.855555555555556</v>
      </c>
      <c r="S202" s="32">
        <v>0</v>
      </c>
      <c r="T202" s="37">
        <v>0</v>
      </c>
      <c r="U202" s="32">
        <v>5.4222222222222225</v>
      </c>
      <c r="V202" s="32">
        <v>0</v>
      </c>
      <c r="W202" s="37">
        <v>0</v>
      </c>
      <c r="X202" s="32">
        <v>47.959000000000017</v>
      </c>
      <c r="Y202" s="32">
        <v>8.3333333333333329E-2</v>
      </c>
      <c r="Z202" s="37">
        <v>1.7375953071025938E-3</v>
      </c>
      <c r="AA202" s="32">
        <v>11.762222222222221</v>
      </c>
      <c r="AB202" s="32">
        <v>0.12777777777777777</v>
      </c>
      <c r="AC202" s="37">
        <v>1.0863404496504818E-2</v>
      </c>
      <c r="AD202" s="32">
        <v>206.34822222222226</v>
      </c>
      <c r="AE202" s="32">
        <v>0</v>
      </c>
      <c r="AF202" s="37">
        <v>0</v>
      </c>
      <c r="AG202" s="32">
        <v>18.909111111111105</v>
      </c>
      <c r="AH202" s="32">
        <v>0</v>
      </c>
      <c r="AI202" s="37">
        <v>0</v>
      </c>
      <c r="AJ202" s="32">
        <v>24.275444444444442</v>
      </c>
      <c r="AK202" s="32">
        <v>0</v>
      </c>
      <c r="AL202" s="37">
        <v>0</v>
      </c>
      <c r="AM202" t="s">
        <v>69</v>
      </c>
      <c r="AN202" s="34">
        <v>4</v>
      </c>
      <c r="AX202"/>
      <c r="AY202"/>
    </row>
    <row r="203" spans="1:51" x14ac:dyDescent="0.25">
      <c r="A203" t="s">
        <v>822</v>
      </c>
      <c r="B203" t="s">
        <v>425</v>
      </c>
      <c r="C203" t="s">
        <v>555</v>
      </c>
      <c r="D203" t="s">
        <v>688</v>
      </c>
      <c r="E203" s="32">
        <v>88.13333333333334</v>
      </c>
      <c r="F203" s="32">
        <v>261.14222222222224</v>
      </c>
      <c r="G203" s="32">
        <v>0.18611111111111112</v>
      </c>
      <c r="H203" s="37">
        <v>7.1268104225879461E-4</v>
      </c>
      <c r="I203" s="32">
        <v>249.31911111111111</v>
      </c>
      <c r="J203" s="32">
        <v>6.6666666666666666E-2</v>
      </c>
      <c r="K203" s="37">
        <v>2.6739493161820284E-4</v>
      </c>
      <c r="L203" s="32">
        <v>36.061111111111117</v>
      </c>
      <c r="M203" s="32">
        <v>6.6666666666666666E-2</v>
      </c>
      <c r="N203" s="37">
        <v>1.8487136034509317E-3</v>
      </c>
      <c r="O203" s="32">
        <v>30.372222222222231</v>
      </c>
      <c r="P203" s="32">
        <v>6.6666666666666666E-2</v>
      </c>
      <c r="Q203" s="37">
        <v>2.1949881104810676E-3</v>
      </c>
      <c r="R203" s="32">
        <v>0</v>
      </c>
      <c r="S203" s="32">
        <v>0</v>
      </c>
      <c r="T203" s="37" t="s">
        <v>942</v>
      </c>
      <c r="U203" s="32">
        <v>5.6888888888888891</v>
      </c>
      <c r="V203" s="32">
        <v>0</v>
      </c>
      <c r="W203" s="37">
        <v>0</v>
      </c>
      <c r="X203" s="32">
        <v>54.539888888888868</v>
      </c>
      <c r="Y203" s="32">
        <v>0</v>
      </c>
      <c r="Z203" s="37">
        <v>0</v>
      </c>
      <c r="AA203" s="32">
        <v>6.1342222222222214</v>
      </c>
      <c r="AB203" s="32">
        <v>0.11944444444444445</v>
      </c>
      <c r="AC203" s="37">
        <v>1.947181567888712E-2</v>
      </c>
      <c r="AD203" s="32">
        <v>137.71155555555558</v>
      </c>
      <c r="AE203" s="32">
        <v>0</v>
      </c>
      <c r="AF203" s="37">
        <v>0</v>
      </c>
      <c r="AG203" s="32">
        <v>7.6722222222222225</v>
      </c>
      <c r="AH203" s="32">
        <v>0</v>
      </c>
      <c r="AI203" s="37">
        <v>0</v>
      </c>
      <c r="AJ203" s="32">
        <v>19.02322222222223</v>
      </c>
      <c r="AK203" s="32">
        <v>0</v>
      </c>
      <c r="AL203" s="37">
        <v>0</v>
      </c>
      <c r="AM203" t="s">
        <v>157</v>
      </c>
      <c r="AN203" s="34">
        <v>4</v>
      </c>
      <c r="AX203"/>
      <c r="AY203"/>
    </row>
    <row r="204" spans="1:51" x14ac:dyDescent="0.25">
      <c r="A204" t="s">
        <v>822</v>
      </c>
      <c r="B204" t="s">
        <v>418</v>
      </c>
      <c r="C204" t="s">
        <v>555</v>
      </c>
      <c r="D204" t="s">
        <v>688</v>
      </c>
      <c r="E204" s="32">
        <v>78.400000000000006</v>
      </c>
      <c r="F204" s="32">
        <v>252.05611111111108</v>
      </c>
      <c r="G204" s="32">
        <v>1.5193333333333332</v>
      </c>
      <c r="H204" s="37">
        <v>6.0277583694988554E-3</v>
      </c>
      <c r="I204" s="32">
        <v>235.9154444444444</v>
      </c>
      <c r="J204" s="32">
        <v>1.4415555555555555</v>
      </c>
      <c r="K204" s="37">
        <v>6.1104755517395835E-3</v>
      </c>
      <c r="L204" s="32">
        <v>34.676222222222222</v>
      </c>
      <c r="M204" s="32">
        <v>4.4444444444444446E-2</v>
      </c>
      <c r="N204" s="37">
        <v>1.2816979935017913E-3</v>
      </c>
      <c r="O204" s="32">
        <v>20.649444444444445</v>
      </c>
      <c r="P204" s="32">
        <v>4.4444444444444446E-2</v>
      </c>
      <c r="Q204" s="37">
        <v>2.1523312437784175E-3</v>
      </c>
      <c r="R204" s="32">
        <v>10.326777777777778</v>
      </c>
      <c r="S204" s="32">
        <v>0</v>
      </c>
      <c r="T204" s="37">
        <v>0</v>
      </c>
      <c r="U204" s="32">
        <v>3.7</v>
      </c>
      <c r="V204" s="32">
        <v>0</v>
      </c>
      <c r="W204" s="37">
        <v>0</v>
      </c>
      <c r="X204" s="32">
        <v>65.801999999999992</v>
      </c>
      <c r="Y204" s="32">
        <v>1.397111111111111</v>
      </c>
      <c r="Z204" s="37">
        <v>2.1232046307271983E-2</v>
      </c>
      <c r="AA204" s="32">
        <v>2.1138888888888889</v>
      </c>
      <c r="AB204" s="32">
        <v>7.7777777777777779E-2</v>
      </c>
      <c r="AC204" s="37">
        <v>3.6793692509855452E-2</v>
      </c>
      <c r="AD204" s="32">
        <v>141.80322222222219</v>
      </c>
      <c r="AE204" s="32">
        <v>0</v>
      </c>
      <c r="AF204" s="37">
        <v>0</v>
      </c>
      <c r="AG204" s="32">
        <v>3.5474444444444453</v>
      </c>
      <c r="AH204" s="32">
        <v>0</v>
      </c>
      <c r="AI204" s="37">
        <v>0</v>
      </c>
      <c r="AJ204" s="32">
        <v>4.1133333333333342</v>
      </c>
      <c r="AK204" s="32">
        <v>0</v>
      </c>
      <c r="AL204" s="37">
        <v>0</v>
      </c>
      <c r="AM204" t="s">
        <v>150</v>
      </c>
      <c r="AN204" s="34">
        <v>4</v>
      </c>
      <c r="AX204"/>
      <c r="AY204"/>
    </row>
    <row r="205" spans="1:51" x14ac:dyDescent="0.25">
      <c r="A205" t="s">
        <v>822</v>
      </c>
      <c r="B205" t="s">
        <v>287</v>
      </c>
      <c r="C205" t="s">
        <v>571</v>
      </c>
      <c r="D205" t="s">
        <v>746</v>
      </c>
      <c r="E205" s="32">
        <v>70.688888888888883</v>
      </c>
      <c r="F205" s="32">
        <v>266.63788888888894</v>
      </c>
      <c r="G205" s="32">
        <v>1.5777777777777777</v>
      </c>
      <c r="H205" s="37">
        <v>5.9173052425240879E-3</v>
      </c>
      <c r="I205" s="32">
        <v>242.01155555555556</v>
      </c>
      <c r="J205" s="32">
        <v>1.4333333333333333</v>
      </c>
      <c r="K205" s="37">
        <v>5.9225822091139814E-3</v>
      </c>
      <c r="L205" s="32">
        <v>43.735666666666653</v>
      </c>
      <c r="M205" s="32">
        <v>0.71944444444444444</v>
      </c>
      <c r="N205" s="37">
        <v>1.644983372330237E-2</v>
      </c>
      <c r="O205" s="32">
        <v>26.480222222222213</v>
      </c>
      <c r="P205" s="32">
        <v>0.71944444444444444</v>
      </c>
      <c r="Q205" s="37">
        <v>2.7169124126182234E-2</v>
      </c>
      <c r="R205" s="32">
        <v>14.411</v>
      </c>
      <c r="S205" s="32">
        <v>0</v>
      </c>
      <c r="T205" s="37">
        <v>0</v>
      </c>
      <c r="U205" s="32">
        <v>2.8444444444444446</v>
      </c>
      <c r="V205" s="32">
        <v>0</v>
      </c>
      <c r="W205" s="37">
        <v>0</v>
      </c>
      <c r="X205" s="32">
        <v>49.963000000000008</v>
      </c>
      <c r="Y205" s="32">
        <v>0.71388888888888891</v>
      </c>
      <c r="Z205" s="37">
        <v>1.4288351157634426E-2</v>
      </c>
      <c r="AA205" s="32">
        <v>7.3708888888888904</v>
      </c>
      <c r="AB205" s="32">
        <v>0.14444444444444443</v>
      </c>
      <c r="AC205" s="37">
        <v>1.9596611293677825E-2</v>
      </c>
      <c r="AD205" s="32">
        <v>155.85177777777781</v>
      </c>
      <c r="AE205" s="32">
        <v>0</v>
      </c>
      <c r="AF205" s="37">
        <v>0</v>
      </c>
      <c r="AG205" s="32">
        <v>4.4001111111111113</v>
      </c>
      <c r="AH205" s="32">
        <v>0</v>
      </c>
      <c r="AI205" s="37">
        <v>0</v>
      </c>
      <c r="AJ205" s="32">
        <v>5.3164444444444445</v>
      </c>
      <c r="AK205" s="32">
        <v>0</v>
      </c>
      <c r="AL205" s="37">
        <v>0</v>
      </c>
      <c r="AM205" t="s">
        <v>14</v>
      </c>
      <c r="AN205" s="34">
        <v>4</v>
      </c>
      <c r="AX205"/>
      <c r="AY205"/>
    </row>
    <row r="206" spans="1:51" x14ac:dyDescent="0.25">
      <c r="A206" t="s">
        <v>822</v>
      </c>
      <c r="B206" t="s">
        <v>349</v>
      </c>
      <c r="C206" t="s">
        <v>594</v>
      </c>
      <c r="D206" t="s">
        <v>699</v>
      </c>
      <c r="E206" s="32">
        <v>27.322222222222223</v>
      </c>
      <c r="F206" s="32">
        <v>217.07800000000003</v>
      </c>
      <c r="G206" s="32">
        <v>0.10833333333333334</v>
      </c>
      <c r="H206" s="37">
        <v>4.9905256789418235E-4</v>
      </c>
      <c r="I206" s="32">
        <v>188.94044444444449</v>
      </c>
      <c r="J206" s="32">
        <v>0</v>
      </c>
      <c r="K206" s="37">
        <v>0</v>
      </c>
      <c r="L206" s="32">
        <v>44.841666666666661</v>
      </c>
      <c r="M206" s="32">
        <v>0</v>
      </c>
      <c r="N206" s="37">
        <v>0</v>
      </c>
      <c r="O206" s="32">
        <v>25.374999999999996</v>
      </c>
      <c r="P206" s="32">
        <v>0</v>
      </c>
      <c r="Q206" s="37">
        <v>0</v>
      </c>
      <c r="R206" s="32">
        <v>13.777777777777779</v>
      </c>
      <c r="S206" s="32">
        <v>0</v>
      </c>
      <c r="T206" s="37">
        <v>0</v>
      </c>
      <c r="U206" s="32">
        <v>5.6888888888888891</v>
      </c>
      <c r="V206" s="32">
        <v>0</v>
      </c>
      <c r="W206" s="37">
        <v>0</v>
      </c>
      <c r="X206" s="32">
        <v>48.576333333333352</v>
      </c>
      <c r="Y206" s="32">
        <v>0</v>
      </c>
      <c r="Z206" s="37">
        <v>0</v>
      </c>
      <c r="AA206" s="32">
        <v>8.6708888888888893</v>
      </c>
      <c r="AB206" s="32">
        <v>0.10833333333333334</v>
      </c>
      <c r="AC206" s="37">
        <v>1.2493913221763756E-2</v>
      </c>
      <c r="AD206" s="32">
        <v>84.683333333333351</v>
      </c>
      <c r="AE206" s="32">
        <v>0</v>
      </c>
      <c r="AF206" s="37">
        <v>0</v>
      </c>
      <c r="AG206" s="32">
        <v>11.382555555555557</v>
      </c>
      <c r="AH206" s="32">
        <v>0</v>
      </c>
      <c r="AI206" s="37">
        <v>0</v>
      </c>
      <c r="AJ206" s="32">
        <v>18.923222222222225</v>
      </c>
      <c r="AK206" s="32">
        <v>0</v>
      </c>
      <c r="AL206" s="37">
        <v>0</v>
      </c>
      <c r="AM206" t="s">
        <v>77</v>
      </c>
      <c r="AN206" s="34">
        <v>4</v>
      </c>
      <c r="AX206"/>
      <c r="AY206"/>
    </row>
    <row r="207" spans="1:51" x14ac:dyDescent="0.25">
      <c r="A207" t="s">
        <v>822</v>
      </c>
      <c r="B207" t="s">
        <v>527</v>
      </c>
      <c r="C207" t="s">
        <v>555</v>
      </c>
      <c r="D207" t="s">
        <v>688</v>
      </c>
      <c r="E207" s="32">
        <v>20.855555555555554</v>
      </c>
      <c r="F207" s="32">
        <v>102.81944444444449</v>
      </c>
      <c r="G207" s="32">
        <v>0.18055555555555555</v>
      </c>
      <c r="H207" s="37">
        <v>1.756044846683776E-3</v>
      </c>
      <c r="I207" s="32">
        <v>94.524333333333374</v>
      </c>
      <c r="J207" s="32">
        <v>4.4444444444444446E-2</v>
      </c>
      <c r="K207" s="37">
        <v>4.7019050943966206E-4</v>
      </c>
      <c r="L207" s="32">
        <v>27.146000000000001</v>
      </c>
      <c r="M207" s="32">
        <v>4.4444444444444446E-2</v>
      </c>
      <c r="N207" s="37">
        <v>1.6372373257365523E-3</v>
      </c>
      <c r="O207" s="32">
        <v>19.253666666666668</v>
      </c>
      <c r="P207" s="32">
        <v>4.4444444444444446E-2</v>
      </c>
      <c r="Q207" s="37">
        <v>2.3083626206840831E-3</v>
      </c>
      <c r="R207" s="32">
        <v>7.5812222222222214</v>
      </c>
      <c r="S207" s="32">
        <v>0</v>
      </c>
      <c r="T207" s="37">
        <v>0</v>
      </c>
      <c r="U207" s="32">
        <v>0.31111111111111112</v>
      </c>
      <c r="V207" s="32">
        <v>0</v>
      </c>
      <c r="W207" s="37">
        <v>0</v>
      </c>
      <c r="X207" s="32">
        <v>20.575222222222227</v>
      </c>
      <c r="Y207" s="32">
        <v>0</v>
      </c>
      <c r="Z207" s="37">
        <v>0</v>
      </c>
      <c r="AA207" s="32">
        <v>0.40277777777777779</v>
      </c>
      <c r="AB207" s="32">
        <v>0.1361111111111111</v>
      </c>
      <c r="AC207" s="37">
        <v>0.33793103448275857</v>
      </c>
      <c r="AD207" s="32">
        <v>51.011666666666699</v>
      </c>
      <c r="AE207" s="32">
        <v>0</v>
      </c>
      <c r="AF207" s="37">
        <v>0</v>
      </c>
      <c r="AG207" s="32">
        <v>0</v>
      </c>
      <c r="AH207" s="32">
        <v>0</v>
      </c>
      <c r="AI207" s="37" t="s">
        <v>942</v>
      </c>
      <c r="AJ207" s="32">
        <v>3.6837777777777774</v>
      </c>
      <c r="AK207" s="32">
        <v>0</v>
      </c>
      <c r="AL207" s="37">
        <v>0</v>
      </c>
      <c r="AM207" t="s">
        <v>260</v>
      </c>
      <c r="AN207" s="34">
        <v>4</v>
      </c>
      <c r="AX207"/>
      <c r="AY207"/>
    </row>
    <row r="208" spans="1:51" x14ac:dyDescent="0.25">
      <c r="A208" t="s">
        <v>822</v>
      </c>
      <c r="B208" t="s">
        <v>294</v>
      </c>
      <c r="C208" t="s">
        <v>592</v>
      </c>
      <c r="D208" t="s">
        <v>721</v>
      </c>
      <c r="E208" s="32">
        <v>126.38888888888889</v>
      </c>
      <c r="F208" s="32">
        <v>450.32955555555549</v>
      </c>
      <c r="G208" s="32">
        <v>0.16388888888888889</v>
      </c>
      <c r="H208" s="37">
        <v>3.6393100756334997E-4</v>
      </c>
      <c r="I208" s="32">
        <v>403.09166666666664</v>
      </c>
      <c r="J208" s="32">
        <v>3.3333333333333333E-2</v>
      </c>
      <c r="K208" s="37">
        <v>8.2694176262636707E-5</v>
      </c>
      <c r="L208" s="32">
        <v>66.238555555555578</v>
      </c>
      <c r="M208" s="32">
        <v>3.3333333333333333E-2</v>
      </c>
      <c r="N208" s="37">
        <v>5.0323158549820746E-4</v>
      </c>
      <c r="O208" s="32">
        <v>35.39466666666668</v>
      </c>
      <c r="P208" s="32">
        <v>3.3333333333333333E-2</v>
      </c>
      <c r="Q208" s="37">
        <v>9.417614706547122E-4</v>
      </c>
      <c r="R208" s="32">
        <v>25.155000000000008</v>
      </c>
      <c r="S208" s="32">
        <v>0</v>
      </c>
      <c r="T208" s="37">
        <v>0</v>
      </c>
      <c r="U208" s="32">
        <v>5.6888888888888891</v>
      </c>
      <c r="V208" s="32">
        <v>0</v>
      </c>
      <c r="W208" s="37">
        <v>0</v>
      </c>
      <c r="X208" s="32">
        <v>88.242999999999981</v>
      </c>
      <c r="Y208" s="32">
        <v>0</v>
      </c>
      <c r="Z208" s="37">
        <v>0</v>
      </c>
      <c r="AA208" s="32">
        <v>16.393999999999995</v>
      </c>
      <c r="AB208" s="32">
        <v>0.13055555555555556</v>
      </c>
      <c r="AC208" s="37">
        <v>7.9636181258726114E-3</v>
      </c>
      <c r="AD208" s="32">
        <v>246.9925555555555</v>
      </c>
      <c r="AE208" s="32">
        <v>0</v>
      </c>
      <c r="AF208" s="37">
        <v>0</v>
      </c>
      <c r="AG208" s="32">
        <v>13.052777777777781</v>
      </c>
      <c r="AH208" s="32">
        <v>0</v>
      </c>
      <c r="AI208" s="37">
        <v>0</v>
      </c>
      <c r="AJ208" s="32">
        <v>19.408666666666665</v>
      </c>
      <c r="AK208" s="32">
        <v>0</v>
      </c>
      <c r="AL208" s="37">
        <v>0</v>
      </c>
      <c r="AM208" t="s">
        <v>21</v>
      </c>
      <c r="AN208" s="34">
        <v>4</v>
      </c>
      <c r="AX208"/>
      <c r="AY208"/>
    </row>
    <row r="209" spans="1:51" x14ac:dyDescent="0.25">
      <c r="A209" t="s">
        <v>822</v>
      </c>
      <c r="B209" t="s">
        <v>350</v>
      </c>
      <c r="C209" t="s">
        <v>562</v>
      </c>
      <c r="D209" t="s">
        <v>712</v>
      </c>
      <c r="E209" s="32">
        <v>64.011111111111106</v>
      </c>
      <c r="F209" s="32">
        <v>248.03566666666663</v>
      </c>
      <c r="G209" s="32">
        <v>17.387777777777774</v>
      </c>
      <c r="H209" s="37">
        <v>7.010192530554521E-2</v>
      </c>
      <c r="I209" s="32">
        <v>222.90088888888886</v>
      </c>
      <c r="J209" s="32">
        <v>17.268333333333331</v>
      </c>
      <c r="K209" s="37">
        <v>7.7470903859612736E-2</v>
      </c>
      <c r="L209" s="32">
        <v>39.156333333333329</v>
      </c>
      <c r="M209" s="32">
        <v>0.2</v>
      </c>
      <c r="N209" s="37">
        <v>5.1077305501877101E-3</v>
      </c>
      <c r="O209" s="32">
        <v>29.911888888888885</v>
      </c>
      <c r="P209" s="32">
        <v>0.2</v>
      </c>
      <c r="Q209" s="37">
        <v>6.6863045908910259E-3</v>
      </c>
      <c r="R209" s="32">
        <v>3.5555555555555554</v>
      </c>
      <c r="S209" s="32">
        <v>0</v>
      </c>
      <c r="T209" s="37">
        <v>0</v>
      </c>
      <c r="U209" s="32">
        <v>5.6888888888888891</v>
      </c>
      <c r="V209" s="32">
        <v>0</v>
      </c>
      <c r="W209" s="37">
        <v>0</v>
      </c>
      <c r="X209" s="32">
        <v>51.461222222222212</v>
      </c>
      <c r="Y209" s="32">
        <v>9.6167777777777772</v>
      </c>
      <c r="Z209" s="37">
        <v>0.1868742591509033</v>
      </c>
      <c r="AA209" s="32">
        <v>15.890333333333333</v>
      </c>
      <c r="AB209" s="32">
        <v>0.11944444444444445</v>
      </c>
      <c r="AC209" s="37">
        <v>7.5167991721032364E-3</v>
      </c>
      <c r="AD209" s="32">
        <v>124.69977777777775</v>
      </c>
      <c r="AE209" s="32">
        <v>7.4515555555555553</v>
      </c>
      <c r="AF209" s="37">
        <v>5.9755964993254918E-2</v>
      </c>
      <c r="AG209" s="32">
        <v>16.828000000000003</v>
      </c>
      <c r="AH209" s="32">
        <v>0</v>
      </c>
      <c r="AI209" s="37">
        <v>0</v>
      </c>
      <c r="AJ209" s="32">
        <v>0</v>
      </c>
      <c r="AK209" s="32">
        <v>0</v>
      </c>
      <c r="AL209" s="37" t="s">
        <v>942</v>
      </c>
      <c r="AM209" t="s">
        <v>78</v>
      </c>
      <c r="AN209" s="34">
        <v>4</v>
      </c>
      <c r="AX209"/>
      <c r="AY209"/>
    </row>
    <row r="210" spans="1:51" x14ac:dyDescent="0.25">
      <c r="A210" t="s">
        <v>822</v>
      </c>
      <c r="B210" t="s">
        <v>457</v>
      </c>
      <c r="C210" t="s">
        <v>555</v>
      </c>
      <c r="D210" t="s">
        <v>688</v>
      </c>
      <c r="E210" s="32">
        <v>81.5</v>
      </c>
      <c r="F210" s="32">
        <v>261.47622222222225</v>
      </c>
      <c r="G210" s="32">
        <v>6.1111111111111109E-2</v>
      </c>
      <c r="H210" s="37">
        <v>2.3371574895699032E-4</v>
      </c>
      <c r="I210" s="32">
        <v>243.84188888888895</v>
      </c>
      <c r="J210" s="32">
        <v>0</v>
      </c>
      <c r="K210" s="37">
        <v>0</v>
      </c>
      <c r="L210" s="32">
        <v>68.429555555555552</v>
      </c>
      <c r="M210" s="32">
        <v>0</v>
      </c>
      <c r="N210" s="37">
        <v>0</v>
      </c>
      <c r="O210" s="32">
        <v>52.901444444444444</v>
      </c>
      <c r="P210" s="32">
        <v>0</v>
      </c>
      <c r="Q210" s="37">
        <v>0</v>
      </c>
      <c r="R210" s="32">
        <v>11.524444444444448</v>
      </c>
      <c r="S210" s="32">
        <v>0</v>
      </c>
      <c r="T210" s="37">
        <v>0</v>
      </c>
      <c r="U210" s="32">
        <v>4.0036666666666667</v>
      </c>
      <c r="V210" s="32">
        <v>0</v>
      </c>
      <c r="W210" s="37">
        <v>0</v>
      </c>
      <c r="X210" s="32">
        <v>57.018444444444455</v>
      </c>
      <c r="Y210" s="32">
        <v>0</v>
      </c>
      <c r="Z210" s="37">
        <v>0</v>
      </c>
      <c r="AA210" s="32">
        <v>2.1062222222222218</v>
      </c>
      <c r="AB210" s="32">
        <v>6.1111111111111109E-2</v>
      </c>
      <c r="AC210" s="37">
        <v>2.9014560033762401E-2</v>
      </c>
      <c r="AD210" s="32">
        <v>113.57166666666672</v>
      </c>
      <c r="AE210" s="32">
        <v>0</v>
      </c>
      <c r="AF210" s="37">
        <v>0</v>
      </c>
      <c r="AG210" s="32">
        <v>13.499777777777776</v>
      </c>
      <c r="AH210" s="32">
        <v>0</v>
      </c>
      <c r="AI210" s="37">
        <v>0</v>
      </c>
      <c r="AJ210" s="32">
        <v>6.8505555555555562</v>
      </c>
      <c r="AK210" s="32">
        <v>0</v>
      </c>
      <c r="AL210" s="37">
        <v>0</v>
      </c>
      <c r="AM210" t="s">
        <v>189</v>
      </c>
      <c r="AN210" s="34">
        <v>4</v>
      </c>
      <c r="AX210"/>
      <c r="AY210"/>
    </row>
    <row r="211" spans="1:51" x14ac:dyDescent="0.25">
      <c r="A211" t="s">
        <v>822</v>
      </c>
      <c r="B211" t="s">
        <v>302</v>
      </c>
      <c r="C211" t="s">
        <v>600</v>
      </c>
      <c r="D211" t="s">
        <v>732</v>
      </c>
      <c r="E211" s="32">
        <v>85.777777777777771</v>
      </c>
      <c r="F211" s="32">
        <v>270.76133333333337</v>
      </c>
      <c r="G211" s="32">
        <v>0.13333333333333333</v>
      </c>
      <c r="H211" s="37">
        <v>4.9243860521689449E-4</v>
      </c>
      <c r="I211" s="32">
        <v>248.46822222222227</v>
      </c>
      <c r="J211" s="32">
        <v>0.13333333333333333</v>
      </c>
      <c r="K211" s="37">
        <v>5.3662127148832795E-4</v>
      </c>
      <c r="L211" s="32">
        <v>57.417777777777765</v>
      </c>
      <c r="M211" s="32">
        <v>0.13333333333333333</v>
      </c>
      <c r="N211" s="37">
        <v>2.3221611579843644E-3</v>
      </c>
      <c r="O211" s="32">
        <v>44.551111111111098</v>
      </c>
      <c r="P211" s="32">
        <v>0.13333333333333333</v>
      </c>
      <c r="Q211" s="37">
        <v>2.9928172386272955E-3</v>
      </c>
      <c r="R211" s="32">
        <v>7.2666666666666666</v>
      </c>
      <c r="S211" s="32">
        <v>0</v>
      </c>
      <c r="T211" s="37">
        <v>0</v>
      </c>
      <c r="U211" s="32">
        <v>5.6</v>
      </c>
      <c r="V211" s="32">
        <v>0</v>
      </c>
      <c r="W211" s="37">
        <v>0</v>
      </c>
      <c r="X211" s="32">
        <v>42.983555555555562</v>
      </c>
      <c r="Y211" s="32">
        <v>0</v>
      </c>
      <c r="Z211" s="37">
        <v>0</v>
      </c>
      <c r="AA211" s="32">
        <v>9.426444444444444</v>
      </c>
      <c r="AB211" s="32">
        <v>0</v>
      </c>
      <c r="AC211" s="37">
        <v>0</v>
      </c>
      <c r="AD211" s="32">
        <v>136.93211111111117</v>
      </c>
      <c r="AE211" s="32">
        <v>0</v>
      </c>
      <c r="AF211" s="37">
        <v>0</v>
      </c>
      <c r="AG211" s="32">
        <v>11.336222222222222</v>
      </c>
      <c r="AH211" s="32">
        <v>0</v>
      </c>
      <c r="AI211" s="37">
        <v>0</v>
      </c>
      <c r="AJ211" s="32">
        <v>12.665222222222223</v>
      </c>
      <c r="AK211" s="32">
        <v>0</v>
      </c>
      <c r="AL211" s="37">
        <v>0</v>
      </c>
      <c r="AM211" t="s">
        <v>29</v>
      </c>
      <c r="AN211" s="34">
        <v>4</v>
      </c>
      <c r="AX211"/>
      <c r="AY211"/>
    </row>
    <row r="212" spans="1:51" x14ac:dyDescent="0.25">
      <c r="A212" t="s">
        <v>822</v>
      </c>
      <c r="B212" t="s">
        <v>313</v>
      </c>
      <c r="C212" t="s">
        <v>558</v>
      </c>
      <c r="D212" t="s">
        <v>717</v>
      </c>
      <c r="E212" s="32">
        <v>52.744444444444447</v>
      </c>
      <c r="F212" s="32">
        <v>201.87788888888886</v>
      </c>
      <c r="G212" s="32">
        <v>6.1754444444444445</v>
      </c>
      <c r="H212" s="37">
        <v>3.058999912488353E-2</v>
      </c>
      <c r="I212" s="32">
        <v>174.57966666666667</v>
      </c>
      <c r="J212" s="32">
        <v>6.0671111111111111</v>
      </c>
      <c r="K212" s="37">
        <v>3.4752678974323728E-2</v>
      </c>
      <c r="L212" s="32">
        <v>36.158999999999999</v>
      </c>
      <c r="M212" s="32">
        <v>0.25644444444444442</v>
      </c>
      <c r="N212" s="37">
        <v>7.0921332018154381E-3</v>
      </c>
      <c r="O212" s="32">
        <v>14.909000000000002</v>
      </c>
      <c r="P212" s="32">
        <v>0.25644444444444442</v>
      </c>
      <c r="Q212" s="37">
        <v>1.7200646887413264E-2</v>
      </c>
      <c r="R212" s="32">
        <v>15.655555555555555</v>
      </c>
      <c r="S212" s="32">
        <v>0</v>
      </c>
      <c r="T212" s="37">
        <v>0</v>
      </c>
      <c r="U212" s="32">
        <v>5.5944444444444441</v>
      </c>
      <c r="V212" s="32">
        <v>0</v>
      </c>
      <c r="W212" s="37">
        <v>0</v>
      </c>
      <c r="X212" s="32">
        <v>47.271555555555572</v>
      </c>
      <c r="Y212" s="32">
        <v>5.8106666666666671</v>
      </c>
      <c r="Z212" s="37">
        <v>0.12292099547766565</v>
      </c>
      <c r="AA212" s="32">
        <v>6.0482222222222228</v>
      </c>
      <c r="AB212" s="32">
        <v>0.10833333333333334</v>
      </c>
      <c r="AC212" s="37">
        <v>1.7911599368042031E-2</v>
      </c>
      <c r="AD212" s="32">
        <v>103.7863333333333</v>
      </c>
      <c r="AE212" s="32">
        <v>0</v>
      </c>
      <c r="AF212" s="37">
        <v>0</v>
      </c>
      <c r="AG212" s="32">
        <v>1.4082222222222223</v>
      </c>
      <c r="AH212" s="32">
        <v>0</v>
      </c>
      <c r="AI212" s="37">
        <v>0</v>
      </c>
      <c r="AJ212" s="32">
        <v>7.2045555555555554</v>
      </c>
      <c r="AK212" s="32">
        <v>0</v>
      </c>
      <c r="AL212" s="37">
        <v>0</v>
      </c>
      <c r="AM212" t="s">
        <v>40</v>
      </c>
      <c r="AN212" s="34">
        <v>4</v>
      </c>
      <c r="AX212"/>
      <c r="AY212"/>
    </row>
    <row r="213" spans="1:51" x14ac:dyDescent="0.25">
      <c r="A213" t="s">
        <v>822</v>
      </c>
      <c r="B213" t="s">
        <v>449</v>
      </c>
      <c r="C213" t="s">
        <v>597</v>
      </c>
      <c r="D213" t="s">
        <v>756</v>
      </c>
      <c r="E213" s="32">
        <v>62.4</v>
      </c>
      <c r="F213" s="32">
        <v>232.99199999999999</v>
      </c>
      <c r="G213" s="32">
        <v>0.23055555555555557</v>
      </c>
      <c r="H213" s="37">
        <v>9.8954279784522884E-4</v>
      </c>
      <c r="I213" s="32">
        <v>205.89511111111111</v>
      </c>
      <c r="J213" s="32">
        <v>4.4444444444444446E-2</v>
      </c>
      <c r="K213" s="37">
        <v>2.1585963942805832E-4</v>
      </c>
      <c r="L213" s="32">
        <v>51.729666666666667</v>
      </c>
      <c r="M213" s="32">
        <v>4.4444444444444446E-2</v>
      </c>
      <c r="N213" s="37">
        <v>8.5916742380795898E-4</v>
      </c>
      <c r="O213" s="32">
        <v>24.818888888888882</v>
      </c>
      <c r="P213" s="32">
        <v>4.4444444444444446E-2</v>
      </c>
      <c r="Q213" s="37">
        <v>1.790750772261271E-3</v>
      </c>
      <c r="R213" s="32">
        <v>21.221888888888895</v>
      </c>
      <c r="S213" s="32">
        <v>0</v>
      </c>
      <c r="T213" s="37">
        <v>0</v>
      </c>
      <c r="U213" s="32">
        <v>5.6888888888888891</v>
      </c>
      <c r="V213" s="32">
        <v>0</v>
      </c>
      <c r="W213" s="37">
        <v>0</v>
      </c>
      <c r="X213" s="32">
        <v>35.696555555555555</v>
      </c>
      <c r="Y213" s="32">
        <v>0</v>
      </c>
      <c r="Z213" s="37">
        <v>0</v>
      </c>
      <c r="AA213" s="32">
        <v>0.18611111111111112</v>
      </c>
      <c r="AB213" s="32">
        <v>0.18611111111111112</v>
      </c>
      <c r="AC213" s="37">
        <v>1</v>
      </c>
      <c r="AD213" s="32">
        <v>113.51511111111111</v>
      </c>
      <c r="AE213" s="32">
        <v>0</v>
      </c>
      <c r="AF213" s="37">
        <v>0</v>
      </c>
      <c r="AG213" s="32">
        <v>7.4584444444444422</v>
      </c>
      <c r="AH213" s="32">
        <v>0</v>
      </c>
      <c r="AI213" s="37">
        <v>0</v>
      </c>
      <c r="AJ213" s="32">
        <v>24.406111111111112</v>
      </c>
      <c r="AK213" s="32">
        <v>0</v>
      </c>
      <c r="AL213" s="37">
        <v>0</v>
      </c>
      <c r="AM213" t="s">
        <v>181</v>
      </c>
      <c r="AN213" s="34">
        <v>4</v>
      </c>
      <c r="AX213"/>
      <c r="AY213"/>
    </row>
    <row r="214" spans="1:51" x14ac:dyDescent="0.25">
      <c r="A214" t="s">
        <v>822</v>
      </c>
      <c r="B214" t="s">
        <v>472</v>
      </c>
      <c r="C214" t="s">
        <v>670</v>
      </c>
      <c r="D214" t="s">
        <v>724</v>
      </c>
      <c r="E214" s="32">
        <v>87.788888888888891</v>
      </c>
      <c r="F214" s="32">
        <v>311.02300000000002</v>
      </c>
      <c r="G214" s="32">
        <v>0.11388888888888889</v>
      </c>
      <c r="H214" s="37">
        <v>3.6617513460062079E-4</v>
      </c>
      <c r="I214" s="32">
        <v>279.63122222222228</v>
      </c>
      <c r="J214" s="32">
        <v>0</v>
      </c>
      <c r="K214" s="37">
        <v>0</v>
      </c>
      <c r="L214" s="32">
        <v>68.051666666666662</v>
      </c>
      <c r="M214" s="32">
        <v>0</v>
      </c>
      <c r="N214" s="37">
        <v>0</v>
      </c>
      <c r="O214" s="32">
        <v>41.630999999999993</v>
      </c>
      <c r="P214" s="32">
        <v>0</v>
      </c>
      <c r="Q214" s="37">
        <v>0</v>
      </c>
      <c r="R214" s="32">
        <v>21.442888888888891</v>
      </c>
      <c r="S214" s="32">
        <v>0</v>
      </c>
      <c r="T214" s="37">
        <v>0</v>
      </c>
      <c r="U214" s="32">
        <v>4.9777777777777779</v>
      </c>
      <c r="V214" s="32">
        <v>0</v>
      </c>
      <c r="W214" s="37">
        <v>0</v>
      </c>
      <c r="X214" s="32">
        <v>55.153111111111116</v>
      </c>
      <c r="Y214" s="32">
        <v>0</v>
      </c>
      <c r="Z214" s="37">
        <v>0</v>
      </c>
      <c r="AA214" s="32">
        <v>4.971111111111111</v>
      </c>
      <c r="AB214" s="32">
        <v>0.11388888888888889</v>
      </c>
      <c r="AC214" s="37">
        <v>2.2910147518998659E-2</v>
      </c>
      <c r="AD214" s="32">
        <v>130.17144444444452</v>
      </c>
      <c r="AE214" s="32">
        <v>0</v>
      </c>
      <c r="AF214" s="37">
        <v>0</v>
      </c>
      <c r="AG214" s="32">
        <v>38.840666666666671</v>
      </c>
      <c r="AH214" s="32">
        <v>0</v>
      </c>
      <c r="AI214" s="37">
        <v>0</v>
      </c>
      <c r="AJ214" s="32">
        <v>13.835000000000001</v>
      </c>
      <c r="AK214" s="32">
        <v>0</v>
      </c>
      <c r="AL214" s="37">
        <v>0</v>
      </c>
      <c r="AM214" t="s">
        <v>204</v>
      </c>
      <c r="AN214" s="34">
        <v>4</v>
      </c>
      <c r="AX214"/>
      <c r="AY214"/>
    </row>
    <row r="215" spans="1:51" x14ac:dyDescent="0.25">
      <c r="A215" t="s">
        <v>822</v>
      </c>
      <c r="B215" t="s">
        <v>402</v>
      </c>
      <c r="C215" t="s">
        <v>545</v>
      </c>
      <c r="D215" t="s">
        <v>742</v>
      </c>
      <c r="E215" s="32">
        <v>83.766666666666666</v>
      </c>
      <c r="F215" s="32">
        <v>310.28499999999997</v>
      </c>
      <c r="G215" s="32">
        <v>0.28888888888888886</v>
      </c>
      <c r="H215" s="37">
        <v>9.3104368206290637E-4</v>
      </c>
      <c r="I215" s="32">
        <v>264.48944444444447</v>
      </c>
      <c r="J215" s="32">
        <v>0.13333333333333333</v>
      </c>
      <c r="K215" s="37">
        <v>5.0411589624454653E-4</v>
      </c>
      <c r="L215" s="32">
        <v>49.364444444444452</v>
      </c>
      <c r="M215" s="32">
        <v>0.13333333333333333</v>
      </c>
      <c r="N215" s="37">
        <v>2.7009993697668135E-3</v>
      </c>
      <c r="O215" s="32">
        <v>21.231111111111119</v>
      </c>
      <c r="P215" s="32">
        <v>0.13333333333333333</v>
      </c>
      <c r="Q215" s="37">
        <v>6.280092108017582E-3</v>
      </c>
      <c r="R215" s="32">
        <v>22.444444444444443</v>
      </c>
      <c r="S215" s="32">
        <v>0</v>
      </c>
      <c r="T215" s="37">
        <v>0</v>
      </c>
      <c r="U215" s="32">
        <v>5.6888888888888891</v>
      </c>
      <c r="V215" s="32">
        <v>0</v>
      </c>
      <c r="W215" s="37">
        <v>0</v>
      </c>
      <c r="X215" s="32">
        <v>54.079666666666668</v>
      </c>
      <c r="Y215" s="32">
        <v>0</v>
      </c>
      <c r="Z215" s="37">
        <v>0</v>
      </c>
      <c r="AA215" s="32">
        <v>17.662222222222223</v>
      </c>
      <c r="AB215" s="32">
        <v>0.15555555555555556</v>
      </c>
      <c r="AC215" s="37">
        <v>8.8072471061902361E-3</v>
      </c>
      <c r="AD215" s="32">
        <v>169.0998888888889</v>
      </c>
      <c r="AE215" s="32">
        <v>0</v>
      </c>
      <c r="AF215" s="37">
        <v>0</v>
      </c>
      <c r="AG215" s="32">
        <v>9.8783333333333321</v>
      </c>
      <c r="AH215" s="32">
        <v>0</v>
      </c>
      <c r="AI215" s="37">
        <v>0</v>
      </c>
      <c r="AJ215" s="32">
        <v>10.200444444444445</v>
      </c>
      <c r="AK215" s="32">
        <v>0</v>
      </c>
      <c r="AL215" s="37">
        <v>0</v>
      </c>
      <c r="AM215" t="s">
        <v>133</v>
      </c>
      <c r="AN215" s="34">
        <v>4</v>
      </c>
      <c r="AX215"/>
      <c r="AY215"/>
    </row>
    <row r="216" spans="1:51" x14ac:dyDescent="0.25">
      <c r="A216" t="s">
        <v>822</v>
      </c>
      <c r="B216" t="s">
        <v>355</v>
      </c>
      <c r="C216" t="s">
        <v>624</v>
      </c>
      <c r="D216" t="s">
        <v>768</v>
      </c>
      <c r="E216" s="32">
        <v>50.822222222222223</v>
      </c>
      <c r="F216" s="32">
        <v>189.1381111111111</v>
      </c>
      <c r="G216" s="32">
        <v>0.18055555555555555</v>
      </c>
      <c r="H216" s="37">
        <v>9.5462281237167668E-4</v>
      </c>
      <c r="I216" s="32">
        <v>164.51622222222221</v>
      </c>
      <c r="J216" s="32">
        <v>5.5555555555555552E-2</v>
      </c>
      <c r="K216" s="37">
        <v>3.3769044052393349E-4</v>
      </c>
      <c r="L216" s="32">
        <v>39.318333333333328</v>
      </c>
      <c r="M216" s="32">
        <v>5.5555555555555552E-2</v>
      </c>
      <c r="N216" s="37">
        <v>1.4129682223446797E-3</v>
      </c>
      <c r="O216" s="32">
        <v>20.118333333333329</v>
      </c>
      <c r="P216" s="32">
        <v>5.5555555555555552E-2</v>
      </c>
      <c r="Q216" s="37">
        <v>2.7614392621434294E-3</v>
      </c>
      <c r="R216" s="32">
        <v>13.511111111111111</v>
      </c>
      <c r="S216" s="32">
        <v>0</v>
      </c>
      <c r="T216" s="37">
        <v>0</v>
      </c>
      <c r="U216" s="32">
        <v>5.6888888888888891</v>
      </c>
      <c r="V216" s="32">
        <v>0</v>
      </c>
      <c r="W216" s="37">
        <v>0</v>
      </c>
      <c r="X216" s="32">
        <v>34.836777777777769</v>
      </c>
      <c r="Y216" s="32">
        <v>0</v>
      </c>
      <c r="Z216" s="37">
        <v>0</v>
      </c>
      <c r="AA216" s="32">
        <v>5.4218888888888896</v>
      </c>
      <c r="AB216" s="32">
        <v>0.125</v>
      </c>
      <c r="AC216" s="37">
        <v>2.3054695985408935E-2</v>
      </c>
      <c r="AD216" s="32">
        <v>105.75277777777778</v>
      </c>
      <c r="AE216" s="32">
        <v>0</v>
      </c>
      <c r="AF216" s="37">
        <v>0</v>
      </c>
      <c r="AG216" s="32">
        <v>3.8083333333333331</v>
      </c>
      <c r="AH216" s="32">
        <v>0</v>
      </c>
      <c r="AI216" s="37">
        <v>0</v>
      </c>
      <c r="AJ216" s="32">
        <v>0</v>
      </c>
      <c r="AK216" s="32">
        <v>0</v>
      </c>
      <c r="AL216" s="37" t="s">
        <v>942</v>
      </c>
      <c r="AM216" t="s">
        <v>83</v>
      </c>
      <c r="AN216" s="34">
        <v>4</v>
      </c>
      <c r="AX216"/>
      <c r="AY216"/>
    </row>
    <row r="217" spans="1:51" x14ac:dyDescent="0.25">
      <c r="A217" t="s">
        <v>822</v>
      </c>
      <c r="B217" t="s">
        <v>330</v>
      </c>
      <c r="C217" t="s">
        <v>613</v>
      </c>
      <c r="D217" t="s">
        <v>704</v>
      </c>
      <c r="E217" s="32">
        <v>78.677777777777777</v>
      </c>
      <c r="F217" s="32">
        <v>289.47611111111115</v>
      </c>
      <c r="G217" s="32">
        <v>5.4828888888888887</v>
      </c>
      <c r="H217" s="37">
        <v>1.8940730092868917E-2</v>
      </c>
      <c r="I217" s="32">
        <v>260.7406666666667</v>
      </c>
      <c r="J217" s="32">
        <v>5.3634444444444442</v>
      </c>
      <c r="K217" s="37">
        <v>2.0570034252850637E-2</v>
      </c>
      <c r="L217" s="32">
        <v>45.139111111111106</v>
      </c>
      <c r="M217" s="32">
        <v>0.14444444444444443</v>
      </c>
      <c r="N217" s="37">
        <v>3.1999842462314032E-3</v>
      </c>
      <c r="O217" s="32">
        <v>27.205777777777769</v>
      </c>
      <c r="P217" s="32">
        <v>0.14444444444444443</v>
      </c>
      <c r="Q217" s="37">
        <v>5.3093297175436606E-3</v>
      </c>
      <c r="R217" s="32">
        <v>12.348444444444446</v>
      </c>
      <c r="S217" s="32">
        <v>0</v>
      </c>
      <c r="T217" s="37">
        <v>0</v>
      </c>
      <c r="U217" s="32">
        <v>5.5848888888888899</v>
      </c>
      <c r="V217" s="32">
        <v>0</v>
      </c>
      <c r="W217" s="37">
        <v>0</v>
      </c>
      <c r="X217" s="32">
        <v>57.812111111111101</v>
      </c>
      <c r="Y217" s="32">
        <v>0.48288888888888892</v>
      </c>
      <c r="Z217" s="37">
        <v>8.3527288591971338E-3</v>
      </c>
      <c r="AA217" s="32">
        <v>10.802111111111113</v>
      </c>
      <c r="AB217" s="32">
        <v>0.11944444444444445</v>
      </c>
      <c r="AC217" s="37">
        <v>1.1057509334595088E-2</v>
      </c>
      <c r="AD217" s="32">
        <v>157.98755555555562</v>
      </c>
      <c r="AE217" s="32">
        <v>4.7361111111111107</v>
      </c>
      <c r="AF217" s="37">
        <v>2.997774789575549E-2</v>
      </c>
      <c r="AG217" s="32">
        <v>4.6746666666666661</v>
      </c>
      <c r="AH217" s="32">
        <v>0</v>
      </c>
      <c r="AI217" s="37">
        <v>0</v>
      </c>
      <c r="AJ217" s="32">
        <v>13.060555555555554</v>
      </c>
      <c r="AK217" s="32">
        <v>0</v>
      </c>
      <c r="AL217" s="37">
        <v>0</v>
      </c>
      <c r="AM217" t="s">
        <v>58</v>
      </c>
      <c r="AN217" s="34">
        <v>4</v>
      </c>
      <c r="AX217"/>
      <c r="AY217"/>
    </row>
    <row r="218" spans="1:51" x14ac:dyDescent="0.25">
      <c r="A218" t="s">
        <v>822</v>
      </c>
      <c r="B218" t="s">
        <v>444</v>
      </c>
      <c r="C218" t="s">
        <v>555</v>
      </c>
      <c r="D218" t="s">
        <v>688</v>
      </c>
      <c r="E218" s="32">
        <v>80.822222222222223</v>
      </c>
      <c r="F218" s="32">
        <v>273.76500000000004</v>
      </c>
      <c r="G218" s="32">
        <v>0.14722222222222223</v>
      </c>
      <c r="H218" s="37">
        <v>5.3776860527175567E-4</v>
      </c>
      <c r="I218" s="32">
        <v>247.37711111111108</v>
      </c>
      <c r="J218" s="32">
        <v>7.7777777777777779E-2</v>
      </c>
      <c r="K218" s="37">
        <v>3.144097585602549E-4</v>
      </c>
      <c r="L218" s="32">
        <v>66.231222222222229</v>
      </c>
      <c r="M218" s="32">
        <v>7.7777777777777779E-2</v>
      </c>
      <c r="N218" s="37">
        <v>1.1743370447976028E-3</v>
      </c>
      <c r="O218" s="32">
        <v>43.307222222222229</v>
      </c>
      <c r="P218" s="32">
        <v>7.7777777777777779E-2</v>
      </c>
      <c r="Q218" s="37">
        <v>1.7959539722653391E-3</v>
      </c>
      <c r="R218" s="32">
        <v>18.401777777777777</v>
      </c>
      <c r="S218" s="32">
        <v>0</v>
      </c>
      <c r="T218" s="37">
        <v>0</v>
      </c>
      <c r="U218" s="32">
        <v>4.5222222222222221</v>
      </c>
      <c r="V218" s="32">
        <v>0</v>
      </c>
      <c r="W218" s="37">
        <v>0</v>
      </c>
      <c r="X218" s="32">
        <v>65.714111111111109</v>
      </c>
      <c r="Y218" s="32">
        <v>0</v>
      </c>
      <c r="Z218" s="37">
        <v>0</v>
      </c>
      <c r="AA218" s="32">
        <v>3.4638888888888895</v>
      </c>
      <c r="AB218" s="32">
        <v>6.9444444444444448E-2</v>
      </c>
      <c r="AC218" s="37">
        <v>2.0048115477145145E-2</v>
      </c>
      <c r="AD218" s="32">
        <v>120.37611111111111</v>
      </c>
      <c r="AE218" s="32">
        <v>0</v>
      </c>
      <c r="AF218" s="37">
        <v>0</v>
      </c>
      <c r="AG218" s="32">
        <v>12.999666666666666</v>
      </c>
      <c r="AH218" s="32">
        <v>0</v>
      </c>
      <c r="AI218" s="37">
        <v>0</v>
      </c>
      <c r="AJ218" s="32">
        <v>4.9799999999999995</v>
      </c>
      <c r="AK218" s="32">
        <v>0</v>
      </c>
      <c r="AL218" s="37">
        <v>0</v>
      </c>
      <c r="AM218" t="s">
        <v>176</v>
      </c>
      <c r="AN218" s="34">
        <v>4</v>
      </c>
      <c r="AX218"/>
      <c r="AY218"/>
    </row>
    <row r="219" spans="1:51" x14ac:dyDescent="0.25">
      <c r="A219" t="s">
        <v>822</v>
      </c>
      <c r="B219" t="s">
        <v>436</v>
      </c>
      <c r="C219" t="s">
        <v>659</v>
      </c>
      <c r="D219" t="s">
        <v>740</v>
      </c>
      <c r="E219" s="32">
        <v>78.911111111111111</v>
      </c>
      <c r="F219" s="32">
        <v>230.75977777777774</v>
      </c>
      <c r="G219" s="32">
        <v>0.14722222222222223</v>
      </c>
      <c r="H219" s="37">
        <v>6.3798909688670964E-4</v>
      </c>
      <c r="I219" s="32">
        <v>212.10533333333331</v>
      </c>
      <c r="J219" s="32">
        <v>7.7777777777777779E-2</v>
      </c>
      <c r="K219" s="37">
        <v>3.6669411634051847E-4</v>
      </c>
      <c r="L219" s="32">
        <v>57.489666666666658</v>
      </c>
      <c r="M219" s="32">
        <v>7.7777777777777779E-2</v>
      </c>
      <c r="N219" s="37">
        <v>1.3529001347101994E-3</v>
      </c>
      <c r="O219" s="32">
        <v>45.353222222222215</v>
      </c>
      <c r="P219" s="32">
        <v>7.7777777777777779E-2</v>
      </c>
      <c r="Q219" s="37">
        <v>1.7149338892985678E-3</v>
      </c>
      <c r="R219" s="32">
        <v>8.9753333333333334</v>
      </c>
      <c r="S219" s="32">
        <v>0</v>
      </c>
      <c r="T219" s="37">
        <v>0</v>
      </c>
      <c r="U219" s="32">
        <v>3.161111111111111</v>
      </c>
      <c r="V219" s="32">
        <v>0</v>
      </c>
      <c r="W219" s="37">
        <v>0</v>
      </c>
      <c r="X219" s="32">
        <v>55.330555555555556</v>
      </c>
      <c r="Y219" s="32">
        <v>0</v>
      </c>
      <c r="Z219" s="37">
        <v>0</v>
      </c>
      <c r="AA219" s="32">
        <v>6.5179999999999989</v>
      </c>
      <c r="AB219" s="32">
        <v>6.9444444444444448E-2</v>
      </c>
      <c r="AC219" s="37">
        <v>1.0654256588592276E-2</v>
      </c>
      <c r="AD219" s="32">
        <v>100.88911111111108</v>
      </c>
      <c r="AE219" s="32">
        <v>0</v>
      </c>
      <c r="AF219" s="37">
        <v>0</v>
      </c>
      <c r="AG219" s="32">
        <v>10.532444444444444</v>
      </c>
      <c r="AH219" s="32">
        <v>0</v>
      </c>
      <c r="AI219" s="37">
        <v>0</v>
      </c>
      <c r="AJ219" s="32">
        <v>0</v>
      </c>
      <c r="AK219" s="32">
        <v>0</v>
      </c>
      <c r="AL219" s="37" t="s">
        <v>942</v>
      </c>
      <c r="AM219" t="s">
        <v>168</v>
      </c>
      <c r="AN219" s="34">
        <v>4</v>
      </c>
      <c r="AX219"/>
      <c r="AY219"/>
    </row>
    <row r="220" spans="1:51" x14ac:dyDescent="0.25">
      <c r="A220" t="s">
        <v>822</v>
      </c>
      <c r="B220" t="s">
        <v>359</v>
      </c>
      <c r="C220" t="s">
        <v>609</v>
      </c>
      <c r="D220" t="s">
        <v>710</v>
      </c>
      <c r="E220" s="32">
        <v>110.38888888888889</v>
      </c>
      <c r="F220" s="32">
        <v>405.84733333333315</v>
      </c>
      <c r="G220" s="32">
        <v>3.8121111111111112</v>
      </c>
      <c r="H220" s="37">
        <v>9.3929682370984639E-3</v>
      </c>
      <c r="I220" s="32">
        <v>365.18811111111097</v>
      </c>
      <c r="J220" s="32">
        <v>3.8121111111111112</v>
      </c>
      <c r="K220" s="37">
        <v>1.0438760176262284E-2</v>
      </c>
      <c r="L220" s="32">
        <v>75.454444444444448</v>
      </c>
      <c r="M220" s="32">
        <v>0.51855555555555555</v>
      </c>
      <c r="N220" s="37">
        <v>6.8724322254782129E-3</v>
      </c>
      <c r="O220" s="32">
        <v>42.725666666666669</v>
      </c>
      <c r="P220" s="32">
        <v>0.51855555555555555</v>
      </c>
      <c r="Q220" s="37">
        <v>1.2136862827704398E-2</v>
      </c>
      <c r="R220" s="32">
        <v>27.273222222222234</v>
      </c>
      <c r="S220" s="32">
        <v>0</v>
      </c>
      <c r="T220" s="37">
        <v>0</v>
      </c>
      <c r="U220" s="32">
        <v>5.4555555555555557</v>
      </c>
      <c r="V220" s="32">
        <v>0</v>
      </c>
      <c r="W220" s="37">
        <v>0</v>
      </c>
      <c r="X220" s="32">
        <v>62.57144444444446</v>
      </c>
      <c r="Y220" s="32">
        <v>0.26944444444444443</v>
      </c>
      <c r="Z220" s="37">
        <v>4.306188659008457E-3</v>
      </c>
      <c r="AA220" s="32">
        <v>7.9304444444444435</v>
      </c>
      <c r="AB220" s="32">
        <v>0</v>
      </c>
      <c r="AC220" s="37">
        <v>0</v>
      </c>
      <c r="AD220" s="32">
        <v>212.07099999999988</v>
      </c>
      <c r="AE220" s="32">
        <v>3.0241111111111114</v>
      </c>
      <c r="AF220" s="37">
        <v>1.4259899331408411E-2</v>
      </c>
      <c r="AG220" s="32">
        <v>15.134777777777769</v>
      </c>
      <c r="AH220" s="32">
        <v>0</v>
      </c>
      <c r="AI220" s="37">
        <v>0</v>
      </c>
      <c r="AJ220" s="32">
        <v>32.685222222222222</v>
      </c>
      <c r="AK220" s="32">
        <v>0</v>
      </c>
      <c r="AL220" s="37">
        <v>0</v>
      </c>
      <c r="AM220" t="s">
        <v>87</v>
      </c>
      <c r="AN220" s="34">
        <v>4</v>
      </c>
      <c r="AX220"/>
      <c r="AY220"/>
    </row>
    <row r="221" spans="1:51" x14ac:dyDescent="0.25">
      <c r="A221" t="s">
        <v>822</v>
      </c>
      <c r="B221" t="s">
        <v>321</v>
      </c>
      <c r="C221" t="s">
        <v>609</v>
      </c>
      <c r="D221" t="s">
        <v>710</v>
      </c>
      <c r="E221" s="32">
        <v>90.266666666666666</v>
      </c>
      <c r="F221" s="32">
        <v>321.87444444444446</v>
      </c>
      <c r="G221" s="32">
        <v>65.924999999999997</v>
      </c>
      <c r="H221" s="37">
        <v>0.20481588749236243</v>
      </c>
      <c r="I221" s="32">
        <v>290.52733333333333</v>
      </c>
      <c r="J221" s="32">
        <v>65.924999999999997</v>
      </c>
      <c r="K221" s="37">
        <v>0.22691496611908002</v>
      </c>
      <c r="L221" s="32">
        <v>58.591444444444441</v>
      </c>
      <c r="M221" s="32">
        <v>0</v>
      </c>
      <c r="N221" s="37">
        <v>0</v>
      </c>
      <c r="O221" s="32">
        <v>34.627333333333333</v>
      </c>
      <c r="P221" s="32">
        <v>0</v>
      </c>
      <c r="Q221" s="37">
        <v>0</v>
      </c>
      <c r="R221" s="32">
        <v>18.097444444444445</v>
      </c>
      <c r="S221" s="32">
        <v>0</v>
      </c>
      <c r="T221" s="37">
        <v>0</v>
      </c>
      <c r="U221" s="32">
        <v>5.8666666666666663</v>
      </c>
      <c r="V221" s="32">
        <v>0</v>
      </c>
      <c r="W221" s="37">
        <v>0</v>
      </c>
      <c r="X221" s="32">
        <v>96.473333333333343</v>
      </c>
      <c r="Y221" s="32">
        <v>41.05833333333333</v>
      </c>
      <c r="Z221" s="37">
        <v>0.42559256443922322</v>
      </c>
      <c r="AA221" s="32">
        <v>7.383</v>
      </c>
      <c r="AB221" s="32">
        <v>0</v>
      </c>
      <c r="AC221" s="37">
        <v>0</v>
      </c>
      <c r="AD221" s="32">
        <v>121.65188888888889</v>
      </c>
      <c r="AE221" s="32">
        <v>24.866666666666667</v>
      </c>
      <c r="AF221" s="37">
        <v>0.20440838932948019</v>
      </c>
      <c r="AG221" s="32">
        <v>27.484444444444449</v>
      </c>
      <c r="AH221" s="32">
        <v>0</v>
      </c>
      <c r="AI221" s="37">
        <v>0</v>
      </c>
      <c r="AJ221" s="32">
        <v>10.290333333333333</v>
      </c>
      <c r="AK221" s="32">
        <v>0</v>
      </c>
      <c r="AL221" s="37">
        <v>0</v>
      </c>
      <c r="AM221" t="s">
        <v>49</v>
      </c>
      <c r="AN221" s="34">
        <v>4</v>
      </c>
      <c r="AX221"/>
      <c r="AY221"/>
    </row>
    <row r="222" spans="1:51" x14ac:dyDescent="0.25">
      <c r="A222" t="s">
        <v>822</v>
      </c>
      <c r="B222" t="s">
        <v>406</v>
      </c>
      <c r="C222" t="s">
        <v>650</v>
      </c>
      <c r="D222" t="s">
        <v>776</v>
      </c>
      <c r="E222" s="32">
        <v>52.444444444444443</v>
      </c>
      <c r="F222" s="32">
        <v>156.17044444444443</v>
      </c>
      <c r="G222" s="32">
        <v>13.162888888888887</v>
      </c>
      <c r="H222" s="37">
        <v>8.428540327021615E-2</v>
      </c>
      <c r="I222" s="32">
        <v>138.74866666666665</v>
      </c>
      <c r="J222" s="32">
        <v>13.162888888888887</v>
      </c>
      <c r="K222" s="37">
        <v>9.4868579317679128E-2</v>
      </c>
      <c r="L222" s="32">
        <v>20.046111111111109</v>
      </c>
      <c r="M222" s="32">
        <v>0</v>
      </c>
      <c r="N222" s="37">
        <v>0</v>
      </c>
      <c r="O222" s="32">
        <v>12.134999999999998</v>
      </c>
      <c r="P222" s="32">
        <v>0</v>
      </c>
      <c r="Q222" s="37">
        <v>0</v>
      </c>
      <c r="R222" s="32">
        <v>3.1111111111111112</v>
      </c>
      <c r="S222" s="32">
        <v>0</v>
      </c>
      <c r="T222" s="37">
        <v>0</v>
      </c>
      <c r="U222" s="32">
        <v>4.8</v>
      </c>
      <c r="V222" s="32">
        <v>0</v>
      </c>
      <c r="W222" s="37">
        <v>0</v>
      </c>
      <c r="X222" s="32">
        <v>38.959777777777774</v>
      </c>
      <c r="Y222" s="32">
        <v>0</v>
      </c>
      <c r="Z222" s="37">
        <v>0</v>
      </c>
      <c r="AA222" s="32">
        <v>9.5106666666666602</v>
      </c>
      <c r="AB222" s="32">
        <v>0</v>
      </c>
      <c r="AC222" s="37">
        <v>0</v>
      </c>
      <c r="AD222" s="32">
        <v>78.567888888888874</v>
      </c>
      <c r="AE222" s="32">
        <v>13.162888888888887</v>
      </c>
      <c r="AF222" s="37">
        <v>0.16753522431414589</v>
      </c>
      <c r="AG222" s="32">
        <v>0</v>
      </c>
      <c r="AH222" s="32">
        <v>0</v>
      </c>
      <c r="AI222" s="37" t="s">
        <v>942</v>
      </c>
      <c r="AJ222" s="32">
        <v>9.0860000000000021</v>
      </c>
      <c r="AK222" s="32">
        <v>0</v>
      </c>
      <c r="AL222" s="37">
        <v>0</v>
      </c>
      <c r="AM222" t="s">
        <v>137</v>
      </c>
      <c r="AN222" s="34">
        <v>4</v>
      </c>
      <c r="AX222"/>
      <c r="AY222"/>
    </row>
    <row r="223" spans="1:51" x14ac:dyDescent="0.25">
      <c r="A223" t="s">
        <v>822</v>
      </c>
      <c r="B223" t="s">
        <v>274</v>
      </c>
      <c r="C223" t="s">
        <v>588</v>
      </c>
      <c r="D223" t="s">
        <v>751</v>
      </c>
      <c r="E223" s="32">
        <v>101.52222222222223</v>
      </c>
      <c r="F223" s="32">
        <v>361.85011111111112</v>
      </c>
      <c r="G223" s="32">
        <v>84.143888888888881</v>
      </c>
      <c r="H223" s="37">
        <v>0.23253796614988831</v>
      </c>
      <c r="I223" s="32">
        <v>318.69644444444447</v>
      </c>
      <c r="J223" s="32">
        <v>84.143888888888881</v>
      </c>
      <c r="K223" s="37">
        <v>0.2640251887201614</v>
      </c>
      <c r="L223" s="32">
        <v>62.770888888888884</v>
      </c>
      <c r="M223" s="32">
        <v>8.4792222222222211</v>
      </c>
      <c r="N223" s="37">
        <v>0.13508207980344744</v>
      </c>
      <c r="O223" s="32">
        <v>32.777888888888889</v>
      </c>
      <c r="P223" s="32">
        <v>8.4792222222222211</v>
      </c>
      <c r="Q223" s="37">
        <v>0.25868725868725867</v>
      </c>
      <c r="R223" s="32">
        <v>24.304111111111109</v>
      </c>
      <c r="S223" s="32">
        <v>0</v>
      </c>
      <c r="T223" s="37">
        <v>0</v>
      </c>
      <c r="U223" s="32">
        <v>5.6888888888888891</v>
      </c>
      <c r="V223" s="32">
        <v>0</v>
      </c>
      <c r="W223" s="37">
        <v>0</v>
      </c>
      <c r="X223" s="32">
        <v>95.543111111111088</v>
      </c>
      <c r="Y223" s="32">
        <v>38.14233333333334</v>
      </c>
      <c r="Z223" s="37">
        <v>0.39921594440206182</v>
      </c>
      <c r="AA223" s="32">
        <v>13.160666666666664</v>
      </c>
      <c r="AB223" s="32">
        <v>0</v>
      </c>
      <c r="AC223" s="37">
        <v>0</v>
      </c>
      <c r="AD223" s="32">
        <v>176.42511111111116</v>
      </c>
      <c r="AE223" s="32">
        <v>37.522333333333329</v>
      </c>
      <c r="AF223" s="37">
        <v>0.21268136433085227</v>
      </c>
      <c r="AG223" s="32">
        <v>13.912333333333335</v>
      </c>
      <c r="AH223" s="32">
        <v>0</v>
      </c>
      <c r="AI223" s="37">
        <v>0</v>
      </c>
      <c r="AJ223" s="32">
        <v>3.7999999999999999E-2</v>
      </c>
      <c r="AK223" s="32">
        <v>0</v>
      </c>
      <c r="AL223" s="37">
        <v>0</v>
      </c>
      <c r="AM223" t="s">
        <v>1</v>
      </c>
      <c r="AN223" s="34">
        <v>4</v>
      </c>
      <c r="AX223"/>
      <c r="AY223"/>
    </row>
    <row r="224" spans="1:51" x14ac:dyDescent="0.25">
      <c r="A224" t="s">
        <v>822</v>
      </c>
      <c r="B224" t="s">
        <v>423</v>
      </c>
      <c r="C224" t="s">
        <v>616</v>
      </c>
      <c r="D224" t="s">
        <v>764</v>
      </c>
      <c r="E224" s="32">
        <v>67.788888888888891</v>
      </c>
      <c r="F224" s="32">
        <v>211.46622222222226</v>
      </c>
      <c r="G224" s="32">
        <v>0</v>
      </c>
      <c r="H224" s="37">
        <v>0</v>
      </c>
      <c r="I224" s="32">
        <v>189.63311111111113</v>
      </c>
      <c r="J224" s="32">
        <v>0</v>
      </c>
      <c r="K224" s="37">
        <v>0</v>
      </c>
      <c r="L224" s="32">
        <v>39.93566666666667</v>
      </c>
      <c r="M224" s="32">
        <v>0</v>
      </c>
      <c r="N224" s="37">
        <v>0</v>
      </c>
      <c r="O224" s="32">
        <v>22.65411111111111</v>
      </c>
      <c r="P224" s="32">
        <v>0</v>
      </c>
      <c r="Q224" s="37">
        <v>0</v>
      </c>
      <c r="R224" s="32">
        <v>11.592666666666668</v>
      </c>
      <c r="S224" s="32">
        <v>0</v>
      </c>
      <c r="T224" s="37">
        <v>0</v>
      </c>
      <c r="U224" s="32">
        <v>5.6888888888888891</v>
      </c>
      <c r="V224" s="32">
        <v>0</v>
      </c>
      <c r="W224" s="37">
        <v>0</v>
      </c>
      <c r="X224" s="32">
        <v>31.794777777777785</v>
      </c>
      <c r="Y224" s="32">
        <v>0</v>
      </c>
      <c r="Z224" s="37">
        <v>0</v>
      </c>
      <c r="AA224" s="32">
        <v>4.5515555555555567</v>
      </c>
      <c r="AB224" s="32">
        <v>0</v>
      </c>
      <c r="AC224" s="37">
        <v>0</v>
      </c>
      <c r="AD224" s="32">
        <v>107.4306666666667</v>
      </c>
      <c r="AE224" s="32">
        <v>0</v>
      </c>
      <c r="AF224" s="37">
        <v>0</v>
      </c>
      <c r="AG224" s="32">
        <v>0</v>
      </c>
      <c r="AH224" s="32">
        <v>0</v>
      </c>
      <c r="AI224" s="37" t="s">
        <v>942</v>
      </c>
      <c r="AJ224" s="32">
        <v>27.753555555555558</v>
      </c>
      <c r="AK224" s="32">
        <v>0</v>
      </c>
      <c r="AL224" s="37">
        <v>0</v>
      </c>
      <c r="AM224" t="s">
        <v>155</v>
      </c>
      <c r="AN224" s="34">
        <v>4</v>
      </c>
      <c r="AX224"/>
      <c r="AY224"/>
    </row>
    <row r="225" spans="1:51" x14ac:dyDescent="0.25">
      <c r="A225" t="s">
        <v>822</v>
      </c>
      <c r="B225" t="s">
        <v>445</v>
      </c>
      <c r="C225" t="s">
        <v>556</v>
      </c>
      <c r="D225" t="s">
        <v>694</v>
      </c>
      <c r="E225" s="32">
        <v>54.222222222222221</v>
      </c>
      <c r="F225" s="32">
        <v>185.1167777777778</v>
      </c>
      <c r="G225" s="32">
        <v>50.068888888888885</v>
      </c>
      <c r="H225" s="37">
        <v>0.27047191232441259</v>
      </c>
      <c r="I225" s="32">
        <v>157.24733333333333</v>
      </c>
      <c r="J225" s="32">
        <v>50.068888888888885</v>
      </c>
      <c r="K225" s="37">
        <v>0.31840850860569264</v>
      </c>
      <c r="L225" s="32">
        <v>36.912555555555556</v>
      </c>
      <c r="M225" s="32">
        <v>2.6264444444444446</v>
      </c>
      <c r="N225" s="37">
        <v>7.1153145722774244E-2</v>
      </c>
      <c r="O225" s="32">
        <v>20.868111111111112</v>
      </c>
      <c r="P225" s="32">
        <v>2.6264444444444446</v>
      </c>
      <c r="Q225" s="37">
        <v>0.12585923232151128</v>
      </c>
      <c r="R225" s="32">
        <v>11.066666666666666</v>
      </c>
      <c r="S225" s="32">
        <v>0</v>
      </c>
      <c r="T225" s="37">
        <v>0</v>
      </c>
      <c r="U225" s="32">
        <v>4.9777777777777779</v>
      </c>
      <c r="V225" s="32">
        <v>0</v>
      </c>
      <c r="W225" s="37">
        <v>0</v>
      </c>
      <c r="X225" s="32">
        <v>27.977888888888891</v>
      </c>
      <c r="Y225" s="32">
        <v>4.5917777777777786</v>
      </c>
      <c r="Z225" s="37">
        <v>0.16412166750727758</v>
      </c>
      <c r="AA225" s="32">
        <v>11.824999999999999</v>
      </c>
      <c r="AB225" s="32">
        <v>0</v>
      </c>
      <c r="AC225" s="37">
        <v>0</v>
      </c>
      <c r="AD225" s="32">
        <v>83.63122222222222</v>
      </c>
      <c r="AE225" s="32">
        <v>42.850666666666662</v>
      </c>
      <c r="AF225" s="37">
        <v>0.51237642507250747</v>
      </c>
      <c r="AG225" s="32">
        <v>9.5895555555555543</v>
      </c>
      <c r="AH225" s="32">
        <v>0</v>
      </c>
      <c r="AI225" s="37">
        <v>0</v>
      </c>
      <c r="AJ225" s="32">
        <v>15.180555555555555</v>
      </c>
      <c r="AK225" s="32">
        <v>0</v>
      </c>
      <c r="AL225" s="37">
        <v>0</v>
      </c>
      <c r="AM225" t="s">
        <v>177</v>
      </c>
      <c r="AN225" s="34">
        <v>4</v>
      </c>
      <c r="AX225"/>
      <c r="AY225"/>
    </row>
    <row r="226" spans="1:51" x14ac:dyDescent="0.25">
      <c r="A226" t="s">
        <v>822</v>
      </c>
      <c r="B226" t="s">
        <v>480</v>
      </c>
      <c r="C226" t="s">
        <v>622</v>
      </c>
      <c r="D226" t="s">
        <v>767</v>
      </c>
      <c r="E226" s="32">
        <v>20.411111111111111</v>
      </c>
      <c r="F226" s="32">
        <v>103.07622222222221</v>
      </c>
      <c r="G226" s="32">
        <v>0</v>
      </c>
      <c r="H226" s="37">
        <v>0</v>
      </c>
      <c r="I226" s="32">
        <v>85.12855555555555</v>
      </c>
      <c r="J226" s="32">
        <v>0</v>
      </c>
      <c r="K226" s="37">
        <v>0</v>
      </c>
      <c r="L226" s="32">
        <v>53.324111111111115</v>
      </c>
      <c r="M226" s="32">
        <v>0</v>
      </c>
      <c r="N226" s="37">
        <v>0</v>
      </c>
      <c r="O226" s="32">
        <v>35.376444444444445</v>
      </c>
      <c r="P226" s="32">
        <v>0</v>
      </c>
      <c r="Q226" s="37">
        <v>0</v>
      </c>
      <c r="R226" s="32">
        <v>17.94766666666667</v>
      </c>
      <c r="S226" s="32">
        <v>0</v>
      </c>
      <c r="T226" s="37">
        <v>0</v>
      </c>
      <c r="U226" s="32">
        <v>0</v>
      </c>
      <c r="V226" s="32">
        <v>0</v>
      </c>
      <c r="W226" s="37" t="s">
        <v>942</v>
      </c>
      <c r="X226" s="32">
        <v>18.446777777777779</v>
      </c>
      <c r="Y226" s="32">
        <v>0</v>
      </c>
      <c r="Z226" s="37">
        <v>0</v>
      </c>
      <c r="AA226" s="32">
        <v>0</v>
      </c>
      <c r="AB226" s="32">
        <v>0</v>
      </c>
      <c r="AC226" s="37" t="s">
        <v>942</v>
      </c>
      <c r="AD226" s="32">
        <v>31.30533333333333</v>
      </c>
      <c r="AE226" s="32">
        <v>0</v>
      </c>
      <c r="AF226" s="37">
        <v>0</v>
      </c>
      <c r="AG226" s="32">
        <v>0</v>
      </c>
      <c r="AH226" s="32">
        <v>0</v>
      </c>
      <c r="AI226" s="37" t="s">
        <v>942</v>
      </c>
      <c r="AJ226" s="32">
        <v>0</v>
      </c>
      <c r="AK226" s="32">
        <v>0</v>
      </c>
      <c r="AL226" s="37" t="s">
        <v>942</v>
      </c>
      <c r="AM226" t="s">
        <v>212</v>
      </c>
      <c r="AN226" s="34">
        <v>4</v>
      </c>
      <c r="AX226"/>
      <c r="AY226"/>
    </row>
    <row r="227" spans="1:51" x14ac:dyDescent="0.25">
      <c r="A227" t="s">
        <v>822</v>
      </c>
      <c r="B227" t="s">
        <v>437</v>
      </c>
      <c r="C227" t="s">
        <v>622</v>
      </c>
      <c r="D227" t="s">
        <v>767</v>
      </c>
      <c r="E227" s="32">
        <v>15.911111111111111</v>
      </c>
      <c r="F227" s="32">
        <v>112.73288888888888</v>
      </c>
      <c r="G227" s="32">
        <v>0</v>
      </c>
      <c r="H227" s="37">
        <v>0</v>
      </c>
      <c r="I227" s="32">
        <v>97.46577777777776</v>
      </c>
      <c r="J227" s="32">
        <v>0</v>
      </c>
      <c r="K227" s="37">
        <v>0</v>
      </c>
      <c r="L227" s="32">
        <v>57.403777777777769</v>
      </c>
      <c r="M227" s="32">
        <v>0</v>
      </c>
      <c r="N227" s="37">
        <v>0</v>
      </c>
      <c r="O227" s="32">
        <v>42.136666666666656</v>
      </c>
      <c r="P227" s="32">
        <v>0</v>
      </c>
      <c r="Q227" s="37">
        <v>0</v>
      </c>
      <c r="R227" s="32">
        <v>15.267111111111111</v>
      </c>
      <c r="S227" s="32">
        <v>0</v>
      </c>
      <c r="T227" s="37">
        <v>0</v>
      </c>
      <c r="U227" s="32">
        <v>0</v>
      </c>
      <c r="V227" s="32">
        <v>0</v>
      </c>
      <c r="W227" s="37" t="s">
        <v>942</v>
      </c>
      <c r="X227" s="32">
        <v>16.045333333333343</v>
      </c>
      <c r="Y227" s="32">
        <v>0</v>
      </c>
      <c r="Z227" s="37">
        <v>0</v>
      </c>
      <c r="AA227" s="32">
        <v>0</v>
      </c>
      <c r="AB227" s="32">
        <v>0</v>
      </c>
      <c r="AC227" s="37" t="s">
        <v>942</v>
      </c>
      <c r="AD227" s="32">
        <v>39.283777777777765</v>
      </c>
      <c r="AE227" s="32">
        <v>0</v>
      </c>
      <c r="AF227" s="37">
        <v>0</v>
      </c>
      <c r="AG227" s="32">
        <v>0</v>
      </c>
      <c r="AH227" s="32">
        <v>0</v>
      </c>
      <c r="AI227" s="37" t="s">
        <v>942</v>
      </c>
      <c r="AJ227" s="32">
        <v>0</v>
      </c>
      <c r="AK227" s="32">
        <v>0</v>
      </c>
      <c r="AL227" s="37" t="s">
        <v>942</v>
      </c>
      <c r="AM227" t="s">
        <v>169</v>
      </c>
      <c r="AN227" s="34">
        <v>4</v>
      </c>
      <c r="AX227"/>
      <c r="AY227"/>
    </row>
    <row r="228" spans="1:51" x14ac:dyDescent="0.25">
      <c r="A228" t="s">
        <v>822</v>
      </c>
      <c r="B228" t="s">
        <v>344</v>
      </c>
      <c r="C228" t="s">
        <v>555</v>
      </c>
      <c r="D228" t="s">
        <v>688</v>
      </c>
      <c r="E228" s="32">
        <v>109.66666666666667</v>
      </c>
      <c r="F228" s="32">
        <v>369.3896666666667</v>
      </c>
      <c r="G228" s="32">
        <v>13.985222222222223</v>
      </c>
      <c r="H228" s="37">
        <v>3.78603504218821E-2</v>
      </c>
      <c r="I228" s="32">
        <v>342.97855555555554</v>
      </c>
      <c r="J228" s="32">
        <v>13.985222222222223</v>
      </c>
      <c r="K228" s="37">
        <v>4.0775791942936505E-2</v>
      </c>
      <c r="L228" s="32">
        <v>76.665777777777777</v>
      </c>
      <c r="M228" s="32">
        <v>7.9713333333333329</v>
      </c>
      <c r="N228" s="37">
        <v>0.10397511855209915</v>
      </c>
      <c r="O228" s="32">
        <v>64.887999999999991</v>
      </c>
      <c r="P228" s="32">
        <v>7.9713333333333329</v>
      </c>
      <c r="Q228" s="37">
        <v>0.12284757325442816</v>
      </c>
      <c r="R228" s="32">
        <v>6.4888888888888889</v>
      </c>
      <c r="S228" s="32">
        <v>0</v>
      </c>
      <c r="T228" s="37">
        <v>0</v>
      </c>
      <c r="U228" s="32">
        <v>5.2888888888888888</v>
      </c>
      <c r="V228" s="32">
        <v>0</v>
      </c>
      <c r="W228" s="37">
        <v>0</v>
      </c>
      <c r="X228" s="32">
        <v>66.024222222222221</v>
      </c>
      <c r="Y228" s="32">
        <v>5.5555555555555552E-2</v>
      </c>
      <c r="Z228" s="37">
        <v>8.4144202969280634E-4</v>
      </c>
      <c r="AA228" s="32">
        <v>14.633333333333333</v>
      </c>
      <c r="AB228" s="32">
        <v>0</v>
      </c>
      <c r="AC228" s="37">
        <v>0</v>
      </c>
      <c r="AD228" s="32">
        <v>165.86266666666666</v>
      </c>
      <c r="AE228" s="32">
        <v>5.958333333333333</v>
      </c>
      <c r="AF228" s="37">
        <v>3.5923293970111819E-2</v>
      </c>
      <c r="AG228" s="32">
        <v>9.9675555555555562</v>
      </c>
      <c r="AH228" s="32">
        <v>0</v>
      </c>
      <c r="AI228" s="37">
        <v>0</v>
      </c>
      <c r="AJ228" s="32">
        <v>36.236111111111114</v>
      </c>
      <c r="AK228" s="32">
        <v>0</v>
      </c>
      <c r="AL228" s="37">
        <v>0</v>
      </c>
      <c r="AM228" t="s">
        <v>72</v>
      </c>
      <c r="AN228" s="34">
        <v>4</v>
      </c>
      <c r="AX228"/>
      <c r="AY228"/>
    </row>
    <row r="229" spans="1:51" x14ac:dyDescent="0.25">
      <c r="A229" t="s">
        <v>822</v>
      </c>
      <c r="B229" t="s">
        <v>377</v>
      </c>
      <c r="C229" t="s">
        <v>635</v>
      </c>
      <c r="D229" t="s">
        <v>715</v>
      </c>
      <c r="E229" s="32">
        <v>112.83333333333333</v>
      </c>
      <c r="F229" s="32">
        <v>354.78577777777787</v>
      </c>
      <c r="G229" s="32">
        <v>117.18299999999996</v>
      </c>
      <c r="H229" s="37">
        <v>0.33029227026512381</v>
      </c>
      <c r="I229" s="32">
        <v>334.27188888888895</v>
      </c>
      <c r="J229" s="32">
        <v>115.00522222222219</v>
      </c>
      <c r="K229" s="37">
        <v>0.34404694515143508</v>
      </c>
      <c r="L229" s="32">
        <v>39.06111111111111</v>
      </c>
      <c r="M229" s="32">
        <v>3.8666666666666663</v>
      </c>
      <c r="N229" s="37">
        <v>9.8990186317735734E-2</v>
      </c>
      <c r="O229" s="32">
        <v>26.277777777777779</v>
      </c>
      <c r="P229" s="32">
        <v>1.6888888888888889</v>
      </c>
      <c r="Q229" s="37">
        <v>6.4270613107822408E-2</v>
      </c>
      <c r="R229" s="32">
        <v>7.7777777777777777</v>
      </c>
      <c r="S229" s="32">
        <v>2.1777777777777776</v>
      </c>
      <c r="T229" s="37">
        <v>0.27999999999999997</v>
      </c>
      <c r="U229" s="32">
        <v>5.0055555555555555</v>
      </c>
      <c r="V229" s="32">
        <v>0</v>
      </c>
      <c r="W229" s="37">
        <v>0</v>
      </c>
      <c r="X229" s="32">
        <v>97.647999999999996</v>
      </c>
      <c r="Y229" s="32">
        <v>16.225777777777775</v>
      </c>
      <c r="Z229" s="37">
        <v>0.1661660021483059</v>
      </c>
      <c r="AA229" s="32">
        <v>7.7305555555555552</v>
      </c>
      <c r="AB229" s="32">
        <v>0</v>
      </c>
      <c r="AC229" s="37">
        <v>0</v>
      </c>
      <c r="AD229" s="32">
        <v>180.1766666666667</v>
      </c>
      <c r="AE229" s="32">
        <v>97.090555555555525</v>
      </c>
      <c r="AF229" s="37">
        <v>0.53886309116361075</v>
      </c>
      <c r="AG229" s="32">
        <v>18.119444444444444</v>
      </c>
      <c r="AH229" s="32">
        <v>0</v>
      </c>
      <c r="AI229" s="37">
        <v>0</v>
      </c>
      <c r="AJ229" s="32">
        <v>12.05</v>
      </c>
      <c r="AK229" s="32">
        <v>0</v>
      </c>
      <c r="AL229" s="37">
        <v>0</v>
      </c>
      <c r="AM229" t="s">
        <v>106</v>
      </c>
      <c r="AN229" s="34">
        <v>4</v>
      </c>
      <c r="AX229"/>
      <c r="AY229"/>
    </row>
    <row r="230" spans="1:51" x14ac:dyDescent="0.25">
      <c r="A230" t="s">
        <v>822</v>
      </c>
      <c r="B230" t="s">
        <v>458</v>
      </c>
      <c r="C230" t="s">
        <v>583</v>
      </c>
      <c r="D230" t="s">
        <v>792</v>
      </c>
      <c r="E230" s="32">
        <v>66.144444444444446</v>
      </c>
      <c r="F230" s="32">
        <v>240.5312222222222</v>
      </c>
      <c r="G230" s="32">
        <v>38.371333333333325</v>
      </c>
      <c r="H230" s="37">
        <v>0.15952745335440396</v>
      </c>
      <c r="I230" s="32">
        <v>218.11177777777772</v>
      </c>
      <c r="J230" s="32">
        <v>38.371333333333325</v>
      </c>
      <c r="K230" s="37">
        <v>0.17592508632169235</v>
      </c>
      <c r="L230" s="32">
        <v>25.298888888888886</v>
      </c>
      <c r="M230" s="32">
        <v>2.5016666666666669</v>
      </c>
      <c r="N230" s="37">
        <v>9.8884448153190765E-2</v>
      </c>
      <c r="O230" s="32">
        <v>8.3405555555555555</v>
      </c>
      <c r="P230" s="32">
        <v>2.5016666666666669</v>
      </c>
      <c r="Q230" s="37">
        <v>0.29994005195497236</v>
      </c>
      <c r="R230" s="32">
        <v>11.625</v>
      </c>
      <c r="S230" s="32">
        <v>0</v>
      </c>
      <c r="T230" s="37">
        <v>0</v>
      </c>
      <c r="U230" s="32">
        <v>5.333333333333333</v>
      </c>
      <c r="V230" s="32">
        <v>0</v>
      </c>
      <c r="W230" s="37">
        <v>0</v>
      </c>
      <c r="X230" s="32">
        <v>54.658999999999985</v>
      </c>
      <c r="Y230" s="32">
        <v>7.8038888888888875</v>
      </c>
      <c r="Z230" s="37">
        <v>0.14277408823595181</v>
      </c>
      <c r="AA230" s="32">
        <v>5.4611111111111112</v>
      </c>
      <c r="AB230" s="32">
        <v>0</v>
      </c>
      <c r="AC230" s="37">
        <v>0</v>
      </c>
      <c r="AD230" s="32">
        <v>101.81899999999999</v>
      </c>
      <c r="AE230" s="32">
        <v>25.330777777777776</v>
      </c>
      <c r="AF230" s="37">
        <v>0.24878242545868431</v>
      </c>
      <c r="AG230" s="32">
        <v>37.270777777777774</v>
      </c>
      <c r="AH230" s="32">
        <v>0</v>
      </c>
      <c r="AI230" s="37">
        <v>0</v>
      </c>
      <c r="AJ230" s="32">
        <v>16.022444444444446</v>
      </c>
      <c r="AK230" s="32">
        <v>2.7349999999999999</v>
      </c>
      <c r="AL230" s="37">
        <v>0.17069804857075488</v>
      </c>
      <c r="AM230" t="s">
        <v>190</v>
      </c>
      <c r="AN230" s="34">
        <v>4</v>
      </c>
      <c r="AX230"/>
      <c r="AY230"/>
    </row>
    <row r="231" spans="1:51" x14ac:dyDescent="0.25">
      <c r="A231" t="s">
        <v>822</v>
      </c>
      <c r="B231" t="s">
        <v>426</v>
      </c>
      <c r="C231" t="s">
        <v>614</v>
      </c>
      <c r="D231" t="s">
        <v>763</v>
      </c>
      <c r="E231" s="32">
        <v>80.355555555555554</v>
      </c>
      <c r="F231" s="32">
        <v>226.37977777777775</v>
      </c>
      <c r="G231" s="32">
        <v>0</v>
      </c>
      <c r="H231" s="37">
        <v>0</v>
      </c>
      <c r="I231" s="32">
        <v>208.54733333333331</v>
      </c>
      <c r="J231" s="32">
        <v>0</v>
      </c>
      <c r="K231" s="37">
        <v>0</v>
      </c>
      <c r="L231" s="32">
        <v>26.174000000000003</v>
      </c>
      <c r="M231" s="32">
        <v>0</v>
      </c>
      <c r="N231" s="37">
        <v>0</v>
      </c>
      <c r="O231" s="32">
        <v>12.715777777777779</v>
      </c>
      <c r="P231" s="32">
        <v>0</v>
      </c>
      <c r="Q231" s="37">
        <v>0</v>
      </c>
      <c r="R231" s="32">
        <v>7.6804444444444444</v>
      </c>
      <c r="S231" s="32">
        <v>0</v>
      </c>
      <c r="T231" s="37">
        <v>0</v>
      </c>
      <c r="U231" s="32">
        <v>5.7777777777777777</v>
      </c>
      <c r="V231" s="32">
        <v>0</v>
      </c>
      <c r="W231" s="37">
        <v>0</v>
      </c>
      <c r="X231" s="32">
        <v>57.556999999999988</v>
      </c>
      <c r="Y231" s="32">
        <v>0</v>
      </c>
      <c r="Z231" s="37">
        <v>0</v>
      </c>
      <c r="AA231" s="32">
        <v>4.3742222222222207</v>
      </c>
      <c r="AB231" s="32">
        <v>0</v>
      </c>
      <c r="AC231" s="37">
        <v>0</v>
      </c>
      <c r="AD231" s="32">
        <v>138.27455555555554</v>
      </c>
      <c r="AE231" s="32">
        <v>0</v>
      </c>
      <c r="AF231" s="37">
        <v>0</v>
      </c>
      <c r="AG231" s="32">
        <v>0</v>
      </c>
      <c r="AH231" s="32">
        <v>0</v>
      </c>
      <c r="AI231" s="37" t="s">
        <v>942</v>
      </c>
      <c r="AJ231" s="32">
        <v>0</v>
      </c>
      <c r="AK231" s="32">
        <v>0</v>
      </c>
      <c r="AL231" s="37" t="s">
        <v>942</v>
      </c>
      <c r="AM231" t="s">
        <v>158</v>
      </c>
      <c r="AN231" s="34">
        <v>4</v>
      </c>
      <c r="AX231"/>
      <c r="AY231"/>
    </row>
    <row r="232" spans="1:51" x14ac:dyDescent="0.25">
      <c r="A232" t="s">
        <v>822</v>
      </c>
      <c r="B232" t="s">
        <v>288</v>
      </c>
      <c r="C232" t="s">
        <v>593</v>
      </c>
      <c r="D232" t="s">
        <v>754</v>
      </c>
      <c r="E232" s="32">
        <v>102.33333333333333</v>
      </c>
      <c r="F232" s="32">
        <v>393.303</v>
      </c>
      <c r="G232" s="32">
        <v>0.24444444444444444</v>
      </c>
      <c r="H232" s="37">
        <v>6.2151685709095638E-4</v>
      </c>
      <c r="I232" s="32">
        <v>358.17822222222219</v>
      </c>
      <c r="J232" s="32">
        <v>0.1</v>
      </c>
      <c r="K232" s="37">
        <v>2.7919062018783947E-4</v>
      </c>
      <c r="L232" s="32">
        <v>73.487333333333339</v>
      </c>
      <c r="M232" s="32">
        <v>0.1</v>
      </c>
      <c r="N232" s="37">
        <v>1.3607787283069191E-3</v>
      </c>
      <c r="O232" s="32">
        <v>50.112666666666669</v>
      </c>
      <c r="P232" s="32">
        <v>0.1</v>
      </c>
      <c r="Q232" s="37">
        <v>1.9955034655243517E-3</v>
      </c>
      <c r="R232" s="32">
        <v>18.144111111111116</v>
      </c>
      <c r="S232" s="32">
        <v>0</v>
      </c>
      <c r="T232" s="37">
        <v>0</v>
      </c>
      <c r="U232" s="32">
        <v>5.2305555555555552</v>
      </c>
      <c r="V232" s="32">
        <v>0</v>
      </c>
      <c r="W232" s="37">
        <v>0</v>
      </c>
      <c r="X232" s="32">
        <v>60.637999999999998</v>
      </c>
      <c r="Y232" s="32">
        <v>0</v>
      </c>
      <c r="Z232" s="37">
        <v>0</v>
      </c>
      <c r="AA232" s="32">
        <v>11.750111111111108</v>
      </c>
      <c r="AB232" s="32">
        <v>0.14444444444444443</v>
      </c>
      <c r="AC232" s="37">
        <v>1.2293027961910527E-2</v>
      </c>
      <c r="AD232" s="32">
        <v>190.59700000000001</v>
      </c>
      <c r="AE232" s="32">
        <v>0</v>
      </c>
      <c r="AF232" s="37">
        <v>0</v>
      </c>
      <c r="AG232" s="32">
        <v>31.764555555555546</v>
      </c>
      <c r="AH232" s="32">
        <v>0</v>
      </c>
      <c r="AI232" s="37">
        <v>0</v>
      </c>
      <c r="AJ232" s="32">
        <v>25.065999999999992</v>
      </c>
      <c r="AK232" s="32">
        <v>0</v>
      </c>
      <c r="AL232" s="37">
        <v>0</v>
      </c>
      <c r="AM232" t="s">
        <v>15</v>
      </c>
      <c r="AN232" s="34">
        <v>4</v>
      </c>
      <c r="AX232"/>
      <c r="AY232"/>
    </row>
    <row r="233" spans="1:51" x14ac:dyDescent="0.25">
      <c r="A233" t="s">
        <v>822</v>
      </c>
      <c r="B233" t="s">
        <v>455</v>
      </c>
      <c r="C233" t="s">
        <v>555</v>
      </c>
      <c r="D233" t="s">
        <v>688</v>
      </c>
      <c r="E233" s="32">
        <v>80.955555555555549</v>
      </c>
      <c r="F233" s="32">
        <v>303.03833333333336</v>
      </c>
      <c r="G233" s="32">
        <v>5.621777777777778</v>
      </c>
      <c r="H233" s="37">
        <v>1.8551375055227703E-2</v>
      </c>
      <c r="I233" s="32">
        <v>276.65322222222227</v>
      </c>
      <c r="J233" s="32">
        <v>5.621777777777778</v>
      </c>
      <c r="K233" s="37">
        <v>2.0320666184983283E-2</v>
      </c>
      <c r="L233" s="32">
        <v>127.72088888888887</v>
      </c>
      <c r="M233" s="32">
        <v>1.1194444444444445</v>
      </c>
      <c r="N233" s="37">
        <v>8.7647717940509181E-3</v>
      </c>
      <c r="O233" s="32">
        <v>116.9812222222222</v>
      </c>
      <c r="P233" s="32">
        <v>1.1194444444444445</v>
      </c>
      <c r="Q233" s="37">
        <v>9.5694370701470619E-3</v>
      </c>
      <c r="R233" s="32">
        <v>5.0507777777777774</v>
      </c>
      <c r="S233" s="32">
        <v>0</v>
      </c>
      <c r="T233" s="37">
        <v>0</v>
      </c>
      <c r="U233" s="32">
        <v>5.6888888888888891</v>
      </c>
      <c r="V233" s="32">
        <v>0</v>
      </c>
      <c r="W233" s="37">
        <v>0</v>
      </c>
      <c r="X233" s="32">
        <v>31.675333333333342</v>
      </c>
      <c r="Y233" s="32">
        <v>0</v>
      </c>
      <c r="Z233" s="37">
        <v>0</v>
      </c>
      <c r="AA233" s="32">
        <v>15.645444444444442</v>
      </c>
      <c r="AB233" s="32">
        <v>0</v>
      </c>
      <c r="AC233" s="37">
        <v>0</v>
      </c>
      <c r="AD233" s="32">
        <v>121.57455555555559</v>
      </c>
      <c r="AE233" s="32">
        <v>4.5023333333333335</v>
      </c>
      <c r="AF233" s="37">
        <v>3.7033516698943759E-2</v>
      </c>
      <c r="AG233" s="32">
        <v>0</v>
      </c>
      <c r="AH233" s="32">
        <v>0</v>
      </c>
      <c r="AI233" s="37" t="s">
        <v>942</v>
      </c>
      <c r="AJ233" s="32">
        <v>6.4221111111111115</v>
      </c>
      <c r="AK233" s="32">
        <v>0</v>
      </c>
      <c r="AL233" s="37">
        <v>0</v>
      </c>
      <c r="AM233" t="s">
        <v>187</v>
      </c>
      <c r="AN233" s="34">
        <v>4</v>
      </c>
      <c r="AX233"/>
      <c r="AY233"/>
    </row>
    <row r="234" spans="1:51" x14ac:dyDescent="0.25">
      <c r="A234" t="s">
        <v>822</v>
      </c>
      <c r="B234" t="s">
        <v>476</v>
      </c>
      <c r="C234" t="s">
        <v>597</v>
      </c>
      <c r="D234" t="s">
        <v>756</v>
      </c>
      <c r="E234" s="32">
        <v>6.9333333333333336</v>
      </c>
      <c r="F234" s="32">
        <v>35.80833333333333</v>
      </c>
      <c r="G234" s="32">
        <v>0</v>
      </c>
      <c r="H234" s="37">
        <v>0</v>
      </c>
      <c r="I234" s="32">
        <v>35.80833333333333</v>
      </c>
      <c r="J234" s="32">
        <v>0</v>
      </c>
      <c r="K234" s="37">
        <v>0</v>
      </c>
      <c r="L234" s="32">
        <v>35.80833333333333</v>
      </c>
      <c r="M234" s="32">
        <v>0</v>
      </c>
      <c r="N234" s="37">
        <v>0</v>
      </c>
      <c r="O234" s="32">
        <v>35.80833333333333</v>
      </c>
      <c r="P234" s="32">
        <v>0</v>
      </c>
      <c r="Q234" s="37">
        <v>0</v>
      </c>
      <c r="R234" s="32">
        <v>0</v>
      </c>
      <c r="S234" s="32">
        <v>0</v>
      </c>
      <c r="T234" s="37" t="s">
        <v>942</v>
      </c>
      <c r="U234" s="32">
        <v>0</v>
      </c>
      <c r="V234" s="32">
        <v>0</v>
      </c>
      <c r="W234" s="37" t="s">
        <v>942</v>
      </c>
      <c r="X234" s="32">
        <v>0</v>
      </c>
      <c r="Y234" s="32">
        <v>0</v>
      </c>
      <c r="Z234" s="37" t="s">
        <v>942</v>
      </c>
      <c r="AA234" s="32">
        <v>0</v>
      </c>
      <c r="AB234" s="32">
        <v>0</v>
      </c>
      <c r="AC234" s="37" t="s">
        <v>942</v>
      </c>
      <c r="AD234" s="32">
        <v>0</v>
      </c>
      <c r="AE234" s="32">
        <v>0</v>
      </c>
      <c r="AF234" s="37" t="s">
        <v>942</v>
      </c>
      <c r="AG234" s="32">
        <v>0</v>
      </c>
      <c r="AH234" s="32">
        <v>0</v>
      </c>
      <c r="AI234" s="37" t="s">
        <v>942</v>
      </c>
      <c r="AJ234" s="32">
        <v>0</v>
      </c>
      <c r="AK234" s="32">
        <v>0</v>
      </c>
      <c r="AL234" s="37" t="s">
        <v>942</v>
      </c>
      <c r="AM234" t="s">
        <v>208</v>
      </c>
      <c r="AN234" s="34">
        <v>4</v>
      </c>
      <c r="AX234"/>
      <c r="AY234"/>
    </row>
    <row r="235" spans="1:51" x14ac:dyDescent="0.25">
      <c r="A235" t="s">
        <v>822</v>
      </c>
      <c r="B235" t="s">
        <v>509</v>
      </c>
      <c r="C235" t="s">
        <v>553</v>
      </c>
      <c r="D235" t="s">
        <v>693</v>
      </c>
      <c r="E235" s="32">
        <v>17.588888888888889</v>
      </c>
      <c r="F235" s="32">
        <v>147.13177777777776</v>
      </c>
      <c r="G235" s="32">
        <v>27.498888888888885</v>
      </c>
      <c r="H235" s="37">
        <v>0.18689972556725415</v>
      </c>
      <c r="I235" s="32">
        <v>123.03122222222221</v>
      </c>
      <c r="J235" s="32">
        <v>27.498888888888885</v>
      </c>
      <c r="K235" s="37">
        <v>0.22351146637574382</v>
      </c>
      <c r="L235" s="32">
        <v>26.501222222222225</v>
      </c>
      <c r="M235" s="32">
        <v>0.14722222222222223</v>
      </c>
      <c r="N235" s="37">
        <v>5.5552993362989545E-3</v>
      </c>
      <c r="O235" s="32">
        <v>9.1113333333333326</v>
      </c>
      <c r="P235" s="32">
        <v>0.14722222222222223</v>
      </c>
      <c r="Q235" s="37">
        <v>1.6158142484329653E-2</v>
      </c>
      <c r="R235" s="32">
        <v>11.112111111111112</v>
      </c>
      <c r="S235" s="32">
        <v>0</v>
      </c>
      <c r="T235" s="37">
        <v>0</v>
      </c>
      <c r="U235" s="32">
        <v>6.2777777777777777</v>
      </c>
      <c r="V235" s="32">
        <v>0</v>
      </c>
      <c r="W235" s="37">
        <v>0</v>
      </c>
      <c r="X235" s="32">
        <v>31.237666666666652</v>
      </c>
      <c r="Y235" s="32">
        <v>14.347222222222221</v>
      </c>
      <c r="Z235" s="37">
        <v>0.45929237850316057</v>
      </c>
      <c r="AA235" s="32">
        <v>6.7106666666666657</v>
      </c>
      <c r="AB235" s="32">
        <v>0</v>
      </c>
      <c r="AC235" s="37">
        <v>0</v>
      </c>
      <c r="AD235" s="32">
        <v>60.07222222222223</v>
      </c>
      <c r="AE235" s="32">
        <v>13.004444444444443</v>
      </c>
      <c r="AF235" s="37">
        <v>0.21648016276703963</v>
      </c>
      <c r="AG235" s="32">
        <v>14.724777777777772</v>
      </c>
      <c r="AH235" s="32">
        <v>0</v>
      </c>
      <c r="AI235" s="37">
        <v>0</v>
      </c>
      <c r="AJ235" s="32">
        <v>7.8852222222222235</v>
      </c>
      <c r="AK235" s="32">
        <v>0</v>
      </c>
      <c r="AL235" s="37">
        <v>0</v>
      </c>
      <c r="AM235" t="s">
        <v>242</v>
      </c>
      <c r="AN235" s="34">
        <v>4</v>
      </c>
      <c r="AX235"/>
      <c r="AY235"/>
    </row>
    <row r="236" spans="1:51" x14ac:dyDescent="0.25">
      <c r="A236" t="s">
        <v>822</v>
      </c>
      <c r="B236" t="s">
        <v>424</v>
      </c>
      <c r="C236" t="s">
        <v>555</v>
      </c>
      <c r="D236" t="s">
        <v>688</v>
      </c>
      <c r="E236" s="32">
        <v>24.755555555555556</v>
      </c>
      <c r="F236" s="32">
        <v>127.71166666666664</v>
      </c>
      <c r="G236" s="32">
        <v>5.8727777777777774</v>
      </c>
      <c r="H236" s="37">
        <v>4.5984661629277765E-2</v>
      </c>
      <c r="I236" s="32">
        <v>120.47944444444443</v>
      </c>
      <c r="J236" s="32">
        <v>3.8849999999999998</v>
      </c>
      <c r="K236" s="37">
        <v>3.2246164629282086E-2</v>
      </c>
      <c r="L236" s="32">
        <v>16.274444444444438</v>
      </c>
      <c r="M236" s="32">
        <v>1.9877777777777779</v>
      </c>
      <c r="N236" s="37">
        <v>0.12214105277531241</v>
      </c>
      <c r="O236" s="32">
        <v>9.0422222222222164</v>
      </c>
      <c r="P236" s="32">
        <v>0</v>
      </c>
      <c r="Q236" s="37">
        <v>0</v>
      </c>
      <c r="R236" s="32">
        <v>1.9877777777777779</v>
      </c>
      <c r="S236" s="32">
        <v>1.9877777777777779</v>
      </c>
      <c r="T236" s="37">
        <v>1</v>
      </c>
      <c r="U236" s="32">
        <v>5.2444444444444445</v>
      </c>
      <c r="V236" s="32">
        <v>0</v>
      </c>
      <c r="W236" s="37">
        <v>0</v>
      </c>
      <c r="X236" s="32">
        <v>18.886111111111113</v>
      </c>
      <c r="Y236" s="32">
        <v>3.8849999999999998</v>
      </c>
      <c r="Z236" s="37">
        <v>0.20570672157670242</v>
      </c>
      <c r="AA236" s="32">
        <v>0</v>
      </c>
      <c r="AB236" s="32">
        <v>0</v>
      </c>
      <c r="AC236" s="37" t="s">
        <v>942</v>
      </c>
      <c r="AD236" s="32">
        <v>69.625555555555536</v>
      </c>
      <c r="AE236" s="32">
        <v>0</v>
      </c>
      <c r="AF236" s="37">
        <v>0</v>
      </c>
      <c r="AG236" s="32">
        <v>0</v>
      </c>
      <c r="AH236" s="32">
        <v>0</v>
      </c>
      <c r="AI236" s="37" t="s">
        <v>942</v>
      </c>
      <c r="AJ236" s="32">
        <v>22.925555555555558</v>
      </c>
      <c r="AK236" s="32">
        <v>0</v>
      </c>
      <c r="AL236" s="37">
        <v>0</v>
      </c>
      <c r="AM236" t="s">
        <v>156</v>
      </c>
      <c r="AN236" s="34">
        <v>4</v>
      </c>
      <c r="AX236"/>
      <c r="AY236"/>
    </row>
    <row r="237" spans="1:51" x14ac:dyDescent="0.25">
      <c r="A237" t="s">
        <v>822</v>
      </c>
      <c r="B237" t="s">
        <v>282</v>
      </c>
      <c r="C237" t="s">
        <v>590</v>
      </c>
      <c r="D237" t="s">
        <v>719</v>
      </c>
      <c r="E237" s="32">
        <v>75.37777777777778</v>
      </c>
      <c r="F237" s="32">
        <v>303.18744444444445</v>
      </c>
      <c r="G237" s="32">
        <v>14.420777777777777</v>
      </c>
      <c r="H237" s="37">
        <v>4.756390161275368E-2</v>
      </c>
      <c r="I237" s="32">
        <v>270.46766666666662</v>
      </c>
      <c r="J237" s="32">
        <v>14.420777777777777</v>
      </c>
      <c r="K237" s="37">
        <v>5.3317936134489693E-2</v>
      </c>
      <c r="L237" s="32">
        <v>49.946999999999981</v>
      </c>
      <c r="M237" s="32">
        <v>0</v>
      </c>
      <c r="N237" s="37">
        <v>0</v>
      </c>
      <c r="O237" s="32">
        <v>33.769222222222204</v>
      </c>
      <c r="P237" s="32">
        <v>0</v>
      </c>
      <c r="Q237" s="37">
        <v>0</v>
      </c>
      <c r="R237" s="32">
        <v>10.755555555555556</v>
      </c>
      <c r="S237" s="32">
        <v>0</v>
      </c>
      <c r="T237" s="37">
        <v>0</v>
      </c>
      <c r="U237" s="32">
        <v>5.4222222222222225</v>
      </c>
      <c r="V237" s="32">
        <v>0</v>
      </c>
      <c r="W237" s="37">
        <v>0</v>
      </c>
      <c r="X237" s="32">
        <v>57.792999999999999</v>
      </c>
      <c r="Y237" s="32">
        <v>0.97777777777777775</v>
      </c>
      <c r="Z237" s="37">
        <v>1.6918619517550183E-2</v>
      </c>
      <c r="AA237" s="32">
        <v>16.542000000000009</v>
      </c>
      <c r="AB237" s="32">
        <v>0</v>
      </c>
      <c r="AC237" s="37">
        <v>0</v>
      </c>
      <c r="AD237" s="32">
        <v>152.23377777777776</v>
      </c>
      <c r="AE237" s="32">
        <v>13.443</v>
      </c>
      <c r="AF237" s="37">
        <v>8.8304975388729626E-2</v>
      </c>
      <c r="AG237" s="32">
        <v>3.089</v>
      </c>
      <c r="AH237" s="32">
        <v>0</v>
      </c>
      <c r="AI237" s="37">
        <v>0</v>
      </c>
      <c r="AJ237" s="32">
        <v>23.582666666666661</v>
      </c>
      <c r="AK237" s="32">
        <v>0</v>
      </c>
      <c r="AL237" s="37">
        <v>0</v>
      </c>
      <c r="AM237" t="s">
        <v>9</v>
      </c>
      <c r="AN237" s="34">
        <v>4</v>
      </c>
      <c r="AX237"/>
      <c r="AY237"/>
    </row>
    <row r="238" spans="1:51" x14ac:dyDescent="0.25">
      <c r="A238" t="s">
        <v>822</v>
      </c>
      <c r="B238" t="s">
        <v>496</v>
      </c>
      <c r="C238" t="s">
        <v>602</v>
      </c>
      <c r="D238" t="s">
        <v>738</v>
      </c>
      <c r="E238" s="32">
        <v>80.400000000000006</v>
      </c>
      <c r="F238" s="32">
        <v>346.03422222222224</v>
      </c>
      <c r="G238" s="32">
        <v>0</v>
      </c>
      <c r="H238" s="37">
        <v>0</v>
      </c>
      <c r="I238" s="32">
        <v>316.46855555555561</v>
      </c>
      <c r="J238" s="32">
        <v>0</v>
      </c>
      <c r="K238" s="37">
        <v>0</v>
      </c>
      <c r="L238" s="32">
        <v>69.170111111111126</v>
      </c>
      <c r="M238" s="32">
        <v>0</v>
      </c>
      <c r="N238" s="37">
        <v>0</v>
      </c>
      <c r="O238" s="32">
        <v>46.164555555555573</v>
      </c>
      <c r="P238" s="32">
        <v>0</v>
      </c>
      <c r="Q238" s="37">
        <v>0</v>
      </c>
      <c r="R238" s="32">
        <v>17.405555555555562</v>
      </c>
      <c r="S238" s="32">
        <v>0</v>
      </c>
      <c r="T238" s="37">
        <v>0</v>
      </c>
      <c r="U238" s="32">
        <v>5.6</v>
      </c>
      <c r="V238" s="32">
        <v>0</v>
      </c>
      <c r="W238" s="37">
        <v>0</v>
      </c>
      <c r="X238" s="32">
        <v>43.488888888888887</v>
      </c>
      <c r="Y238" s="32">
        <v>0</v>
      </c>
      <c r="Z238" s="37">
        <v>0</v>
      </c>
      <c r="AA238" s="32">
        <v>6.5601111111111097</v>
      </c>
      <c r="AB238" s="32">
        <v>0</v>
      </c>
      <c r="AC238" s="37">
        <v>0</v>
      </c>
      <c r="AD238" s="32">
        <v>182.30144444444446</v>
      </c>
      <c r="AE238" s="32">
        <v>0</v>
      </c>
      <c r="AF238" s="37">
        <v>0</v>
      </c>
      <c r="AG238" s="32">
        <v>28.96822222222222</v>
      </c>
      <c r="AH238" s="32">
        <v>0</v>
      </c>
      <c r="AI238" s="37">
        <v>0</v>
      </c>
      <c r="AJ238" s="32">
        <v>15.54544444444444</v>
      </c>
      <c r="AK238" s="32">
        <v>0</v>
      </c>
      <c r="AL238" s="37">
        <v>0</v>
      </c>
      <c r="AM238" t="s">
        <v>229</v>
      </c>
      <c r="AN238" s="34">
        <v>4</v>
      </c>
      <c r="AX238"/>
      <c r="AY238"/>
    </row>
    <row r="239" spans="1:51" x14ac:dyDescent="0.25">
      <c r="A239" t="s">
        <v>822</v>
      </c>
      <c r="B239" t="s">
        <v>529</v>
      </c>
      <c r="C239" t="s">
        <v>564</v>
      </c>
      <c r="D239" t="s">
        <v>728</v>
      </c>
      <c r="E239" s="32">
        <v>26.833333333333332</v>
      </c>
      <c r="F239" s="32">
        <v>152.3798888888889</v>
      </c>
      <c r="G239" s="32">
        <v>30.15111111111111</v>
      </c>
      <c r="H239" s="37">
        <v>0.197868047620749</v>
      </c>
      <c r="I239" s="32">
        <v>137.3591111111111</v>
      </c>
      <c r="J239" s="32">
        <v>30.15111111111111</v>
      </c>
      <c r="K239" s="37">
        <v>0.21950572384471523</v>
      </c>
      <c r="L239" s="32">
        <v>28.317</v>
      </c>
      <c r="M239" s="32">
        <v>0</v>
      </c>
      <c r="N239" s="37">
        <v>0</v>
      </c>
      <c r="O239" s="32">
        <v>18.608111111111114</v>
      </c>
      <c r="P239" s="32">
        <v>0</v>
      </c>
      <c r="Q239" s="37">
        <v>0</v>
      </c>
      <c r="R239" s="32">
        <v>5.3008888888888883</v>
      </c>
      <c r="S239" s="32">
        <v>0</v>
      </c>
      <c r="T239" s="37">
        <v>0</v>
      </c>
      <c r="U239" s="32">
        <v>4.4079999999999968</v>
      </c>
      <c r="V239" s="32">
        <v>0</v>
      </c>
      <c r="W239" s="37">
        <v>0</v>
      </c>
      <c r="X239" s="32">
        <v>29.938111111111116</v>
      </c>
      <c r="Y239" s="32">
        <v>2.0493333333333328</v>
      </c>
      <c r="Z239" s="37">
        <v>6.845232572380798E-2</v>
      </c>
      <c r="AA239" s="32">
        <v>5.3118888888888902</v>
      </c>
      <c r="AB239" s="32">
        <v>0</v>
      </c>
      <c r="AC239" s="37">
        <v>0</v>
      </c>
      <c r="AD239" s="32">
        <v>78.75033333333333</v>
      </c>
      <c r="AE239" s="32">
        <v>28.101777777777777</v>
      </c>
      <c r="AF239" s="37">
        <v>0.35684646132009318</v>
      </c>
      <c r="AG239" s="32">
        <v>0</v>
      </c>
      <c r="AH239" s="32">
        <v>0</v>
      </c>
      <c r="AI239" s="37" t="s">
        <v>942</v>
      </c>
      <c r="AJ239" s="32">
        <v>10.062555555555557</v>
      </c>
      <c r="AK239" s="32">
        <v>0</v>
      </c>
      <c r="AL239" s="37">
        <v>0</v>
      </c>
      <c r="AM239" t="s">
        <v>262</v>
      </c>
      <c r="AN239" s="34">
        <v>4</v>
      </c>
      <c r="AX239"/>
      <c r="AY239"/>
    </row>
    <row r="240" spans="1:51" x14ac:dyDescent="0.25">
      <c r="A240" t="s">
        <v>822</v>
      </c>
      <c r="B240" t="s">
        <v>308</v>
      </c>
      <c r="C240" t="s">
        <v>603</v>
      </c>
      <c r="D240" t="s">
        <v>696</v>
      </c>
      <c r="E240" s="32">
        <v>52.888888888888886</v>
      </c>
      <c r="F240" s="32">
        <v>245.75877777777782</v>
      </c>
      <c r="G240" s="32">
        <v>0</v>
      </c>
      <c r="H240" s="37">
        <v>0</v>
      </c>
      <c r="I240" s="32">
        <v>216.82122222222225</v>
      </c>
      <c r="J240" s="32">
        <v>0</v>
      </c>
      <c r="K240" s="37">
        <v>0</v>
      </c>
      <c r="L240" s="32">
        <v>62.887555555555544</v>
      </c>
      <c r="M240" s="32">
        <v>0</v>
      </c>
      <c r="N240" s="37">
        <v>0</v>
      </c>
      <c r="O240" s="32">
        <v>38.450888888888883</v>
      </c>
      <c r="P240" s="32">
        <v>0</v>
      </c>
      <c r="Q240" s="37">
        <v>0</v>
      </c>
      <c r="R240" s="32">
        <v>19.93666666666666</v>
      </c>
      <c r="S240" s="32">
        <v>0</v>
      </c>
      <c r="T240" s="37">
        <v>0</v>
      </c>
      <c r="U240" s="32">
        <v>4.5</v>
      </c>
      <c r="V240" s="32">
        <v>0</v>
      </c>
      <c r="W240" s="37">
        <v>0</v>
      </c>
      <c r="X240" s="32">
        <v>21.203333333333326</v>
      </c>
      <c r="Y240" s="32">
        <v>0</v>
      </c>
      <c r="Z240" s="37">
        <v>0</v>
      </c>
      <c r="AA240" s="32">
        <v>4.5008888888888885</v>
      </c>
      <c r="AB240" s="32">
        <v>0</v>
      </c>
      <c r="AC240" s="37">
        <v>0</v>
      </c>
      <c r="AD240" s="32">
        <v>103.65266666666669</v>
      </c>
      <c r="AE240" s="32">
        <v>0</v>
      </c>
      <c r="AF240" s="37">
        <v>0</v>
      </c>
      <c r="AG240" s="32">
        <v>7.3211111111111098</v>
      </c>
      <c r="AH240" s="32">
        <v>0</v>
      </c>
      <c r="AI240" s="37">
        <v>0</v>
      </c>
      <c r="AJ240" s="32">
        <v>46.193222222222225</v>
      </c>
      <c r="AK240" s="32">
        <v>0</v>
      </c>
      <c r="AL240" s="37">
        <v>0</v>
      </c>
      <c r="AM240" t="s">
        <v>35</v>
      </c>
      <c r="AN240" s="34">
        <v>4</v>
      </c>
      <c r="AX240"/>
      <c r="AY240"/>
    </row>
    <row r="241" spans="1:51" x14ac:dyDescent="0.25">
      <c r="A241" t="s">
        <v>822</v>
      </c>
      <c r="B241" t="s">
        <v>280</v>
      </c>
      <c r="C241" t="s">
        <v>563</v>
      </c>
      <c r="D241" t="s">
        <v>753</v>
      </c>
      <c r="E241" s="32">
        <v>70.25555555555556</v>
      </c>
      <c r="F241" s="32">
        <v>195.75</v>
      </c>
      <c r="G241" s="32">
        <v>41.375</v>
      </c>
      <c r="H241" s="37">
        <v>0.21136653895274585</v>
      </c>
      <c r="I241" s="32">
        <v>180.25555555555553</v>
      </c>
      <c r="J241" s="32">
        <v>41.375</v>
      </c>
      <c r="K241" s="37">
        <v>0.22953522776305249</v>
      </c>
      <c r="L241" s="32">
        <v>40.802777777777777</v>
      </c>
      <c r="M241" s="32">
        <v>0</v>
      </c>
      <c r="N241" s="37">
        <v>0</v>
      </c>
      <c r="O241" s="32">
        <v>25.308333333333334</v>
      </c>
      <c r="P241" s="32">
        <v>0</v>
      </c>
      <c r="Q241" s="37">
        <v>0</v>
      </c>
      <c r="R241" s="32">
        <v>10.658333333333333</v>
      </c>
      <c r="S241" s="32">
        <v>0</v>
      </c>
      <c r="T241" s="37">
        <v>0</v>
      </c>
      <c r="U241" s="32">
        <v>4.8361111111111112</v>
      </c>
      <c r="V241" s="32">
        <v>0</v>
      </c>
      <c r="W241" s="37">
        <v>0</v>
      </c>
      <c r="X241" s="32">
        <v>36.894444444444446</v>
      </c>
      <c r="Y241" s="32">
        <v>4.1222222222222218</v>
      </c>
      <c r="Z241" s="37">
        <v>0.11173016112031318</v>
      </c>
      <c r="AA241" s="32">
        <v>0</v>
      </c>
      <c r="AB241" s="32">
        <v>0</v>
      </c>
      <c r="AC241" s="37" t="s">
        <v>942</v>
      </c>
      <c r="AD241" s="32">
        <v>108.56388888888888</v>
      </c>
      <c r="AE241" s="32">
        <v>35.713888888888889</v>
      </c>
      <c r="AF241" s="37">
        <v>0.32896655835017785</v>
      </c>
      <c r="AG241" s="32">
        <v>0</v>
      </c>
      <c r="AH241" s="32">
        <v>0</v>
      </c>
      <c r="AI241" s="37" t="s">
        <v>942</v>
      </c>
      <c r="AJ241" s="32">
        <v>9.4888888888888889</v>
      </c>
      <c r="AK241" s="32">
        <v>1.538888888888889</v>
      </c>
      <c r="AL241" s="37">
        <v>0.16217798594847777</v>
      </c>
      <c r="AM241" t="s">
        <v>7</v>
      </c>
      <c r="AN241" s="34">
        <v>4</v>
      </c>
      <c r="AX241"/>
      <c r="AY241"/>
    </row>
    <row r="242" spans="1:51" x14ac:dyDescent="0.25">
      <c r="A242" t="s">
        <v>822</v>
      </c>
      <c r="B242" t="s">
        <v>533</v>
      </c>
      <c r="C242" t="s">
        <v>581</v>
      </c>
      <c r="D242" t="s">
        <v>767</v>
      </c>
      <c r="E242" s="32">
        <v>110.63333333333334</v>
      </c>
      <c r="F242" s="32">
        <v>377.10677777777772</v>
      </c>
      <c r="G242" s="32">
        <v>60.320666666666661</v>
      </c>
      <c r="H242" s="37">
        <v>0.15995646384858284</v>
      </c>
      <c r="I242" s="32">
        <v>330.91511111111106</v>
      </c>
      <c r="J242" s="32">
        <v>60.320666666666661</v>
      </c>
      <c r="K242" s="37">
        <v>0.18228441265232173</v>
      </c>
      <c r="L242" s="32">
        <v>43.761111111111113</v>
      </c>
      <c r="M242" s="32">
        <v>2.3055555555555554</v>
      </c>
      <c r="N242" s="37">
        <v>5.2685032372730728E-2</v>
      </c>
      <c r="O242" s="32">
        <v>20.638888888888889</v>
      </c>
      <c r="P242" s="32">
        <v>2.3055555555555554</v>
      </c>
      <c r="Q242" s="37">
        <v>0.11170928667563929</v>
      </c>
      <c r="R242" s="32">
        <v>17.7</v>
      </c>
      <c r="S242" s="32">
        <v>0</v>
      </c>
      <c r="T242" s="37">
        <v>0</v>
      </c>
      <c r="U242" s="32">
        <v>5.4222222222222225</v>
      </c>
      <c r="V242" s="32">
        <v>0</v>
      </c>
      <c r="W242" s="37">
        <v>0</v>
      </c>
      <c r="X242" s="32">
        <v>90.297777777777767</v>
      </c>
      <c r="Y242" s="32">
        <v>18.595000000000002</v>
      </c>
      <c r="Z242" s="37">
        <v>0.20592976325244874</v>
      </c>
      <c r="AA242" s="32">
        <v>23.069444444444443</v>
      </c>
      <c r="AB242" s="32">
        <v>0</v>
      </c>
      <c r="AC242" s="37">
        <v>0</v>
      </c>
      <c r="AD242" s="32">
        <v>199.46188888888884</v>
      </c>
      <c r="AE242" s="32">
        <v>33.259111111111103</v>
      </c>
      <c r="AF242" s="37">
        <v>0.16674419006248478</v>
      </c>
      <c r="AG242" s="32">
        <v>0</v>
      </c>
      <c r="AH242" s="32">
        <v>0</v>
      </c>
      <c r="AI242" s="37" t="s">
        <v>942</v>
      </c>
      <c r="AJ242" s="32">
        <v>20.516555555555556</v>
      </c>
      <c r="AK242" s="32">
        <v>6.1610000000000014</v>
      </c>
      <c r="AL242" s="37">
        <v>0.30029407145448939</v>
      </c>
      <c r="AM242" t="s">
        <v>266</v>
      </c>
      <c r="AN242" s="34">
        <v>4</v>
      </c>
      <c r="AX242"/>
      <c r="AY242"/>
    </row>
    <row r="243" spans="1:51" x14ac:dyDescent="0.25">
      <c r="A243" t="s">
        <v>822</v>
      </c>
      <c r="B243" t="s">
        <v>534</v>
      </c>
      <c r="C243" t="s">
        <v>555</v>
      </c>
      <c r="D243" t="s">
        <v>688</v>
      </c>
      <c r="E243" s="32">
        <v>57.62222222222222</v>
      </c>
      <c r="F243" s="32">
        <v>219.53333333333333</v>
      </c>
      <c r="G243" s="32">
        <v>0</v>
      </c>
      <c r="H243" s="37">
        <v>0</v>
      </c>
      <c r="I243" s="32">
        <v>194.66344444444442</v>
      </c>
      <c r="J243" s="32">
        <v>0</v>
      </c>
      <c r="K243" s="37">
        <v>0</v>
      </c>
      <c r="L243" s="32">
        <v>54.845444444444446</v>
      </c>
      <c r="M243" s="32">
        <v>0</v>
      </c>
      <c r="N243" s="37">
        <v>0</v>
      </c>
      <c r="O243" s="32">
        <v>33.043888888888887</v>
      </c>
      <c r="P243" s="32">
        <v>0</v>
      </c>
      <c r="Q243" s="37">
        <v>0</v>
      </c>
      <c r="R243" s="32">
        <v>16.960777777777782</v>
      </c>
      <c r="S243" s="32">
        <v>0</v>
      </c>
      <c r="T243" s="37">
        <v>0</v>
      </c>
      <c r="U243" s="32">
        <v>4.8407777777777783</v>
      </c>
      <c r="V243" s="32">
        <v>0</v>
      </c>
      <c r="W243" s="37">
        <v>0</v>
      </c>
      <c r="X243" s="32">
        <v>72.48633333333332</v>
      </c>
      <c r="Y243" s="32">
        <v>0</v>
      </c>
      <c r="Z243" s="37">
        <v>0</v>
      </c>
      <c r="AA243" s="32">
        <v>3.0683333333333338</v>
      </c>
      <c r="AB243" s="32">
        <v>0</v>
      </c>
      <c r="AC243" s="37">
        <v>0</v>
      </c>
      <c r="AD243" s="32">
        <v>59.742666666666665</v>
      </c>
      <c r="AE243" s="32">
        <v>0</v>
      </c>
      <c r="AF243" s="37">
        <v>0</v>
      </c>
      <c r="AG243" s="32">
        <v>3.1021111111111113</v>
      </c>
      <c r="AH243" s="32">
        <v>0</v>
      </c>
      <c r="AI243" s="37">
        <v>0</v>
      </c>
      <c r="AJ243" s="32">
        <v>26.288444444444451</v>
      </c>
      <c r="AK243" s="32">
        <v>0</v>
      </c>
      <c r="AL243" s="37">
        <v>0</v>
      </c>
      <c r="AM243" t="s">
        <v>267</v>
      </c>
      <c r="AN243" s="34">
        <v>4</v>
      </c>
      <c r="AX243"/>
      <c r="AY243"/>
    </row>
    <row r="244" spans="1:51" x14ac:dyDescent="0.25">
      <c r="A244" t="s">
        <v>822</v>
      </c>
      <c r="B244" t="s">
        <v>300</v>
      </c>
      <c r="C244" t="s">
        <v>599</v>
      </c>
      <c r="D244" t="s">
        <v>693</v>
      </c>
      <c r="E244" s="32">
        <v>98.477777777777774</v>
      </c>
      <c r="F244" s="32">
        <v>301.98344444444444</v>
      </c>
      <c r="G244" s="32">
        <v>3.0517777777777773</v>
      </c>
      <c r="H244" s="37">
        <v>1.0105778425675284E-2</v>
      </c>
      <c r="I244" s="32">
        <v>270.98500000000001</v>
      </c>
      <c r="J244" s="32">
        <v>3.0517777777777773</v>
      </c>
      <c r="K244" s="37">
        <v>1.1261795958365876E-2</v>
      </c>
      <c r="L244" s="32">
        <v>28.823666666666668</v>
      </c>
      <c r="M244" s="32">
        <v>0</v>
      </c>
      <c r="N244" s="37">
        <v>0</v>
      </c>
      <c r="O244" s="32">
        <v>18.179555555555559</v>
      </c>
      <c r="P244" s="32">
        <v>0</v>
      </c>
      <c r="Q244" s="37">
        <v>0</v>
      </c>
      <c r="R244" s="32">
        <v>5.133</v>
      </c>
      <c r="S244" s="32">
        <v>0</v>
      </c>
      <c r="T244" s="37">
        <v>0</v>
      </c>
      <c r="U244" s="32">
        <v>5.5111111111111111</v>
      </c>
      <c r="V244" s="32">
        <v>0</v>
      </c>
      <c r="W244" s="37">
        <v>0</v>
      </c>
      <c r="X244" s="32">
        <v>68.502222222222215</v>
      </c>
      <c r="Y244" s="32">
        <v>0.31477777777777777</v>
      </c>
      <c r="Z244" s="37">
        <v>4.5951469538701101E-3</v>
      </c>
      <c r="AA244" s="32">
        <v>20.354333333333336</v>
      </c>
      <c r="AB244" s="32">
        <v>0</v>
      </c>
      <c r="AC244" s="37">
        <v>0</v>
      </c>
      <c r="AD244" s="32">
        <v>159.60611111111115</v>
      </c>
      <c r="AE244" s="32">
        <v>2.7369999999999997</v>
      </c>
      <c r="AF244" s="37">
        <v>1.7148466189334154E-2</v>
      </c>
      <c r="AG244" s="32">
        <v>7.6701111111111127</v>
      </c>
      <c r="AH244" s="32">
        <v>0</v>
      </c>
      <c r="AI244" s="37">
        <v>0</v>
      </c>
      <c r="AJ244" s="32">
        <v>17.027000000000005</v>
      </c>
      <c r="AK244" s="32">
        <v>0</v>
      </c>
      <c r="AL244" s="37">
        <v>0</v>
      </c>
      <c r="AM244" t="s">
        <v>27</v>
      </c>
      <c r="AN244" s="34">
        <v>4</v>
      </c>
      <c r="AX244"/>
      <c r="AY244"/>
    </row>
    <row r="245" spans="1:51" x14ac:dyDescent="0.25">
      <c r="A245" t="s">
        <v>822</v>
      </c>
      <c r="B245" t="s">
        <v>481</v>
      </c>
      <c r="C245" t="s">
        <v>596</v>
      </c>
      <c r="D245" t="s">
        <v>739</v>
      </c>
      <c r="E245" s="32">
        <v>16.322222222222223</v>
      </c>
      <c r="F245" s="32">
        <v>133.65644444444445</v>
      </c>
      <c r="G245" s="32">
        <v>0</v>
      </c>
      <c r="H245" s="37">
        <v>0</v>
      </c>
      <c r="I245" s="32">
        <v>121.29533333333333</v>
      </c>
      <c r="J245" s="32">
        <v>0</v>
      </c>
      <c r="K245" s="37">
        <v>0</v>
      </c>
      <c r="L245" s="32">
        <v>68.823111111111103</v>
      </c>
      <c r="M245" s="32">
        <v>0</v>
      </c>
      <c r="N245" s="37">
        <v>0</v>
      </c>
      <c r="O245" s="32">
        <v>56.461999999999996</v>
      </c>
      <c r="P245" s="32">
        <v>0</v>
      </c>
      <c r="Q245" s="37">
        <v>0</v>
      </c>
      <c r="R245" s="32">
        <v>12.361111111111111</v>
      </c>
      <c r="S245" s="32">
        <v>0</v>
      </c>
      <c r="T245" s="37">
        <v>0</v>
      </c>
      <c r="U245" s="32">
        <v>0</v>
      </c>
      <c r="V245" s="32">
        <v>0</v>
      </c>
      <c r="W245" s="37" t="s">
        <v>942</v>
      </c>
      <c r="X245" s="32">
        <v>21.708333333333332</v>
      </c>
      <c r="Y245" s="32">
        <v>0</v>
      </c>
      <c r="Z245" s="37">
        <v>0</v>
      </c>
      <c r="AA245" s="32">
        <v>0</v>
      </c>
      <c r="AB245" s="32">
        <v>0</v>
      </c>
      <c r="AC245" s="37" t="s">
        <v>942</v>
      </c>
      <c r="AD245" s="32">
        <v>43.125</v>
      </c>
      <c r="AE245" s="32">
        <v>0</v>
      </c>
      <c r="AF245" s="37">
        <v>0</v>
      </c>
      <c r="AG245" s="32">
        <v>0</v>
      </c>
      <c r="AH245" s="32">
        <v>0</v>
      </c>
      <c r="AI245" s="37" t="s">
        <v>942</v>
      </c>
      <c r="AJ245" s="32">
        <v>0</v>
      </c>
      <c r="AK245" s="32">
        <v>0</v>
      </c>
      <c r="AL245" s="37" t="s">
        <v>942</v>
      </c>
      <c r="AM245" t="s">
        <v>213</v>
      </c>
      <c r="AN245" s="34">
        <v>4</v>
      </c>
      <c r="AX245"/>
      <c r="AY245"/>
    </row>
    <row r="246" spans="1:51" x14ac:dyDescent="0.25">
      <c r="A246" t="s">
        <v>822</v>
      </c>
      <c r="B246" t="s">
        <v>499</v>
      </c>
      <c r="C246" t="s">
        <v>570</v>
      </c>
      <c r="D246" t="s">
        <v>698</v>
      </c>
      <c r="E246" s="32">
        <v>35.455555555555556</v>
      </c>
      <c r="F246" s="32">
        <v>139.86111111111109</v>
      </c>
      <c r="G246" s="32">
        <v>68.949999999999989</v>
      </c>
      <c r="H246" s="37">
        <v>0.49298907646474677</v>
      </c>
      <c r="I246" s="32">
        <v>134.69722222222219</v>
      </c>
      <c r="J246" s="32">
        <v>68.949999999999989</v>
      </c>
      <c r="K246" s="37">
        <v>0.51188880410797877</v>
      </c>
      <c r="L246" s="32">
        <v>22.99722222222222</v>
      </c>
      <c r="M246" s="32">
        <v>11.186111111111112</v>
      </c>
      <c r="N246" s="37">
        <v>0.48641140234327823</v>
      </c>
      <c r="O246" s="32">
        <v>17.833333333333332</v>
      </c>
      <c r="P246" s="32">
        <v>11.186111111111112</v>
      </c>
      <c r="Q246" s="37">
        <v>0.62725856697819327</v>
      </c>
      <c r="R246" s="32">
        <v>0</v>
      </c>
      <c r="S246" s="32">
        <v>0</v>
      </c>
      <c r="T246" s="37" t="s">
        <v>942</v>
      </c>
      <c r="U246" s="32">
        <v>5.1638888888888888</v>
      </c>
      <c r="V246" s="32">
        <v>0</v>
      </c>
      <c r="W246" s="37">
        <v>0</v>
      </c>
      <c r="X246" s="32">
        <v>39.972222222222221</v>
      </c>
      <c r="Y246" s="32">
        <v>22.56111111111111</v>
      </c>
      <c r="Z246" s="37">
        <v>0.56441973592772754</v>
      </c>
      <c r="AA246" s="32">
        <v>0</v>
      </c>
      <c r="AB246" s="32">
        <v>0</v>
      </c>
      <c r="AC246" s="37" t="s">
        <v>942</v>
      </c>
      <c r="AD246" s="32">
        <v>75.5</v>
      </c>
      <c r="AE246" s="32">
        <v>34.616666666666667</v>
      </c>
      <c r="AF246" s="37">
        <v>0.45849889624724061</v>
      </c>
      <c r="AG246" s="32">
        <v>0.80555555555555558</v>
      </c>
      <c r="AH246" s="32">
        <v>0</v>
      </c>
      <c r="AI246" s="37">
        <v>0</v>
      </c>
      <c r="AJ246" s="32">
        <v>0.58611111111111114</v>
      </c>
      <c r="AK246" s="32">
        <v>0.58611111111111114</v>
      </c>
      <c r="AL246" s="37">
        <v>1</v>
      </c>
      <c r="AM246" t="s">
        <v>232</v>
      </c>
      <c r="AN246" s="34">
        <v>4</v>
      </c>
      <c r="AX246"/>
      <c r="AY246"/>
    </row>
    <row r="247" spans="1:51" x14ac:dyDescent="0.25">
      <c r="A247" t="s">
        <v>822</v>
      </c>
      <c r="B247" t="s">
        <v>525</v>
      </c>
      <c r="C247" t="s">
        <v>594</v>
      </c>
      <c r="D247" t="s">
        <v>699</v>
      </c>
      <c r="E247" s="32">
        <v>49.922222222222224</v>
      </c>
      <c r="F247" s="32">
        <v>190.66566666666668</v>
      </c>
      <c r="G247" s="32">
        <v>0</v>
      </c>
      <c r="H247" s="37">
        <v>0</v>
      </c>
      <c r="I247" s="32">
        <v>163.75633333333334</v>
      </c>
      <c r="J247" s="32">
        <v>0</v>
      </c>
      <c r="K247" s="37">
        <v>0</v>
      </c>
      <c r="L247" s="32">
        <v>47.969111111111111</v>
      </c>
      <c r="M247" s="32">
        <v>0</v>
      </c>
      <c r="N247" s="37">
        <v>0</v>
      </c>
      <c r="O247" s="32">
        <v>22.157888888888884</v>
      </c>
      <c r="P247" s="32">
        <v>0</v>
      </c>
      <c r="Q247" s="37">
        <v>0</v>
      </c>
      <c r="R247" s="32">
        <v>20.477888888888891</v>
      </c>
      <c r="S247" s="32">
        <v>0</v>
      </c>
      <c r="T247" s="37">
        <v>0</v>
      </c>
      <c r="U247" s="32">
        <v>5.333333333333333</v>
      </c>
      <c r="V247" s="32">
        <v>0</v>
      </c>
      <c r="W247" s="37">
        <v>0</v>
      </c>
      <c r="X247" s="32">
        <v>51.285444444444437</v>
      </c>
      <c r="Y247" s="32">
        <v>0</v>
      </c>
      <c r="Z247" s="37">
        <v>0</v>
      </c>
      <c r="AA247" s="32">
        <v>1.098111111111111</v>
      </c>
      <c r="AB247" s="32">
        <v>0</v>
      </c>
      <c r="AC247" s="37">
        <v>0</v>
      </c>
      <c r="AD247" s="32">
        <v>68.594111111111161</v>
      </c>
      <c r="AE247" s="32">
        <v>0</v>
      </c>
      <c r="AF247" s="37">
        <v>0</v>
      </c>
      <c r="AG247" s="32">
        <v>6.3017777777777786</v>
      </c>
      <c r="AH247" s="32">
        <v>0</v>
      </c>
      <c r="AI247" s="37">
        <v>0</v>
      </c>
      <c r="AJ247" s="32">
        <v>15.41711111111111</v>
      </c>
      <c r="AK247" s="32">
        <v>0</v>
      </c>
      <c r="AL247" s="37">
        <v>0</v>
      </c>
      <c r="AM247" t="s">
        <v>258</v>
      </c>
      <c r="AN247" s="34">
        <v>4</v>
      </c>
      <c r="AX247"/>
      <c r="AY247"/>
    </row>
    <row r="248" spans="1:51" x14ac:dyDescent="0.25">
      <c r="A248" t="s">
        <v>822</v>
      </c>
      <c r="B248" t="s">
        <v>531</v>
      </c>
      <c r="C248" t="s">
        <v>594</v>
      </c>
      <c r="D248" t="s">
        <v>699</v>
      </c>
      <c r="E248" s="32">
        <v>49.31111111111111</v>
      </c>
      <c r="F248" s="32">
        <v>185.37044444444444</v>
      </c>
      <c r="G248" s="32">
        <v>0</v>
      </c>
      <c r="H248" s="37">
        <v>0</v>
      </c>
      <c r="I248" s="32">
        <v>160.65488888888891</v>
      </c>
      <c r="J248" s="32">
        <v>0</v>
      </c>
      <c r="K248" s="37">
        <v>0</v>
      </c>
      <c r="L248" s="32">
        <v>52.772444444444446</v>
      </c>
      <c r="M248" s="32">
        <v>0</v>
      </c>
      <c r="N248" s="37">
        <v>0</v>
      </c>
      <c r="O248" s="32">
        <v>35.423111111111112</v>
      </c>
      <c r="P248" s="32">
        <v>0</v>
      </c>
      <c r="Q248" s="37">
        <v>0</v>
      </c>
      <c r="R248" s="32">
        <v>12.515999999999998</v>
      </c>
      <c r="S248" s="32">
        <v>0</v>
      </c>
      <c r="T248" s="37">
        <v>0</v>
      </c>
      <c r="U248" s="32">
        <v>4.833333333333333</v>
      </c>
      <c r="V248" s="32">
        <v>0</v>
      </c>
      <c r="W248" s="37">
        <v>0</v>
      </c>
      <c r="X248" s="32">
        <v>37.075888888888876</v>
      </c>
      <c r="Y248" s="32">
        <v>0</v>
      </c>
      <c r="Z248" s="37">
        <v>0</v>
      </c>
      <c r="AA248" s="32">
        <v>7.3662222222222242</v>
      </c>
      <c r="AB248" s="32">
        <v>0</v>
      </c>
      <c r="AC248" s="37">
        <v>0</v>
      </c>
      <c r="AD248" s="32">
        <v>67.118444444444492</v>
      </c>
      <c r="AE248" s="32">
        <v>0</v>
      </c>
      <c r="AF248" s="37">
        <v>0</v>
      </c>
      <c r="AG248" s="32">
        <v>1.0224444444444445</v>
      </c>
      <c r="AH248" s="32">
        <v>0</v>
      </c>
      <c r="AI248" s="37">
        <v>0</v>
      </c>
      <c r="AJ248" s="32">
        <v>20.01499999999999</v>
      </c>
      <c r="AK248" s="32">
        <v>0</v>
      </c>
      <c r="AL248" s="37">
        <v>0</v>
      </c>
      <c r="AM248" t="s">
        <v>264</v>
      </c>
      <c r="AN248" s="34">
        <v>4</v>
      </c>
      <c r="AX248"/>
      <c r="AY248"/>
    </row>
    <row r="249" spans="1:51" x14ac:dyDescent="0.25">
      <c r="A249" t="s">
        <v>822</v>
      </c>
      <c r="B249" t="s">
        <v>521</v>
      </c>
      <c r="C249" t="s">
        <v>594</v>
      </c>
      <c r="D249" t="s">
        <v>699</v>
      </c>
      <c r="E249" s="32">
        <v>62.4</v>
      </c>
      <c r="F249" s="32">
        <v>224.79377777777779</v>
      </c>
      <c r="G249" s="32">
        <v>0</v>
      </c>
      <c r="H249" s="37">
        <v>0</v>
      </c>
      <c r="I249" s="32">
        <v>199.35044444444446</v>
      </c>
      <c r="J249" s="32">
        <v>0</v>
      </c>
      <c r="K249" s="37">
        <v>0</v>
      </c>
      <c r="L249" s="32">
        <v>58.964999999999996</v>
      </c>
      <c r="M249" s="32">
        <v>0</v>
      </c>
      <c r="N249" s="37">
        <v>0</v>
      </c>
      <c r="O249" s="32">
        <v>37.915888888888887</v>
      </c>
      <c r="P249" s="32">
        <v>0</v>
      </c>
      <c r="Q249" s="37">
        <v>0</v>
      </c>
      <c r="R249" s="32">
        <v>17.29911111111111</v>
      </c>
      <c r="S249" s="32">
        <v>0</v>
      </c>
      <c r="T249" s="37">
        <v>0</v>
      </c>
      <c r="U249" s="32">
        <v>3.75</v>
      </c>
      <c r="V249" s="32">
        <v>0</v>
      </c>
      <c r="W249" s="37">
        <v>0</v>
      </c>
      <c r="X249" s="32">
        <v>40.647888888888886</v>
      </c>
      <c r="Y249" s="32">
        <v>0</v>
      </c>
      <c r="Z249" s="37">
        <v>0</v>
      </c>
      <c r="AA249" s="32">
        <v>4.394222222222222</v>
      </c>
      <c r="AB249" s="32">
        <v>0</v>
      </c>
      <c r="AC249" s="37">
        <v>0</v>
      </c>
      <c r="AD249" s="32">
        <v>91.813222222222223</v>
      </c>
      <c r="AE249" s="32">
        <v>0</v>
      </c>
      <c r="AF249" s="37">
        <v>0</v>
      </c>
      <c r="AG249" s="32">
        <v>0</v>
      </c>
      <c r="AH249" s="32">
        <v>0</v>
      </c>
      <c r="AI249" s="37" t="s">
        <v>942</v>
      </c>
      <c r="AJ249" s="32">
        <v>28.973444444444446</v>
      </c>
      <c r="AK249" s="32">
        <v>0</v>
      </c>
      <c r="AL249" s="37">
        <v>0</v>
      </c>
      <c r="AM249" t="s">
        <v>254</v>
      </c>
      <c r="AN249" s="34">
        <v>4</v>
      </c>
      <c r="AX249"/>
      <c r="AY249"/>
    </row>
    <row r="250" spans="1:51" x14ac:dyDescent="0.25">
      <c r="A250" t="s">
        <v>822</v>
      </c>
      <c r="B250" t="s">
        <v>354</v>
      </c>
      <c r="C250" t="s">
        <v>623</v>
      </c>
      <c r="D250" t="s">
        <v>733</v>
      </c>
      <c r="E250" s="32">
        <v>43.2</v>
      </c>
      <c r="F250" s="32">
        <v>167.70522222222226</v>
      </c>
      <c r="G250" s="32">
        <v>0</v>
      </c>
      <c r="H250" s="37">
        <v>0</v>
      </c>
      <c r="I250" s="32">
        <v>153.99677777777779</v>
      </c>
      <c r="J250" s="32">
        <v>0</v>
      </c>
      <c r="K250" s="37">
        <v>0</v>
      </c>
      <c r="L250" s="32">
        <v>29.681999999999995</v>
      </c>
      <c r="M250" s="32">
        <v>0</v>
      </c>
      <c r="N250" s="37">
        <v>0</v>
      </c>
      <c r="O250" s="32">
        <v>15.973555555555555</v>
      </c>
      <c r="P250" s="32">
        <v>0</v>
      </c>
      <c r="Q250" s="37">
        <v>0</v>
      </c>
      <c r="R250" s="32">
        <v>8.7084444444444422</v>
      </c>
      <c r="S250" s="32">
        <v>0</v>
      </c>
      <c r="T250" s="37">
        <v>0</v>
      </c>
      <c r="U250" s="32">
        <v>5</v>
      </c>
      <c r="V250" s="32">
        <v>0</v>
      </c>
      <c r="W250" s="37">
        <v>0</v>
      </c>
      <c r="X250" s="32">
        <v>43.651555555555554</v>
      </c>
      <c r="Y250" s="32">
        <v>0</v>
      </c>
      <c r="Z250" s="37">
        <v>0</v>
      </c>
      <c r="AA250" s="32">
        <v>0</v>
      </c>
      <c r="AB250" s="32">
        <v>0</v>
      </c>
      <c r="AC250" s="37" t="s">
        <v>942</v>
      </c>
      <c r="AD250" s="32">
        <v>64.627333333333354</v>
      </c>
      <c r="AE250" s="32">
        <v>0</v>
      </c>
      <c r="AF250" s="37">
        <v>0</v>
      </c>
      <c r="AG250" s="32">
        <v>0</v>
      </c>
      <c r="AH250" s="32">
        <v>0</v>
      </c>
      <c r="AI250" s="37" t="s">
        <v>942</v>
      </c>
      <c r="AJ250" s="32">
        <v>29.744333333333337</v>
      </c>
      <c r="AK250" s="32">
        <v>0</v>
      </c>
      <c r="AL250" s="37">
        <v>0</v>
      </c>
      <c r="AM250" t="s">
        <v>82</v>
      </c>
      <c r="AN250" s="34">
        <v>4</v>
      </c>
      <c r="AX250"/>
      <c r="AY250"/>
    </row>
    <row r="251" spans="1:51" x14ac:dyDescent="0.25">
      <c r="A251" t="s">
        <v>822</v>
      </c>
      <c r="B251" t="s">
        <v>421</v>
      </c>
      <c r="C251" t="s">
        <v>555</v>
      </c>
      <c r="D251" t="s">
        <v>688</v>
      </c>
      <c r="E251" s="32">
        <v>46.422222222222224</v>
      </c>
      <c r="F251" s="32">
        <v>139.28988888888887</v>
      </c>
      <c r="G251" s="32">
        <v>0</v>
      </c>
      <c r="H251" s="37">
        <v>0</v>
      </c>
      <c r="I251" s="32">
        <v>121.43966666666667</v>
      </c>
      <c r="J251" s="32">
        <v>0</v>
      </c>
      <c r="K251" s="37">
        <v>0</v>
      </c>
      <c r="L251" s="32">
        <v>45.847111111111104</v>
      </c>
      <c r="M251" s="32">
        <v>0</v>
      </c>
      <c r="N251" s="37">
        <v>0</v>
      </c>
      <c r="O251" s="32">
        <v>32.535888888888891</v>
      </c>
      <c r="P251" s="32">
        <v>0</v>
      </c>
      <c r="Q251" s="37">
        <v>0</v>
      </c>
      <c r="R251" s="32">
        <v>8.1723333333333308</v>
      </c>
      <c r="S251" s="32">
        <v>0</v>
      </c>
      <c r="T251" s="37">
        <v>0</v>
      </c>
      <c r="U251" s="32">
        <v>5.1388888888888893</v>
      </c>
      <c r="V251" s="32">
        <v>0</v>
      </c>
      <c r="W251" s="37">
        <v>0</v>
      </c>
      <c r="X251" s="32">
        <v>26.459666666666667</v>
      </c>
      <c r="Y251" s="32">
        <v>0</v>
      </c>
      <c r="Z251" s="37">
        <v>0</v>
      </c>
      <c r="AA251" s="32">
        <v>4.5390000000000006</v>
      </c>
      <c r="AB251" s="32">
        <v>0</v>
      </c>
      <c r="AC251" s="37">
        <v>0</v>
      </c>
      <c r="AD251" s="32">
        <v>43.499666666666677</v>
      </c>
      <c r="AE251" s="32">
        <v>0</v>
      </c>
      <c r="AF251" s="37">
        <v>0</v>
      </c>
      <c r="AG251" s="32">
        <v>0</v>
      </c>
      <c r="AH251" s="32">
        <v>0</v>
      </c>
      <c r="AI251" s="37" t="s">
        <v>942</v>
      </c>
      <c r="AJ251" s="32">
        <v>18.944444444444439</v>
      </c>
      <c r="AK251" s="32">
        <v>0</v>
      </c>
      <c r="AL251" s="37">
        <v>0</v>
      </c>
      <c r="AM251" t="s">
        <v>153</v>
      </c>
      <c r="AN251" s="34">
        <v>4</v>
      </c>
      <c r="AX251"/>
      <c r="AY251"/>
    </row>
    <row r="252" spans="1:51" x14ac:dyDescent="0.25">
      <c r="A252" t="s">
        <v>822</v>
      </c>
      <c r="B252" t="s">
        <v>524</v>
      </c>
      <c r="C252" t="s">
        <v>683</v>
      </c>
      <c r="D252" t="s">
        <v>771</v>
      </c>
      <c r="E252" s="32">
        <v>95.388888888888886</v>
      </c>
      <c r="F252" s="32">
        <v>438.66111111111115</v>
      </c>
      <c r="G252" s="32">
        <v>204.91944444444445</v>
      </c>
      <c r="H252" s="37">
        <v>0.46714750693397838</v>
      </c>
      <c r="I252" s="32">
        <v>387.66388888888889</v>
      </c>
      <c r="J252" s="32">
        <v>201.375</v>
      </c>
      <c r="K252" s="37">
        <v>0.51945772039065918</v>
      </c>
      <c r="L252" s="32">
        <v>85.5138888888889</v>
      </c>
      <c r="M252" s="32">
        <v>26.733333333333334</v>
      </c>
      <c r="N252" s="37">
        <v>0.3126197823615397</v>
      </c>
      <c r="O252" s="32">
        <v>34.516666666666666</v>
      </c>
      <c r="P252" s="32">
        <v>23.18888888888889</v>
      </c>
      <c r="Q252" s="37">
        <v>0.67181715757283123</v>
      </c>
      <c r="R252" s="32">
        <v>44.994444444444447</v>
      </c>
      <c r="S252" s="32">
        <v>3.5444444444444443</v>
      </c>
      <c r="T252" s="37">
        <v>7.877515742684281E-2</v>
      </c>
      <c r="U252" s="32">
        <v>6.0027777777777782</v>
      </c>
      <c r="V252" s="32">
        <v>0</v>
      </c>
      <c r="W252" s="37">
        <v>0</v>
      </c>
      <c r="X252" s="32">
        <v>105.12222222222222</v>
      </c>
      <c r="Y252" s="32">
        <v>59.094444444444441</v>
      </c>
      <c r="Z252" s="37">
        <v>0.56214987844836695</v>
      </c>
      <c r="AA252" s="32">
        <v>0</v>
      </c>
      <c r="AB252" s="32">
        <v>0</v>
      </c>
      <c r="AC252" s="37" t="s">
        <v>942</v>
      </c>
      <c r="AD252" s="32">
        <v>215.55</v>
      </c>
      <c r="AE252" s="32">
        <v>116.78333333333333</v>
      </c>
      <c r="AF252" s="37">
        <v>0.54179231423490293</v>
      </c>
      <c r="AG252" s="32">
        <v>8.2722222222222221</v>
      </c>
      <c r="AH252" s="32">
        <v>0</v>
      </c>
      <c r="AI252" s="37">
        <v>0</v>
      </c>
      <c r="AJ252" s="32">
        <v>24.202777777777779</v>
      </c>
      <c r="AK252" s="32">
        <v>2.3083333333333331</v>
      </c>
      <c r="AL252" s="37">
        <v>9.5374727418799474E-2</v>
      </c>
      <c r="AM252" t="s">
        <v>257</v>
      </c>
      <c r="AN252" s="34">
        <v>4</v>
      </c>
      <c r="AX252"/>
      <c r="AY252"/>
    </row>
    <row r="253" spans="1:51" x14ac:dyDescent="0.25">
      <c r="A253" t="s">
        <v>822</v>
      </c>
      <c r="B253" t="s">
        <v>337</v>
      </c>
      <c r="C253" t="s">
        <v>555</v>
      </c>
      <c r="D253" t="s">
        <v>688</v>
      </c>
      <c r="E253" s="32">
        <v>46.488888888888887</v>
      </c>
      <c r="F253" s="32">
        <v>190.48933333333338</v>
      </c>
      <c r="G253" s="32">
        <v>32.000555555555557</v>
      </c>
      <c r="H253" s="37">
        <v>0.16799132526522334</v>
      </c>
      <c r="I253" s="32">
        <v>171.87111111111116</v>
      </c>
      <c r="J253" s="32">
        <v>32.000555555555557</v>
      </c>
      <c r="K253" s="37">
        <v>0.18618926327221944</v>
      </c>
      <c r="L253" s="32">
        <v>32.546333333333322</v>
      </c>
      <c r="M253" s="32">
        <v>4.1161111111111106</v>
      </c>
      <c r="N253" s="37">
        <v>0.12646927286569234</v>
      </c>
      <c r="O253" s="32">
        <v>25.585222222222214</v>
      </c>
      <c r="P253" s="32">
        <v>4.1161111111111106</v>
      </c>
      <c r="Q253" s="37">
        <v>0.16087845848514989</v>
      </c>
      <c r="R253" s="32">
        <v>1.4583333333333333</v>
      </c>
      <c r="S253" s="32">
        <v>0</v>
      </c>
      <c r="T253" s="37">
        <v>0</v>
      </c>
      <c r="U253" s="32">
        <v>5.5027777777777782</v>
      </c>
      <c r="V253" s="32">
        <v>0</v>
      </c>
      <c r="W253" s="37">
        <v>0</v>
      </c>
      <c r="X253" s="32">
        <v>40.025555555555563</v>
      </c>
      <c r="Y253" s="32">
        <v>17.504888888888889</v>
      </c>
      <c r="Z253" s="37">
        <v>0.43734280876106923</v>
      </c>
      <c r="AA253" s="32">
        <v>11.657111111111112</v>
      </c>
      <c r="AB253" s="32">
        <v>0</v>
      </c>
      <c r="AC253" s="37">
        <v>0</v>
      </c>
      <c r="AD253" s="32">
        <v>104.45066666666671</v>
      </c>
      <c r="AE253" s="32">
        <v>10.296222222222221</v>
      </c>
      <c r="AF253" s="37">
        <v>9.857497851191839E-2</v>
      </c>
      <c r="AG253" s="32">
        <v>1.7263333333333333</v>
      </c>
      <c r="AH253" s="32">
        <v>0</v>
      </c>
      <c r="AI253" s="37">
        <v>0</v>
      </c>
      <c r="AJ253" s="32">
        <v>8.3333333333333329E-2</v>
      </c>
      <c r="AK253" s="32">
        <v>8.3333333333333329E-2</v>
      </c>
      <c r="AL253" s="37">
        <v>1</v>
      </c>
      <c r="AM253" t="s">
        <v>65</v>
      </c>
      <c r="AN253" s="34">
        <v>4</v>
      </c>
      <c r="AX253"/>
      <c r="AY253"/>
    </row>
    <row r="254" spans="1:51" x14ac:dyDescent="0.25">
      <c r="A254" t="s">
        <v>822</v>
      </c>
      <c r="B254" t="s">
        <v>495</v>
      </c>
      <c r="C254" t="s">
        <v>678</v>
      </c>
      <c r="D254" t="s">
        <v>762</v>
      </c>
      <c r="E254" s="32">
        <v>61.022222222222226</v>
      </c>
      <c r="F254" s="32">
        <v>249.79888888888888</v>
      </c>
      <c r="G254" s="32">
        <v>0</v>
      </c>
      <c r="H254" s="37">
        <v>0</v>
      </c>
      <c r="I254" s="32">
        <v>232.81277777777777</v>
      </c>
      <c r="J254" s="32">
        <v>0</v>
      </c>
      <c r="K254" s="37">
        <v>0</v>
      </c>
      <c r="L254" s="32">
        <v>36.4</v>
      </c>
      <c r="M254" s="32">
        <v>0</v>
      </c>
      <c r="N254" s="37">
        <v>0</v>
      </c>
      <c r="O254" s="32">
        <v>24.466666666666665</v>
      </c>
      <c r="P254" s="32">
        <v>0</v>
      </c>
      <c r="Q254" s="37">
        <v>0</v>
      </c>
      <c r="R254" s="32">
        <v>8.1055555555555561</v>
      </c>
      <c r="S254" s="32">
        <v>0</v>
      </c>
      <c r="T254" s="37">
        <v>0</v>
      </c>
      <c r="U254" s="32">
        <v>3.8277777777777779</v>
      </c>
      <c r="V254" s="32">
        <v>0</v>
      </c>
      <c r="W254" s="37">
        <v>0</v>
      </c>
      <c r="X254" s="32">
        <v>50.409666666666666</v>
      </c>
      <c r="Y254" s="32">
        <v>0</v>
      </c>
      <c r="Z254" s="37">
        <v>0</v>
      </c>
      <c r="AA254" s="32">
        <v>5.052777777777778</v>
      </c>
      <c r="AB254" s="32">
        <v>0</v>
      </c>
      <c r="AC254" s="37">
        <v>0</v>
      </c>
      <c r="AD254" s="32">
        <v>148.6031111111111</v>
      </c>
      <c r="AE254" s="32">
        <v>0</v>
      </c>
      <c r="AF254" s="37">
        <v>0</v>
      </c>
      <c r="AG254" s="32">
        <v>0</v>
      </c>
      <c r="AH254" s="32">
        <v>0</v>
      </c>
      <c r="AI254" s="37" t="s">
        <v>942</v>
      </c>
      <c r="AJ254" s="32">
        <v>9.3333333333333339</v>
      </c>
      <c r="AK254" s="32">
        <v>0</v>
      </c>
      <c r="AL254" s="37">
        <v>0</v>
      </c>
      <c r="AM254" t="s">
        <v>228</v>
      </c>
      <c r="AN254" s="34">
        <v>4</v>
      </c>
      <c r="AX254"/>
      <c r="AY254"/>
    </row>
    <row r="255" spans="1:51" x14ac:dyDescent="0.25">
      <c r="A255" t="s">
        <v>822</v>
      </c>
      <c r="B255" t="s">
        <v>334</v>
      </c>
      <c r="C255" t="s">
        <v>615</v>
      </c>
      <c r="D255" t="s">
        <v>703</v>
      </c>
      <c r="E255" s="32">
        <v>16.211111111111112</v>
      </c>
      <c r="F255" s="32">
        <v>113.73444444444445</v>
      </c>
      <c r="G255" s="32">
        <v>0</v>
      </c>
      <c r="H255" s="37">
        <v>0</v>
      </c>
      <c r="I255" s="32">
        <v>84.651111111111106</v>
      </c>
      <c r="J255" s="32">
        <v>0</v>
      </c>
      <c r="K255" s="37">
        <v>0</v>
      </c>
      <c r="L255" s="32">
        <v>33.324444444444453</v>
      </c>
      <c r="M255" s="32">
        <v>0</v>
      </c>
      <c r="N255" s="37">
        <v>0</v>
      </c>
      <c r="O255" s="32">
        <v>4.2411111111111115</v>
      </c>
      <c r="P255" s="32">
        <v>0</v>
      </c>
      <c r="Q255" s="37">
        <v>0</v>
      </c>
      <c r="R255" s="32">
        <v>26.561111111111117</v>
      </c>
      <c r="S255" s="32">
        <v>0</v>
      </c>
      <c r="T255" s="37">
        <v>0</v>
      </c>
      <c r="U255" s="32">
        <v>2.5222222222222221</v>
      </c>
      <c r="V255" s="32">
        <v>0</v>
      </c>
      <c r="W255" s="37">
        <v>0</v>
      </c>
      <c r="X255" s="32">
        <v>44.95000000000001</v>
      </c>
      <c r="Y255" s="32">
        <v>0</v>
      </c>
      <c r="Z255" s="37">
        <v>0</v>
      </c>
      <c r="AA255" s="32">
        <v>0</v>
      </c>
      <c r="AB255" s="32">
        <v>0</v>
      </c>
      <c r="AC255" s="37" t="s">
        <v>942</v>
      </c>
      <c r="AD255" s="32">
        <v>35.459999999999987</v>
      </c>
      <c r="AE255" s="32">
        <v>0</v>
      </c>
      <c r="AF255" s="37">
        <v>0</v>
      </c>
      <c r="AG255" s="32">
        <v>0</v>
      </c>
      <c r="AH255" s="32">
        <v>0</v>
      </c>
      <c r="AI255" s="37" t="s">
        <v>942</v>
      </c>
      <c r="AJ255" s="32">
        <v>0</v>
      </c>
      <c r="AK255" s="32">
        <v>0</v>
      </c>
      <c r="AL255" s="37" t="s">
        <v>942</v>
      </c>
      <c r="AM255" t="s">
        <v>62</v>
      </c>
      <c r="AN255" s="34">
        <v>4</v>
      </c>
      <c r="AX255"/>
      <c r="AY255"/>
    </row>
    <row r="256" spans="1:51" x14ac:dyDescent="0.25">
      <c r="A256" t="s">
        <v>822</v>
      </c>
      <c r="B256" t="s">
        <v>293</v>
      </c>
      <c r="C256" t="s">
        <v>596</v>
      </c>
      <c r="D256" t="s">
        <v>739</v>
      </c>
      <c r="E256" s="32">
        <v>89.25555555555556</v>
      </c>
      <c r="F256" s="32">
        <v>274.96866666666665</v>
      </c>
      <c r="G256" s="32">
        <v>84.297222222222231</v>
      </c>
      <c r="H256" s="37">
        <v>0.30657028396770869</v>
      </c>
      <c r="I256" s="32">
        <v>246.27699999999999</v>
      </c>
      <c r="J256" s="32">
        <v>83.275000000000006</v>
      </c>
      <c r="K256" s="37">
        <v>0.3381355140756141</v>
      </c>
      <c r="L256" s="32">
        <v>38.661111111111111</v>
      </c>
      <c r="M256" s="32">
        <v>0.94444444444444442</v>
      </c>
      <c r="N256" s="37">
        <v>2.4428797240982899E-2</v>
      </c>
      <c r="O256" s="32">
        <v>16.236111111111111</v>
      </c>
      <c r="P256" s="32">
        <v>0.94444444444444442</v>
      </c>
      <c r="Q256" s="37">
        <v>5.8169375534644997E-2</v>
      </c>
      <c r="R256" s="32">
        <v>16.502777777777776</v>
      </c>
      <c r="S256" s="32">
        <v>0</v>
      </c>
      <c r="T256" s="37">
        <v>0</v>
      </c>
      <c r="U256" s="32">
        <v>5.9222222222222225</v>
      </c>
      <c r="V256" s="32">
        <v>0</v>
      </c>
      <c r="W256" s="37">
        <v>0</v>
      </c>
      <c r="X256" s="32">
        <v>39.88077777777778</v>
      </c>
      <c r="Y256" s="32">
        <v>8.6277777777777782</v>
      </c>
      <c r="Z256" s="37">
        <v>0.21633925561465145</v>
      </c>
      <c r="AA256" s="32">
        <v>6.2666666666666666</v>
      </c>
      <c r="AB256" s="32">
        <v>1.0222222222222221</v>
      </c>
      <c r="AC256" s="37">
        <v>0.16312056737588651</v>
      </c>
      <c r="AD256" s="32">
        <v>176.72399999999999</v>
      </c>
      <c r="AE256" s="32">
        <v>70.719444444444449</v>
      </c>
      <c r="AF256" s="37">
        <v>0.40016887601256451</v>
      </c>
      <c r="AG256" s="32">
        <v>0</v>
      </c>
      <c r="AH256" s="32">
        <v>0</v>
      </c>
      <c r="AI256" s="37" t="s">
        <v>942</v>
      </c>
      <c r="AJ256" s="32">
        <v>13.436111111111112</v>
      </c>
      <c r="AK256" s="32">
        <v>2.9833333333333334</v>
      </c>
      <c r="AL256" s="37">
        <v>0.22203845358693405</v>
      </c>
      <c r="AM256" t="s">
        <v>20</v>
      </c>
      <c r="AN256" s="34">
        <v>4</v>
      </c>
      <c r="AX256"/>
      <c r="AY256"/>
    </row>
    <row r="257" spans="1:51" x14ac:dyDescent="0.25">
      <c r="A257" t="s">
        <v>822</v>
      </c>
      <c r="B257" t="s">
        <v>510</v>
      </c>
      <c r="C257" t="s">
        <v>555</v>
      </c>
      <c r="D257" t="s">
        <v>688</v>
      </c>
      <c r="E257" s="32">
        <v>124.83333333333333</v>
      </c>
      <c r="F257" s="32">
        <v>475.96899999999988</v>
      </c>
      <c r="G257" s="32">
        <v>0</v>
      </c>
      <c r="H257" s="37">
        <v>0</v>
      </c>
      <c r="I257" s="32">
        <v>423.11511111111099</v>
      </c>
      <c r="J257" s="32">
        <v>0</v>
      </c>
      <c r="K257" s="37">
        <v>0</v>
      </c>
      <c r="L257" s="32">
        <v>72.340777777777788</v>
      </c>
      <c r="M257" s="32">
        <v>0</v>
      </c>
      <c r="N257" s="37">
        <v>0</v>
      </c>
      <c r="O257" s="32">
        <v>39.618222222222229</v>
      </c>
      <c r="P257" s="32">
        <v>0</v>
      </c>
      <c r="Q257" s="37">
        <v>0</v>
      </c>
      <c r="R257" s="32">
        <v>21.344777777777786</v>
      </c>
      <c r="S257" s="32">
        <v>0</v>
      </c>
      <c r="T257" s="37">
        <v>0</v>
      </c>
      <c r="U257" s="32">
        <v>11.377777777777778</v>
      </c>
      <c r="V257" s="32">
        <v>0</v>
      </c>
      <c r="W257" s="37">
        <v>0</v>
      </c>
      <c r="X257" s="32">
        <v>105.44288888888887</v>
      </c>
      <c r="Y257" s="32">
        <v>0</v>
      </c>
      <c r="Z257" s="37">
        <v>0</v>
      </c>
      <c r="AA257" s="32">
        <v>20.131333333333334</v>
      </c>
      <c r="AB257" s="32">
        <v>0</v>
      </c>
      <c r="AC257" s="37">
        <v>0</v>
      </c>
      <c r="AD257" s="32">
        <v>245.30277777777766</v>
      </c>
      <c r="AE257" s="32">
        <v>0</v>
      </c>
      <c r="AF257" s="37">
        <v>0</v>
      </c>
      <c r="AG257" s="32">
        <v>0</v>
      </c>
      <c r="AH257" s="32">
        <v>0</v>
      </c>
      <c r="AI257" s="37" t="s">
        <v>942</v>
      </c>
      <c r="AJ257" s="32">
        <v>32.751222222222225</v>
      </c>
      <c r="AK257" s="32">
        <v>0</v>
      </c>
      <c r="AL257" s="37">
        <v>0</v>
      </c>
      <c r="AM257" t="s">
        <v>243</v>
      </c>
      <c r="AN257" s="34">
        <v>4</v>
      </c>
      <c r="AX257"/>
      <c r="AY257"/>
    </row>
    <row r="258" spans="1:51" x14ac:dyDescent="0.25">
      <c r="A258" t="s">
        <v>822</v>
      </c>
      <c r="B258" t="s">
        <v>372</v>
      </c>
      <c r="C258" t="s">
        <v>631</v>
      </c>
      <c r="D258" t="s">
        <v>773</v>
      </c>
      <c r="E258" s="32">
        <v>81.788888888888891</v>
      </c>
      <c r="F258" s="32">
        <v>235.91944444444445</v>
      </c>
      <c r="G258" s="32">
        <v>0</v>
      </c>
      <c r="H258" s="37">
        <v>0</v>
      </c>
      <c r="I258" s="32">
        <v>220.76944444444445</v>
      </c>
      <c r="J258" s="32">
        <v>0</v>
      </c>
      <c r="K258" s="37">
        <v>0</v>
      </c>
      <c r="L258" s="32">
        <v>38.091666666666669</v>
      </c>
      <c r="M258" s="32">
        <v>0</v>
      </c>
      <c r="N258" s="37">
        <v>0</v>
      </c>
      <c r="O258" s="32">
        <v>22.941666666666666</v>
      </c>
      <c r="P258" s="32">
        <v>0</v>
      </c>
      <c r="Q258" s="37">
        <v>0</v>
      </c>
      <c r="R258" s="32">
        <v>9.6388888888888893</v>
      </c>
      <c r="S258" s="32">
        <v>0</v>
      </c>
      <c r="T258" s="37">
        <v>0</v>
      </c>
      <c r="U258" s="32">
        <v>5.5111111111111111</v>
      </c>
      <c r="V258" s="32">
        <v>0</v>
      </c>
      <c r="W258" s="37">
        <v>0</v>
      </c>
      <c r="X258" s="32">
        <v>62.594444444444441</v>
      </c>
      <c r="Y258" s="32">
        <v>0</v>
      </c>
      <c r="Z258" s="37">
        <v>0</v>
      </c>
      <c r="AA258" s="32">
        <v>0</v>
      </c>
      <c r="AB258" s="32">
        <v>0</v>
      </c>
      <c r="AC258" s="37" t="s">
        <v>942</v>
      </c>
      <c r="AD258" s="32">
        <v>107.11388888888889</v>
      </c>
      <c r="AE258" s="32">
        <v>0</v>
      </c>
      <c r="AF258" s="37">
        <v>0</v>
      </c>
      <c r="AG258" s="32">
        <v>28.119444444444444</v>
      </c>
      <c r="AH258" s="32">
        <v>0</v>
      </c>
      <c r="AI258" s="37">
        <v>0</v>
      </c>
      <c r="AJ258" s="32">
        <v>0</v>
      </c>
      <c r="AK258" s="32">
        <v>0</v>
      </c>
      <c r="AL258" s="37" t="s">
        <v>942</v>
      </c>
      <c r="AM258" t="s">
        <v>101</v>
      </c>
      <c r="AN258" s="34">
        <v>4</v>
      </c>
      <c r="AX258"/>
      <c r="AY258"/>
    </row>
    <row r="259" spans="1:51" x14ac:dyDescent="0.25">
      <c r="A259" t="s">
        <v>822</v>
      </c>
      <c r="B259" t="s">
        <v>501</v>
      </c>
      <c r="C259" t="s">
        <v>679</v>
      </c>
      <c r="D259" t="s">
        <v>753</v>
      </c>
      <c r="E259" s="32">
        <v>88.677777777777777</v>
      </c>
      <c r="F259" s="32">
        <v>326.56455555555556</v>
      </c>
      <c r="G259" s="32">
        <v>31.761666666666667</v>
      </c>
      <c r="H259" s="37">
        <v>9.7259993855222091E-2</v>
      </c>
      <c r="I259" s="32">
        <v>272.23122222222224</v>
      </c>
      <c r="J259" s="32">
        <v>31.761666666666667</v>
      </c>
      <c r="K259" s="37">
        <v>0.11667165289637361</v>
      </c>
      <c r="L259" s="32">
        <v>41.695</v>
      </c>
      <c r="M259" s="32">
        <v>8.8888888888888892E-2</v>
      </c>
      <c r="N259" s="37">
        <v>2.1318836524496674E-3</v>
      </c>
      <c r="O259" s="32">
        <v>24.64222222222222</v>
      </c>
      <c r="P259" s="32">
        <v>8.8888888888888892E-2</v>
      </c>
      <c r="Q259" s="37">
        <v>3.6071782847867263E-3</v>
      </c>
      <c r="R259" s="32">
        <v>11.897222222222222</v>
      </c>
      <c r="S259" s="32">
        <v>0</v>
      </c>
      <c r="T259" s="37">
        <v>0</v>
      </c>
      <c r="U259" s="32">
        <v>5.1555555555555559</v>
      </c>
      <c r="V259" s="32">
        <v>0</v>
      </c>
      <c r="W259" s="37">
        <v>0</v>
      </c>
      <c r="X259" s="32">
        <v>48.591999999999999</v>
      </c>
      <c r="Y259" s="32">
        <v>13.434111111111111</v>
      </c>
      <c r="Z259" s="37">
        <v>0.27646754838473642</v>
      </c>
      <c r="AA259" s="32">
        <v>37.280555555555559</v>
      </c>
      <c r="AB259" s="32">
        <v>0</v>
      </c>
      <c r="AC259" s="37">
        <v>0</v>
      </c>
      <c r="AD259" s="32">
        <v>154.5841111111111</v>
      </c>
      <c r="AE259" s="32">
        <v>14.961888888888891</v>
      </c>
      <c r="AF259" s="37">
        <v>9.6788012567052703E-2</v>
      </c>
      <c r="AG259" s="32">
        <v>6.5694444444444446</v>
      </c>
      <c r="AH259" s="32">
        <v>0</v>
      </c>
      <c r="AI259" s="37">
        <v>0</v>
      </c>
      <c r="AJ259" s="32">
        <v>37.843444444444437</v>
      </c>
      <c r="AK259" s="32">
        <v>3.2767777777777782</v>
      </c>
      <c r="AL259" s="37">
        <v>8.6587725453696696E-2</v>
      </c>
      <c r="AM259" t="s">
        <v>234</v>
      </c>
      <c r="AN259" s="34">
        <v>4</v>
      </c>
      <c r="AX259"/>
      <c r="AY259"/>
    </row>
    <row r="260" spans="1:51" x14ac:dyDescent="0.25">
      <c r="A260" t="s">
        <v>822</v>
      </c>
      <c r="B260" t="s">
        <v>507</v>
      </c>
      <c r="C260" t="s">
        <v>679</v>
      </c>
      <c r="D260" t="s">
        <v>753</v>
      </c>
      <c r="E260" s="32">
        <v>125.78888888888889</v>
      </c>
      <c r="F260" s="32">
        <v>415.34377777777786</v>
      </c>
      <c r="G260" s="32">
        <v>0</v>
      </c>
      <c r="H260" s="37">
        <v>0</v>
      </c>
      <c r="I260" s="32">
        <v>354.19822222222234</v>
      </c>
      <c r="J260" s="32">
        <v>0</v>
      </c>
      <c r="K260" s="37">
        <v>0</v>
      </c>
      <c r="L260" s="32">
        <v>81.554333333333332</v>
      </c>
      <c r="M260" s="32">
        <v>0</v>
      </c>
      <c r="N260" s="37">
        <v>0</v>
      </c>
      <c r="O260" s="32">
        <v>48.244111111111103</v>
      </c>
      <c r="P260" s="32">
        <v>0</v>
      </c>
      <c r="Q260" s="37">
        <v>0</v>
      </c>
      <c r="R260" s="32">
        <v>25.646555555555555</v>
      </c>
      <c r="S260" s="32">
        <v>0</v>
      </c>
      <c r="T260" s="37">
        <v>0</v>
      </c>
      <c r="U260" s="32">
        <v>7.6636666666666677</v>
      </c>
      <c r="V260" s="32">
        <v>0</v>
      </c>
      <c r="W260" s="37">
        <v>0</v>
      </c>
      <c r="X260" s="32">
        <v>70.615444444444464</v>
      </c>
      <c r="Y260" s="32">
        <v>0</v>
      </c>
      <c r="Z260" s="37">
        <v>0</v>
      </c>
      <c r="AA260" s="32">
        <v>27.835333333333331</v>
      </c>
      <c r="AB260" s="32">
        <v>0</v>
      </c>
      <c r="AC260" s="37">
        <v>0</v>
      </c>
      <c r="AD260" s="32">
        <v>213.04277777777793</v>
      </c>
      <c r="AE260" s="32">
        <v>0</v>
      </c>
      <c r="AF260" s="37">
        <v>0</v>
      </c>
      <c r="AG260" s="32">
        <v>10.334222222222218</v>
      </c>
      <c r="AH260" s="32">
        <v>0</v>
      </c>
      <c r="AI260" s="37">
        <v>0</v>
      </c>
      <c r="AJ260" s="32">
        <v>11.961666666666666</v>
      </c>
      <c r="AK260" s="32">
        <v>0</v>
      </c>
      <c r="AL260" s="37">
        <v>0</v>
      </c>
      <c r="AM260" t="s">
        <v>240</v>
      </c>
      <c r="AN260" s="34">
        <v>4</v>
      </c>
      <c r="AX260"/>
      <c r="AY260"/>
    </row>
    <row r="261" spans="1:51" x14ac:dyDescent="0.25">
      <c r="A261" t="s">
        <v>822</v>
      </c>
      <c r="B261" t="s">
        <v>498</v>
      </c>
      <c r="C261" t="s">
        <v>596</v>
      </c>
      <c r="D261" t="s">
        <v>739</v>
      </c>
      <c r="E261" s="32">
        <v>38.12222222222222</v>
      </c>
      <c r="F261" s="32">
        <v>190.49722222222221</v>
      </c>
      <c r="G261" s="32">
        <v>0</v>
      </c>
      <c r="H261" s="37">
        <v>0</v>
      </c>
      <c r="I261" s="32">
        <v>182.92500000000001</v>
      </c>
      <c r="J261" s="32">
        <v>0</v>
      </c>
      <c r="K261" s="37">
        <v>0</v>
      </c>
      <c r="L261" s="32">
        <v>31.177777777777777</v>
      </c>
      <c r="M261" s="32">
        <v>0</v>
      </c>
      <c r="N261" s="37">
        <v>0</v>
      </c>
      <c r="O261" s="32">
        <v>23.605555555555554</v>
      </c>
      <c r="P261" s="32">
        <v>0</v>
      </c>
      <c r="Q261" s="37">
        <v>0</v>
      </c>
      <c r="R261" s="32">
        <v>6.5944444444444441</v>
      </c>
      <c r="S261" s="32">
        <v>0</v>
      </c>
      <c r="T261" s="37">
        <v>0</v>
      </c>
      <c r="U261" s="32">
        <v>0.97777777777777775</v>
      </c>
      <c r="V261" s="32">
        <v>0</v>
      </c>
      <c r="W261" s="37">
        <v>0</v>
      </c>
      <c r="X261" s="32">
        <v>22.744444444444444</v>
      </c>
      <c r="Y261" s="32">
        <v>0</v>
      </c>
      <c r="Z261" s="37">
        <v>0</v>
      </c>
      <c r="AA261" s="32">
        <v>0</v>
      </c>
      <c r="AB261" s="32">
        <v>0</v>
      </c>
      <c r="AC261" s="37" t="s">
        <v>942</v>
      </c>
      <c r="AD261" s="32">
        <v>74.047222222222217</v>
      </c>
      <c r="AE261" s="32">
        <v>0</v>
      </c>
      <c r="AF261" s="37">
        <v>0</v>
      </c>
      <c r="AG261" s="32">
        <v>39.083333333333336</v>
      </c>
      <c r="AH261" s="32">
        <v>0</v>
      </c>
      <c r="AI261" s="37">
        <v>0</v>
      </c>
      <c r="AJ261" s="32">
        <v>23.444444444444443</v>
      </c>
      <c r="AK261" s="32">
        <v>0</v>
      </c>
      <c r="AL261" s="37">
        <v>0</v>
      </c>
      <c r="AM261" t="s">
        <v>231</v>
      </c>
      <c r="AN261" s="34">
        <v>4</v>
      </c>
      <c r="AX261"/>
      <c r="AY261"/>
    </row>
    <row r="262" spans="1:51" x14ac:dyDescent="0.25">
      <c r="A262" t="s">
        <v>822</v>
      </c>
      <c r="B262" t="s">
        <v>311</v>
      </c>
      <c r="C262" t="s">
        <v>555</v>
      </c>
      <c r="D262" t="s">
        <v>688</v>
      </c>
      <c r="E262" s="32">
        <v>55.6</v>
      </c>
      <c r="F262" s="32">
        <v>191.75122222222222</v>
      </c>
      <c r="G262" s="32">
        <v>0</v>
      </c>
      <c r="H262" s="37">
        <v>0</v>
      </c>
      <c r="I262" s="32">
        <v>174.45811111111109</v>
      </c>
      <c r="J262" s="32">
        <v>0</v>
      </c>
      <c r="K262" s="37">
        <v>0</v>
      </c>
      <c r="L262" s="32">
        <v>40.042999999999999</v>
      </c>
      <c r="M262" s="32">
        <v>0</v>
      </c>
      <c r="N262" s="37">
        <v>0</v>
      </c>
      <c r="O262" s="32">
        <v>25.296333333333333</v>
      </c>
      <c r="P262" s="32">
        <v>0</v>
      </c>
      <c r="Q262" s="37">
        <v>0</v>
      </c>
      <c r="R262" s="32">
        <v>10.285555555555556</v>
      </c>
      <c r="S262" s="32">
        <v>0</v>
      </c>
      <c r="T262" s="37">
        <v>0</v>
      </c>
      <c r="U262" s="32">
        <v>4.4611111111111112</v>
      </c>
      <c r="V262" s="32">
        <v>0</v>
      </c>
      <c r="W262" s="37">
        <v>0</v>
      </c>
      <c r="X262" s="32">
        <v>29.56088888888889</v>
      </c>
      <c r="Y262" s="32">
        <v>0</v>
      </c>
      <c r="Z262" s="37">
        <v>0</v>
      </c>
      <c r="AA262" s="32">
        <v>2.5464444444444445</v>
      </c>
      <c r="AB262" s="32">
        <v>0</v>
      </c>
      <c r="AC262" s="37">
        <v>0</v>
      </c>
      <c r="AD262" s="32">
        <v>105.47644444444445</v>
      </c>
      <c r="AE262" s="32">
        <v>0</v>
      </c>
      <c r="AF262" s="37">
        <v>0</v>
      </c>
      <c r="AG262" s="32">
        <v>0</v>
      </c>
      <c r="AH262" s="32">
        <v>0</v>
      </c>
      <c r="AI262" s="37" t="s">
        <v>942</v>
      </c>
      <c r="AJ262" s="32">
        <v>14.124444444444443</v>
      </c>
      <c r="AK262" s="32">
        <v>0</v>
      </c>
      <c r="AL262" s="37">
        <v>0</v>
      </c>
      <c r="AM262" t="s">
        <v>38</v>
      </c>
      <c r="AN262" s="34">
        <v>4</v>
      </c>
      <c r="AX262"/>
      <c r="AY262"/>
    </row>
    <row r="263" spans="1:51" x14ac:dyDescent="0.25">
      <c r="A263" t="s">
        <v>822</v>
      </c>
      <c r="B263" t="s">
        <v>401</v>
      </c>
      <c r="C263" t="s">
        <v>585</v>
      </c>
      <c r="D263" t="s">
        <v>691</v>
      </c>
      <c r="E263" s="32">
        <v>43.722222222222221</v>
      </c>
      <c r="F263" s="32">
        <v>143.19288888888883</v>
      </c>
      <c r="G263" s="32">
        <v>1.4146666666666667</v>
      </c>
      <c r="H263" s="37">
        <v>9.8794477689767377E-3</v>
      </c>
      <c r="I263" s="32">
        <v>123.15111111111105</v>
      </c>
      <c r="J263" s="32">
        <v>1.4146666666666667</v>
      </c>
      <c r="K263" s="37">
        <v>1.1487242412212644E-2</v>
      </c>
      <c r="L263" s="32">
        <v>35.736555555555555</v>
      </c>
      <c r="M263" s="32">
        <v>0</v>
      </c>
      <c r="N263" s="37">
        <v>0</v>
      </c>
      <c r="O263" s="32">
        <v>21.158777777777779</v>
      </c>
      <c r="P263" s="32">
        <v>0</v>
      </c>
      <c r="Q263" s="37">
        <v>0</v>
      </c>
      <c r="R263" s="32">
        <v>9.6</v>
      </c>
      <c r="S263" s="32">
        <v>0</v>
      </c>
      <c r="T263" s="37">
        <v>0</v>
      </c>
      <c r="U263" s="32">
        <v>4.9777777777777779</v>
      </c>
      <c r="V263" s="32">
        <v>0</v>
      </c>
      <c r="W263" s="37">
        <v>0</v>
      </c>
      <c r="X263" s="32">
        <v>20.578111111111109</v>
      </c>
      <c r="Y263" s="32">
        <v>1.4146666666666667</v>
      </c>
      <c r="Z263" s="37">
        <v>6.8746186616847463E-2</v>
      </c>
      <c r="AA263" s="32">
        <v>5.4639999999999986</v>
      </c>
      <c r="AB263" s="32">
        <v>0</v>
      </c>
      <c r="AC263" s="37">
        <v>0</v>
      </c>
      <c r="AD263" s="32">
        <v>78.642666666666614</v>
      </c>
      <c r="AE263" s="32">
        <v>0</v>
      </c>
      <c r="AF263" s="37">
        <v>0</v>
      </c>
      <c r="AG263" s="32">
        <v>0</v>
      </c>
      <c r="AH263" s="32">
        <v>0</v>
      </c>
      <c r="AI263" s="37" t="s">
        <v>942</v>
      </c>
      <c r="AJ263" s="32">
        <v>2.771555555555556</v>
      </c>
      <c r="AK263" s="32">
        <v>0</v>
      </c>
      <c r="AL263" s="37">
        <v>0</v>
      </c>
      <c r="AM263" t="s">
        <v>132</v>
      </c>
      <c r="AN263" s="34">
        <v>4</v>
      </c>
      <c r="AX263"/>
      <c r="AY263"/>
    </row>
    <row r="264" spans="1:51" x14ac:dyDescent="0.25">
      <c r="A264" t="s">
        <v>822</v>
      </c>
      <c r="B264" t="s">
        <v>366</v>
      </c>
      <c r="C264" t="s">
        <v>595</v>
      </c>
      <c r="D264" t="s">
        <v>727</v>
      </c>
      <c r="E264" s="32">
        <v>62.455555555555556</v>
      </c>
      <c r="F264" s="32">
        <v>434.47222222222223</v>
      </c>
      <c r="G264" s="32">
        <v>389.94444444444451</v>
      </c>
      <c r="H264" s="37">
        <v>0.89751294674253579</v>
      </c>
      <c r="I264" s="32">
        <v>402.52222222222224</v>
      </c>
      <c r="J264" s="32">
        <v>368.56944444444446</v>
      </c>
      <c r="K264" s="37">
        <v>0.9156499296105115</v>
      </c>
      <c r="L264" s="32">
        <v>83.050000000000011</v>
      </c>
      <c r="M264" s="32">
        <v>72.475000000000009</v>
      </c>
      <c r="N264" s="37">
        <v>0.87266706803130645</v>
      </c>
      <c r="O264" s="32">
        <v>56.611111111111114</v>
      </c>
      <c r="P264" s="32">
        <v>56.611111111111114</v>
      </c>
      <c r="Q264" s="37">
        <v>1</v>
      </c>
      <c r="R264" s="32">
        <v>21.222222222222221</v>
      </c>
      <c r="S264" s="32">
        <v>15.863888888888889</v>
      </c>
      <c r="T264" s="37">
        <v>0.74751308900523561</v>
      </c>
      <c r="U264" s="32">
        <v>5.2166666666666668</v>
      </c>
      <c r="V264" s="32">
        <v>0</v>
      </c>
      <c r="W264" s="37">
        <v>0</v>
      </c>
      <c r="X264" s="32">
        <v>57.791666666666664</v>
      </c>
      <c r="Y264" s="32">
        <v>57.791666666666664</v>
      </c>
      <c r="Z264" s="37">
        <v>1</v>
      </c>
      <c r="AA264" s="32">
        <v>5.5111111111111111</v>
      </c>
      <c r="AB264" s="32">
        <v>5.5111111111111111</v>
      </c>
      <c r="AC264" s="37">
        <v>1</v>
      </c>
      <c r="AD264" s="32">
        <v>246.65555555555557</v>
      </c>
      <c r="AE264" s="32">
        <v>226.94444444444446</v>
      </c>
      <c r="AF264" s="37">
        <v>0.92008649038244972</v>
      </c>
      <c r="AG264" s="32">
        <v>0</v>
      </c>
      <c r="AH264" s="32">
        <v>0</v>
      </c>
      <c r="AI264" s="37" t="s">
        <v>942</v>
      </c>
      <c r="AJ264" s="32">
        <v>41.463888888888889</v>
      </c>
      <c r="AK264" s="32">
        <v>27.222222222222221</v>
      </c>
      <c r="AL264" s="37">
        <v>0.65652843840021435</v>
      </c>
      <c r="AM264" t="s">
        <v>94</v>
      </c>
      <c r="AN264" s="34">
        <v>4</v>
      </c>
      <c r="AX264"/>
      <c r="AY264"/>
    </row>
    <row r="265" spans="1:51" x14ac:dyDescent="0.25">
      <c r="A265" t="s">
        <v>822</v>
      </c>
      <c r="B265" t="s">
        <v>517</v>
      </c>
      <c r="C265" t="s">
        <v>555</v>
      </c>
      <c r="D265" t="s">
        <v>688</v>
      </c>
      <c r="E265" s="32">
        <v>43.977777777777774</v>
      </c>
      <c r="F265" s="32">
        <v>157.44677777777781</v>
      </c>
      <c r="G265" s="32">
        <v>0</v>
      </c>
      <c r="H265" s="37">
        <v>0</v>
      </c>
      <c r="I265" s="32">
        <v>127.32933333333334</v>
      </c>
      <c r="J265" s="32">
        <v>0</v>
      </c>
      <c r="K265" s="37">
        <v>0</v>
      </c>
      <c r="L265" s="32">
        <v>46.455222222222226</v>
      </c>
      <c r="M265" s="32">
        <v>0</v>
      </c>
      <c r="N265" s="37">
        <v>0</v>
      </c>
      <c r="O265" s="32">
        <v>26.14211111111112</v>
      </c>
      <c r="P265" s="32">
        <v>0</v>
      </c>
      <c r="Q265" s="37">
        <v>0</v>
      </c>
      <c r="R265" s="32">
        <v>15.268666666666663</v>
      </c>
      <c r="S265" s="32">
        <v>0</v>
      </c>
      <c r="T265" s="37">
        <v>0</v>
      </c>
      <c r="U265" s="32">
        <v>5.0444444444444443</v>
      </c>
      <c r="V265" s="32">
        <v>0</v>
      </c>
      <c r="W265" s="37">
        <v>0</v>
      </c>
      <c r="X265" s="32">
        <v>47.197888888888883</v>
      </c>
      <c r="Y265" s="32">
        <v>0</v>
      </c>
      <c r="Z265" s="37">
        <v>0</v>
      </c>
      <c r="AA265" s="32">
        <v>9.8043333333333376</v>
      </c>
      <c r="AB265" s="32">
        <v>0</v>
      </c>
      <c r="AC265" s="37">
        <v>0</v>
      </c>
      <c r="AD265" s="32">
        <v>36.515333333333338</v>
      </c>
      <c r="AE265" s="32">
        <v>0</v>
      </c>
      <c r="AF265" s="37">
        <v>0</v>
      </c>
      <c r="AG265" s="32">
        <v>2.1387777777777774</v>
      </c>
      <c r="AH265" s="32">
        <v>0</v>
      </c>
      <c r="AI265" s="37">
        <v>0</v>
      </c>
      <c r="AJ265" s="32">
        <v>15.335222222222226</v>
      </c>
      <c r="AK265" s="32">
        <v>0</v>
      </c>
      <c r="AL265" s="37">
        <v>0</v>
      </c>
      <c r="AM265" t="s">
        <v>250</v>
      </c>
      <c r="AN265" s="34">
        <v>4</v>
      </c>
      <c r="AX265"/>
      <c r="AY265"/>
    </row>
    <row r="266" spans="1:51" x14ac:dyDescent="0.25">
      <c r="A266" t="s">
        <v>822</v>
      </c>
      <c r="B266" t="s">
        <v>317</v>
      </c>
      <c r="C266" t="s">
        <v>586</v>
      </c>
      <c r="D266" t="s">
        <v>738</v>
      </c>
      <c r="E266" s="32">
        <v>92.666666666666671</v>
      </c>
      <c r="F266" s="32">
        <v>388.89333333333337</v>
      </c>
      <c r="G266" s="32">
        <v>2.6666666666666665E-2</v>
      </c>
      <c r="H266" s="37">
        <v>6.8570644906915335E-5</v>
      </c>
      <c r="I266" s="32">
        <v>353.59622222222225</v>
      </c>
      <c r="J266" s="32">
        <v>0</v>
      </c>
      <c r="K266" s="37">
        <v>0</v>
      </c>
      <c r="L266" s="32">
        <v>36.193888888888885</v>
      </c>
      <c r="M266" s="32">
        <v>0</v>
      </c>
      <c r="N266" s="37">
        <v>0</v>
      </c>
      <c r="O266" s="32">
        <v>22.960111111111111</v>
      </c>
      <c r="P266" s="32">
        <v>0</v>
      </c>
      <c r="Q266" s="37">
        <v>0</v>
      </c>
      <c r="R266" s="32">
        <v>7.5448888888888881</v>
      </c>
      <c r="S266" s="32">
        <v>0</v>
      </c>
      <c r="T266" s="37">
        <v>0</v>
      </c>
      <c r="U266" s="32">
        <v>5.6888888888888891</v>
      </c>
      <c r="V266" s="32">
        <v>0</v>
      </c>
      <c r="W266" s="37">
        <v>0</v>
      </c>
      <c r="X266" s="32">
        <v>73.699222222222232</v>
      </c>
      <c r="Y266" s="32">
        <v>0</v>
      </c>
      <c r="Z266" s="37">
        <v>0</v>
      </c>
      <c r="AA266" s="32">
        <v>22.063333333333333</v>
      </c>
      <c r="AB266" s="32">
        <v>2.6666666666666665E-2</v>
      </c>
      <c r="AC266" s="37">
        <v>1.2086417887898473E-3</v>
      </c>
      <c r="AD266" s="32">
        <v>226.26777777777781</v>
      </c>
      <c r="AE266" s="32">
        <v>0</v>
      </c>
      <c r="AF266" s="37">
        <v>0</v>
      </c>
      <c r="AG266" s="32">
        <v>30.669111111111118</v>
      </c>
      <c r="AH266" s="32">
        <v>0</v>
      </c>
      <c r="AI266" s="37">
        <v>0</v>
      </c>
      <c r="AJ266" s="32">
        <v>0</v>
      </c>
      <c r="AK266" s="32">
        <v>0</v>
      </c>
      <c r="AL266" s="37" t="s">
        <v>942</v>
      </c>
      <c r="AM266" t="s">
        <v>45</v>
      </c>
      <c r="AN266" s="34">
        <v>4</v>
      </c>
      <c r="AX266"/>
      <c r="AY266"/>
    </row>
    <row r="267" spans="1:51" x14ac:dyDescent="0.25">
      <c r="A267" t="s">
        <v>822</v>
      </c>
      <c r="B267" t="s">
        <v>375</v>
      </c>
      <c r="C267" t="s">
        <v>573</v>
      </c>
      <c r="D267" t="s">
        <v>689</v>
      </c>
      <c r="E267" s="32">
        <v>117.18888888888888</v>
      </c>
      <c r="F267" s="32">
        <v>409.88388888888886</v>
      </c>
      <c r="G267" s="32">
        <v>0</v>
      </c>
      <c r="H267" s="37">
        <v>0</v>
      </c>
      <c r="I267" s="32">
        <v>388.93888888888881</v>
      </c>
      <c r="J267" s="32">
        <v>0</v>
      </c>
      <c r="K267" s="37">
        <v>0</v>
      </c>
      <c r="L267" s="32">
        <v>35.051666666666655</v>
      </c>
      <c r="M267" s="32">
        <v>0</v>
      </c>
      <c r="N267" s="37">
        <v>0</v>
      </c>
      <c r="O267" s="32">
        <v>25.113888888888887</v>
      </c>
      <c r="P267" s="32">
        <v>0</v>
      </c>
      <c r="Q267" s="37">
        <v>0</v>
      </c>
      <c r="R267" s="32">
        <v>4.2277777777777779</v>
      </c>
      <c r="S267" s="32">
        <v>0</v>
      </c>
      <c r="T267" s="37">
        <v>0</v>
      </c>
      <c r="U267" s="32">
        <v>5.7099999999999911</v>
      </c>
      <c r="V267" s="32">
        <v>0</v>
      </c>
      <c r="W267" s="37">
        <v>0</v>
      </c>
      <c r="X267" s="32">
        <v>96.658333333333331</v>
      </c>
      <c r="Y267" s="32">
        <v>0</v>
      </c>
      <c r="Z267" s="37">
        <v>0</v>
      </c>
      <c r="AA267" s="32">
        <v>11.007222222222238</v>
      </c>
      <c r="AB267" s="32">
        <v>0</v>
      </c>
      <c r="AC267" s="37">
        <v>0</v>
      </c>
      <c r="AD267" s="32">
        <v>247.6611111111111</v>
      </c>
      <c r="AE267" s="32">
        <v>0</v>
      </c>
      <c r="AF267" s="37">
        <v>0</v>
      </c>
      <c r="AG267" s="32">
        <v>0</v>
      </c>
      <c r="AH267" s="32">
        <v>0</v>
      </c>
      <c r="AI267" s="37" t="s">
        <v>942</v>
      </c>
      <c r="AJ267" s="32">
        <v>19.505555555555556</v>
      </c>
      <c r="AK267" s="32">
        <v>0</v>
      </c>
      <c r="AL267" s="37">
        <v>0</v>
      </c>
      <c r="AM267" t="s">
        <v>104</v>
      </c>
      <c r="AN267" s="34">
        <v>4</v>
      </c>
      <c r="AX267"/>
      <c r="AY267"/>
    </row>
    <row r="268" spans="1:51" x14ac:dyDescent="0.25">
      <c r="A268" t="s">
        <v>822</v>
      </c>
      <c r="B268" t="s">
        <v>356</v>
      </c>
      <c r="C268" t="s">
        <v>625</v>
      </c>
      <c r="D268" t="s">
        <v>769</v>
      </c>
      <c r="E268" s="32">
        <v>88.63333333333334</v>
      </c>
      <c r="F268" s="32">
        <v>326.0385555555556</v>
      </c>
      <c r="G268" s="32">
        <v>47.971888888888898</v>
      </c>
      <c r="H268" s="37">
        <v>0.14713563187993786</v>
      </c>
      <c r="I268" s="32">
        <v>295.90355555555561</v>
      </c>
      <c r="J268" s="32">
        <v>47.658000000000015</v>
      </c>
      <c r="K268" s="37">
        <v>0.1610592340146865</v>
      </c>
      <c r="L268" s="32">
        <v>56.406777777777776</v>
      </c>
      <c r="M268" s="32">
        <v>2.6755555555555555</v>
      </c>
      <c r="N268" s="37">
        <v>4.7433228079367923E-2</v>
      </c>
      <c r="O268" s="32">
        <v>37.698777777777778</v>
      </c>
      <c r="P268" s="32">
        <v>2.3755555555555556</v>
      </c>
      <c r="Q268" s="37">
        <v>6.3014126600037135E-2</v>
      </c>
      <c r="R268" s="32">
        <v>13.141333333333327</v>
      </c>
      <c r="S268" s="32">
        <v>0.3</v>
      </c>
      <c r="T268" s="37">
        <v>2.2828733766233778E-2</v>
      </c>
      <c r="U268" s="32">
        <v>5.5666666666666664</v>
      </c>
      <c r="V268" s="32">
        <v>0</v>
      </c>
      <c r="W268" s="37">
        <v>0</v>
      </c>
      <c r="X268" s="32">
        <v>37.947000000000003</v>
      </c>
      <c r="Y268" s="32">
        <v>11.924444444444438</v>
      </c>
      <c r="Z268" s="37">
        <v>0.3142394509300982</v>
      </c>
      <c r="AA268" s="32">
        <v>11.427000000000001</v>
      </c>
      <c r="AB268" s="32">
        <v>1.3888888888888888E-2</v>
      </c>
      <c r="AC268" s="37">
        <v>1.2154449014517273E-3</v>
      </c>
      <c r="AD268" s="32">
        <v>183.1172222222223</v>
      </c>
      <c r="AE268" s="32">
        <v>33.358000000000018</v>
      </c>
      <c r="AF268" s="37">
        <v>0.18216746407128406</v>
      </c>
      <c r="AG268" s="32">
        <v>27.901111111111113</v>
      </c>
      <c r="AH268" s="32">
        <v>0</v>
      </c>
      <c r="AI268" s="37">
        <v>0</v>
      </c>
      <c r="AJ268" s="32">
        <v>9.2394444444444428</v>
      </c>
      <c r="AK268" s="32">
        <v>0</v>
      </c>
      <c r="AL268" s="37">
        <v>0</v>
      </c>
      <c r="AM268" t="s">
        <v>84</v>
      </c>
      <c r="AN268" s="34">
        <v>4</v>
      </c>
      <c r="AX268"/>
      <c r="AY268"/>
    </row>
    <row r="269" spans="1:51" x14ac:dyDescent="0.25">
      <c r="A269" t="s">
        <v>822</v>
      </c>
      <c r="B269" t="s">
        <v>505</v>
      </c>
      <c r="C269" t="s">
        <v>680</v>
      </c>
      <c r="D269" t="s">
        <v>753</v>
      </c>
      <c r="E269" s="32">
        <v>89.6</v>
      </c>
      <c r="F269" s="32">
        <v>251.90666666666669</v>
      </c>
      <c r="G269" s="32">
        <v>108.33888888888889</v>
      </c>
      <c r="H269" s="37">
        <v>0.43007551297658742</v>
      </c>
      <c r="I269" s="32">
        <v>232.5325555555556</v>
      </c>
      <c r="J269" s="32">
        <v>108.33888888888889</v>
      </c>
      <c r="K269" s="37">
        <v>0.46590847733148943</v>
      </c>
      <c r="L269" s="32">
        <v>31.446111111111112</v>
      </c>
      <c r="M269" s="32">
        <v>0.66666666666666663</v>
      </c>
      <c r="N269" s="37">
        <v>2.1200289737293074E-2</v>
      </c>
      <c r="O269" s="32">
        <v>20.399777777777778</v>
      </c>
      <c r="P269" s="32">
        <v>0.66666666666666663</v>
      </c>
      <c r="Q269" s="37">
        <v>3.2680094554406909E-2</v>
      </c>
      <c r="R269" s="32">
        <v>5.9629999999999992</v>
      </c>
      <c r="S269" s="32">
        <v>0</v>
      </c>
      <c r="T269" s="37">
        <v>0</v>
      </c>
      <c r="U269" s="32">
        <v>5.083333333333333</v>
      </c>
      <c r="V269" s="32">
        <v>0</v>
      </c>
      <c r="W269" s="37">
        <v>0</v>
      </c>
      <c r="X269" s="32">
        <v>71.181111111111107</v>
      </c>
      <c r="Y269" s="32">
        <v>25.9</v>
      </c>
      <c r="Z269" s="37">
        <v>0.36386057474673367</v>
      </c>
      <c r="AA269" s="32">
        <v>8.3277777777777775</v>
      </c>
      <c r="AB269" s="32">
        <v>0</v>
      </c>
      <c r="AC269" s="37">
        <v>0</v>
      </c>
      <c r="AD269" s="32">
        <v>122.97388888888891</v>
      </c>
      <c r="AE269" s="32">
        <v>81.772222222222226</v>
      </c>
      <c r="AF269" s="37">
        <v>0.6649559752973756</v>
      </c>
      <c r="AG269" s="32">
        <v>16.261111111111113</v>
      </c>
      <c r="AH269" s="32">
        <v>0</v>
      </c>
      <c r="AI269" s="37">
        <v>0</v>
      </c>
      <c r="AJ269" s="32">
        <v>1.7166666666666666</v>
      </c>
      <c r="AK269" s="32">
        <v>0</v>
      </c>
      <c r="AL269" s="37">
        <v>0</v>
      </c>
      <c r="AM269" t="s">
        <v>238</v>
      </c>
      <c r="AN269" s="34">
        <v>4</v>
      </c>
      <c r="AX269"/>
      <c r="AY269"/>
    </row>
    <row r="270" spans="1:51" x14ac:dyDescent="0.25">
      <c r="A270" t="s">
        <v>822</v>
      </c>
      <c r="B270" t="s">
        <v>479</v>
      </c>
      <c r="C270" t="s">
        <v>541</v>
      </c>
      <c r="D270" t="s">
        <v>797</v>
      </c>
      <c r="E270" s="32">
        <v>103.38888888888889</v>
      </c>
      <c r="F270" s="32">
        <v>335.03777777777776</v>
      </c>
      <c r="G270" s="32">
        <v>6.3727777777777774</v>
      </c>
      <c r="H270" s="37">
        <v>1.902107225055881E-2</v>
      </c>
      <c r="I270" s="32">
        <v>303.55366666666669</v>
      </c>
      <c r="J270" s="32">
        <v>6.3727777777777774</v>
      </c>
      <c r="K270" s="37">
        <v>2.0993908088007867E-2</v>
      </c>
      <c r="L270" s="32">
        <v>46.871111111111119</v>
      </c>
      <c r="M270" s="32">
        <v>0</v>
      </c>
      <c r="N270" s="37">
        <v>0</v>
      </c>
      <c r="O270" s="32">
        <v>16.010888888888896</v>
      </c>
      <c r="P270" s="32">
        <v>0</v>
      </c>
      <c r="Q270" s="37">
        <v>0</v>
      </c>
      <c r="R270" s="32">
        <v>26.238</v>
      </c>
      <c r="S270" s="32">
        <v>0</v>
      </c>
      <c r="T270" s="37">
        <v>0</v>
      </c>
      <c r="U270" s="32">
        <v>4.6222222222222218</v>
      </c>
      <c r="V270" s="32">
        <v>0</v>
      </c>
      <c r="W270" s="37">
        <v>0</v>
      </c>
      <c r="X270" s="32">
        <v>71.819666666666663</v>
      </c>
      <c r="Y270" s="32">
        <v>0.65344444444444438</v>
      </c>
      <c r="Z270" s="37">
        <v>9.0984054197472981E-3</v>
      </c>
      <c r="AA270" s="32">
        <v>0.62388888888888894</v>
      </c>
      <c r="AB270" s="32">
        <v>0</v>
      </c>
      <c r="AC270" s="37">
        <v>0</v>
      </c>
      <c r="AD270" s="32">
        <v>158.90444444444444</v>
      </c>
      <c r="AE270" s="32">
        <v>5.7193333333333332</v>
      </c>
      <c r="AF270" s="37">
        <v>3.5992280476037308E-2</v>
      </c>
      <c r="AG270" s="32">
        <v>21.012333333333331</v>
      </c>
      <c r="AH270" s="32">
        <v>0</v>
      </c>
      <c r="AI270" s="37">
        <v>0</v>
      </c>
      <c r="AJ270" s="32">
        <v>35.806333333333335</v>
      </c>
      <c r="AK270" s="32">
        <v>0</v>
      </c>
      <c r="AL270" s="37">
        <v>0</v>
      </c>
      <c r="AM270" t="s">
        <v>211</v>
      </c>
      <c r="AN270" s="34">
        <v>4</v>
      </c>
      <c r="AX270"/>
      <c r="AY270"/>
    </row>
    <row r="271" spans="1:51" x14ac:dyDescent="0.25">
      <c r="A271" t="s">
        <v>822</v>
      </c>
      <c r="B271" t="s">
        <v>389</v>
      </c>
      <c r="C271" t="s">
        <v>643</v>
      </c>
      <c r="D271" t="s">
        <v>776</v>
      </c>
      <c r="E271" s="32">
        <v>102.82222222222222</v>
      </c>
      <c r="F271" s="32">
        <v>292.53088888888891</v>
      </c>
      <c r="G271" s="32">
        <v>0</v>
      </c>
      <c r="H271" s="37">
        <v>0</v>
      </c>
      <c r="I271" s="32">
        <v>257.04700000000003</v>
      </c>
      <c r="J271" s="32">
        <v>0</v>
      </c>
      <c r="K271" s="37">
        <v>0</v>
      </c>
      <c r="L271" s="32">
        <v>33.828111111111099</v>
      </c>
      <c r="M271" s="32">
        <v>0</v>
      </c>
      <c r="N271" s="37">
        <v>0</v>
      </c>
      <c r="O271" s="32">
        <v>16.041222222222213</v>
      </c>
      <c r="P271" s="32">
        <v>0</v>
      </c>
      <c r="Q271" s="37">
        <v>0</v>
      </c>
      <c r="R271" s="32">
        <v>13.075777777777775</v>
      </c>
      <c r="S271" s="32">
        <v>0</v>
      </c>
      <c r="T271" s="37">
        <v>0</v>
      </c>
      <c r="U271" s="32">
        <v>4.7111111111111112</v>
      </c>
      <c r="V271" s="32">
        <v>0</v>
      </c>
      <c r="W271" s="37">
        <v>0</v>
      </c>
      <c r="X271" s="32">
        <v>75.759222222222235</v>
      </c>
      <c r="Y271" s="32">
        <v>0</v>
      </c>
      <c r="Z271" s="37">
        <v>0</v>
      </c>
      <c r="AA271" s="32">
        <v>17.696999999999999</v>
      </c>
      <c r="AB271" s="32">
        <v>0</v>
      </c>
      <c r="AC271" s="37">
        <v>0</v>
      </c>
      <c r="AD271" s="32">
        <v>155.26155555555556</v>
      </c>
      <c r="AE271" s="32">
        <v>0</v>
      </c>
      <c r="AF271" s="37">
        <v>0</v>
      </c>
      <c r="AG271" s="32">
        <v>0</v>
      </c>
      <c r="AH271" s="32">
        <v>0</v>
      </c>
      <c r="AI271" s="37" t="s">
        <v>942</v>
      </c>
      <c r="AJ271" s="32">
        <v>9.9849999999999923</v>
      </c>
      <c r="AK271" s="32">
        <v>0</v>
      </c>
      <c r="AL271" s="37">
        <v>0</v>
      </c>
      <c r="AM271" t="s">
        <v>119</v>
      </c>
      <c r="AN271" s="34">
        <v>4</v>
      </c>
      <c r="AX271"/>
      <c r="AY271"/>
    </row>
    <row r="272" spans="1:51" x14ac:dyDescent="0.25">
      <c r="AX272"/>
      <c r="AY272"/>
    </row>
    <row r="273" spans="50:51" x14ac:dyDescent="0.25">
      <c r="AX273"/>
      <c r="AY273"/>
    </row>
    <row r="274" spans="50:51" x14ac:dyDescent="0.25">
      <c r="AX274"/>
      <c r="AY274"/>
    </row>
    <row r="275" spans="50:51" x14ac:dyDescent="0.25">
      <c r="AX275"/>
      <c r="AY275"/>
    </row>
    <row r="276" spans="50:51" x14ac:dyDescent="0.25">
      <c r="AX276"/>
      <c r="AY276"/>
    </row>
    <row r="277" spans="50:51" x14ac:dyDescent="0.25">
      <c r="AX277"/>
      <c r="AY277"/>
    </row>
    <row r="278" spans="50:51" x14ac:dyDescent="0.25">
      <c r="AX278"/>
      <c r="AY278"/>
    </row>
    <row r="279" spans="50:51" x14ac:dyDescent="0.25">
      <c r="AX279"/>
      <c r="AY279"/>
    </row>
    <row r="280" spans="50:51" x14ac:dyDescent="0.25">
      <c r="AX280"/>
      <c r="AY280"/>
    </row>
    <row r="281" spans="50:51" x14ac:dyDescent="0.25">
      <c r="AX281"/>
      <c r="AY281"/>
    </row>
    <row r="282" spans="50:51" x14ac:dyDescent="0.25">
      <c r="AX282"/>
      <c r="AY282"/>
    </row>
    <row r="283" spans="50:51" x14ac:dyDescent="0.25">
      <c r="AX283"/>
      <c r="AY283"/>
    </row>
    <row r="284" spans="50:51" x14ac:dyDescent="0.25">
      <c r="AX284"/>
      <c r="AY284"/>
    </row>
    <row r="285" spans="50:51" x14ac:dyDescent="0.25">
      <c r="AX285"/>
      <c r="AY285"/>
    </row>
    <row r="286" spans="50:51" x14ac:dyDescent="0.25">
      <c r="AX286"/>
      <c r="AY286"/>
    </row>
    <row r="287" spans="50:51" x14ac:dyDescent="0.25">
      <c r="AX287"/>
      <c r="AY287"/>
    </row>
    <row r="288" spans="50:51" x14ac:dyDescent="0.25">
      <c r="AX288"/>
      <c r="AY288"/>
    </row>
    <row r="289" spans="50:51" x14ac:dyDescent="0.25">
      <c r="AX289"/>
      <c r="AY289"/>
    </row>
    <row r="290" spans="50:51" x14ac:dyDescent="0.25">
      <c r="AX290"/>
      <c r="AY290"/>
    </row>
    <row r="291" spans="50:51" x14ac:dyDescent="0.25">
      <c r="AX291"/>
      <c r="AY291"/>
    </row>
    <row r="292" spans="50:51" x14ac:dyDescent="0.25">
      <c r="AX292"/>
      <c r="AY292"/>
    </row>
    <row r="293" spans="50:51" x14ac:dyDescent="0.25">
      <c r="AX293"/>
      <c r="AY293"/>
    </row>
    <row r="294" spans="50:51" x14ac:dyDescent="0.25">
      <c r="AX294"/>
      <c r="AY294"/>
    </row>
    <row r="295" spans="50:51" x14ac:dyDescent="0.25">
      <c r="AX295"/>
      <c r="AY295"/>
    </row>
    <row r="296" spans="50:51" x14ac:dyDescent="0.25">
      <c r="AX296"/>
      <c r="AY296"/>
    </row>
    <row r="297" spans="50:51" x14ac:dyDescent="0.25">
      <c r="AX297"/>
      <c r="AY297"/>
    </row>
    <row r="298" spans="50:51" x14ac:dyDescent="0.25">
      <c r="AX298"/>
      <c r="AY298"/>
    </row>
    <row r="299" spans="50:51" x14ac:dyDescent="0.25">
      <c r="AX299"/>
      <c r="AY299"/>
    </row>
    <row r="300" spans="50:51" x14ac:dyDescent="0.25">
      <c r="AX300"/>
      <c r="AY300"/>
    </row>
    <row r="301" spans="50:51" x14ac:dyDescent="0.25">
      <c r="AX301"/>
      <c r="AY301"/>
    </row>
    <row r="302" spans="50:51" x14ac:dyDescent="0.25">
      <c r="AX302"/>
      <c r="AY302"/>
    </row>
    <row r="303" spans="50:51" x14ac:dyDescent="0.25">
      <c r="AX303"/>
      <c r="AY303"/>
    </row>
    <row r="304" spans="50:51" x14ac:dyDescent="0.25">
      <c r="AX304"/>
      <c r="AY304"/>
    </row>
    <row r="305" spans="50:51" x14ac:dyDescent="0.25">
      <c r="AX305"/>
      <c r="AY305"/>
    </row>
    <row r="306" spans="50:51" x14ac:dyDescent="0.25">
      <c r="AX306"/>
      <c r="AY306"/>
    </row>
    <row r="307" spans="50:51" x14ac:dyDescent="0.25">
      <c r="AX307"/>
      <c r="AY307"/>
    </row>
    <row r="308" spans="50:51" x14ac:dyDescent="0.25">
      <c r="AX308"/>
      <c r="AY308"/>
    </row>
    <row r="309" spans="50:51" x14ac:dyDescent="0.25">
      <c r="AX309"/>
      <c r="AY309"/>
    </row>
    <row r="310" spans="50:51" x14ac:dyDescent="0.25">
      <c r="AX310"/>
      <c r="AY310"/>
    </row>
    <row r="311" spans="50:51" x14ac:dyDescent="0.25">
      <c r="AX311"/>
      <c r="AY311"/>
    </row>
    <row r="312" spans="50:51" x14ac:dyDescent="0.25">
      <c r="AX312"/>
      <c r="AY312"/>
    </row>
    <row r="313" spans="50:51" x14ac:dyDescent="0.25">
      <c r="AX313"/>
      <c r="AY313"/>
    </row>
    <row r="314" spans="50:51" x14ac:dyDescent="0.25">
      <c r="AX314"/>
      <c r="AY314"/>
    </row>
    <row r="315" spans="50:51" x14ac:dyDescent="0.25">
      <c r="AX315"/>
      <c r="AY315"/>
    </row>
    <row r="316" spans="50:51" x14ac:dyDescent="0.25">
      <c r="AX316"/>
      <c r="AY316"/>
    </row>
    <row r="317" spans="50:51" x14ac:dyDescent="0.25">
      <c r="AX317"/>
      <c r="AY317"/>
    </row>
    <row r="318" spans="50:51" x14ac:dyDescent="0.25">
      <c r="AX318"/>
      <c r="AY318"/>
    </row>
    <row r="319" spans="50:51" x14ac:dyDescent="0.25">
      <c r="AX319"/>
      <c r="AY319"/>
    </row>
    <row r="320" spans="50:51" x14ac:dyDescent="0.25">
      <c r="AX320"/>
      <c r="AY320"/>
    </row>
    <row r="321" spans="50:51" x14ac:dyDescent="0.25">
      <c r="AX321"/>
      <c r="AY321"/>
    </row>
    <row r="322" spans="50:51" x14ac:dyDescent="0.25">
      <c r="AX322"/>
      <c r="AY322"/>
    </row>
    <row r="323" spans="50:51" x14ac:dyDescent="0.25">
      <c r="AX323"/>
      <c r="AY323"/>
    </row>
    <row r="324" spans="50:51" x14ac:dyDescent="0.25">
      <c r="AX324"/>
      <c r="AY324"/>
    </row>
    <row r="325" spans="50:51" x14ac:dyDescent="0.25">
      <c r="AX325"/>
      <c r="AY325"/>
    </row>
    <row r="326" spans="50:51" x14ac:dyDescent="0.25">
      <c r="AX326"/>
      <c r="AY326"/>
    </row>
    <row r="327" spans="50:51" x14ac:dyDescent="0.25">
      <c r="AX327"/>
      <c r="AY327"/>
    </row>
    <row r="328" spans="50:51" x14ac:dyDescent="0.25">
      <c r="AX328"/>
      <c r="AY328"/>
    </row>
    <row r="329" spans="50:51" x14ac:dyDescent="0.25">
      <c r="AX329"/>
      <c r="AY329"/>
    </row>
    <row r="330" spans="50:51" x14ac:dyDescent="0.25">
      <c r="AX330"/>
      <c r="AY330"/>
    </row>
    <row r="331" spans="50:51" x14ac:dyDescent="0.25">
      <c r="AX331"/>
      <c r="AY331"/>
    </row>
    <row r="332" spans="50:51" x14ac:dyDescent="0.25">
      <c r="AX332"/>
      <c r="AY332"/>
    </row>
    <row r="333" spans="50:51" x14ac:dyDescent="0.25">
      <c r="AX333"/>
      <c r="AY333"/>
    </row>
    <row r="334" spans="50:51" x14ac:dyDescent="0.25">
      <c r="AX334"/>
      <c r="AY334"/>
    </row>
    <row r="335" spans="50:51" x14ac:dyDescent="0.25">
      <c r="AX335"/>
      <c r="AY335"/>
    </row>
    <row r="336" spans="50:51" x14ac:dyDescent="0.25">
      <c r="AX336"/>
      <c r="AY336"/>
    </row>
    <row r="337" spans="50:51" x14ac:dyDescent="0.25">
      <c r="AX337"/>
      <c r="AY337"/>
    </row>
    <row r="338" spans="50:51" x14ac:dyDescent="0.25">
      <c r="AX338"/>
      <c r="AY338"/>
    </row>
    <row r="339" spans="50:51" x14ac:dyDescent="0.25">
      <c r="AX339"/>
      <c r="AY339"/>
    </row>
    <row r="340" spans="50:51" x14ac:dyDescent="0.25">
      <c r="AX340"/>
      <c r="AY340"/>
    </row>
    <row r="341" spans="50:51" x14ac:dyDescent="0.25">
      <c r="AX341"/>
      <c r="AY341"/>
    </row>
    <row r="342" spans="50:51" x14ac:dyDescent="0.25">
      <c r="AX342"/>
      <c r="AY342"/>
    </row>
    <row r="343" spans="50:51" x14ac:dyDescent="0.25">
      <c r="AX343"/>
      <c r="AY343"/>
    </row>
    <row r="344" spans="50:51" x14ac:dyDescent="0.25">
      <c r="AX344"/>
      <c r="AY344"/>
    </row>
    <row r="345" spans="50:51" x14ac:dyDescent="0.25">
      <c r="AX345"/>
      <c r="AY345"/>
    </row>
    <row r="346" spans="50:51" x14ac:dyDescent="0.25">
      <c r="AX346"/>
      <c r="AY346"/>
    </row>
    <row r="347" spans="50:51" x14ac:dyDescent="0.25">
      <c r="AX347"/>
      <c r="AY347"/>
    </row>
    <row r="348" spans="50:51" x14ac:dyDescent="0.25">
      <c r="AX348"/>
      <c r="AY348"/>
    </row>
    <row r="349" spans="50:51" x14ac:dyDescent="0.25">
      <c r="AX349"/>
      <c r="AY349"/>
    </row>
    <row r="350" spans="50:51" x14ac:dyDescent="0.25">
      <c r="AX350"/>
      <c r="AY350"/>
    </row>
    <row r="351" spans="50:51" x14ac:dyDescent="0.25">
      <c r="AX351"/>
      <c r="AY351"/>
    </row>
    <row r="352" spans="50:51" x14ac:dyDescent="0.25">
      <c r="AX352"/>
      <c r="AY352"/>
    </row>
    <row r="353" spans="50:51" x14ac:dyDescent="0.25">
      <c r="AX353"/>
      <c r="AY353"/>
    </row>
    <row r="354" spans="50:51" x14ac:dyDescent="0.25">
      <c r="AX354"/>
      <c r="AY354"/>
    </row>
    <row r="355" spans="50:51" x14ac:dyDescent="0.25">
      <c r="AX355"/>
      <c r="AY355"/>
    </row>
    <row r="356" spans="50:51" x14ac:dyDescent="0.25">
      <c r="AX356"/>
      <c r="AY356"/>
    </row>
    <row r="357" spans="50:51" x14ac:dyDescent="0.25">
      <c r="AX357"/>
      <c r="AY357"/>
    </row>
    <row r="358" spans="50:51" x14ac:dyDescent="0.25">
      <c r="AX358"/>
      <c r="AY358"/>
    </row>
    <row r="359" spans="50:51" x14ac:dyDescent="0.25">
      <c r="AX359"/>
      <c r="AY359"/>
    </row>
    <row r="360" spans="50:51" x14ac:dyDescent="0.25">
      <c r="AX360"/>
      <c r="AY360"/>
    </row>
    <row r="361" spans="50:51" x14ac:dyDescent="0.25">
      <c r="AX361"/>
      <c r="AY361"/>
    </row>
    <row r="362" spans="50:51" x14ac:dyDescent="0.25">
      <c r="AX362"/>
      <c r="AY362"/>
    </row>
    <row r="363" spans="50:51" x14ac:dyDescent="0.25">
      <c r="AX363"/>
      <c r="AY363"/>
    </row>
    <row r="364" spans="50:51" x14ac:dyDescent="0.25">
      <c r="AX364"/>
      <c r="AY364"/>
    </row>
    <row r="365" spans="50:51" x14ac:dyDescent="0.25">
      <c r="AX365"/>
      <c r="AY365"/>
    </row>
    <row r="366" spans="50:51" x14ac:dyDescent="0.25">
      <c r="AX366"/>
      <c r="AY366"/>
    </row>
    <row r="367" spans="50:51" x14ac:dyDescent="0.25">
      <c r="AX367"/>
      <c r="AY367"/>
    </row>
    <row r="368" spans="50:51" x14ac:dyDescent="0.25">
      <c r="AX368"/>
      <c r="AY368"/>
    </row>
    <row r="369" spans="50:51" x14ac:dyDescent="0.25">
      <c r="AX369"/>
      <c r="AY369"/>
    </row>
    <row r="370" spans="50:51" x14ac:dyDescent="0.25">
      <c r="AX370"/>
      <c r="AY370"/>
    </row>
    <row r="371" spans="50:51" x14ac:dyDescent="0.25">
      <c r="AX371"/>
      <c r="AY371"/>
    </row>
    <row r="372" spans="50:51" x14ac:dyDescent="0.25">
      <c r="AX372"/>
      <c r="AY372"/>
    </row>
    <row r="373" spans="50:51" x14ac:dyDescent="0.25">
      <c r="AX373"/>
      <c r="AY373"/>
    </row>
    <row r="374" spans="50:51" x14ac:dyDescent="0.25">
      <c r="AX374"/>
      <c r="AY374"/>
    </row>
    <row r="375" spans="50:51" x14ac:dyDescent="0.25">
      <c r="AX375"/>
      <c r="AY375"/>
    </row>
    <row r="376" spans="50:51" x14ac:dyDescent="0.25">
      <c r="AX376"/>
      <c r="AY376"/>
    </row>
    <row r="377" spans="50:51" x14ac:dyDescent="0.25">
      <c r="AX377"/>
      <c r="AY377"/>
    </row>
    <row r="378" spans="50:51" x14ac:dyDescent="0.25">
      <c r="AX378"/>
      <c r="AY378"/>
    </row>
    <row r="379" spans="50:51" x14ac:dyDescent="0.25">
      <c r="AX379"/>
      <c r="AY379"/>
    </row>
    <row r="380" spans="50:51" x14ac:dyDescent="0.25">
      <c r="AX380"/>
      <c r="AY380"/>
    </row>
    <row r="381" spans="50:51" x14ac:dyDescent="0.25">
      <c r="AX381"/>
      <c r="AY381"/>
    </row>
    <row r="382" spans="50:51" x14ac:dyDescent="0.25">
      <c r="AX382"/>
      <c r="AY382"/>
    </row>
    <row r="383" spans="50:51" x14ac:dyDescent="0.25">
      <c r="AX383"/>
      <c r="AY383"/>
    </row>
    <row r="384" spans="50:51" x14ac:dyDescent="0.25">
      <c r="AX384"/>
      <c r="AY384"/>
    </row>
    <row r="385" spans="50:51" x14ac:dyDescent="0.25">
      <c r="AX385"/>
      <c r="AY385"/>
    </row>
    <row r="386" spans="50:51" x14ac:dyDescent="0.25">
      <c r="AX386"/>
      <c r="AY386"/>
    </row>
    <row r="387" spans="50:51" x14ac:dyDescent="0.25">
      <c r="AX387"/>
      <c r="AY387"/>
    </row>
    <row r="388" spans="50:51" x14ac:dyDescent="0.25">
      <c r="AX388"/>
      <c r="AY388"/>
    </row>
    <row r="389" spans="50:51" x14ac:dyDescent="0.25">
      <c r="AX389"/>
      <c r="AY389"/>
    </row>
    <row r="390" spans="50:51" x14ac:dyDescent="0.25">
      <c r="AX390"/>
      <c r="AY390"/>
    </row>
    <row r="391" spans="50:51" x14ac:dyDescent="0.25">
      <c r="AX391"/>
      <c r="AY391"/>
    </row>
    <row r="392" spans="50:51" x14ac:dyDescent="0.25">
      <c r="AX392"/>
      <c r="AY392"/>
    </row>
    <row r="393" spans="50:51" x14ac:dyDescent="0.25">
      <c r="AX393"/>
      <c r="AY393"/>
    </row>
    <row r="394" spans="50:51" x14ac:dyDescent="0.25">
      <c r="AX394"/>
      <c r="AY394"/>
    </row>
    <row r="395" spans="50:51" x14ac:dyDescent="0.25">
      <c r="AX395"/>
      <c r="AY395"/>
    </row>
    <row r="396" spans="50:51" x14ac:dyDescent="0.25">
      <c r="AX396"/>
      <c r="AY396"/>
    </row>
    <row r="397" spans="50:51" x14ac:dyDescent="0.25">
      <c r="AX397"/>
      <c r="AY397"/>
    </row>
    <row r="398" spans="50:51" x14ac:dyDescent="0.25">
      <c r="AX398"/>
      <c r="AY398"/>
    </row>
    <row r="399" spans="50:51" x14ac:dyDescent="0.25">
      <c r="AX399"/>
      <c r="AY399"/>
    </row>
    <row r="400" spans="50:51" x14ac:dyDescent="0.25">
      <c r="AX400"/>
      <c r="AY400"/>
    </row>
    <row r="401" spans="50:51" x14ac:dyDescent="0.25">
      <c r="AX401"/>
      <c r="AY401"/>
    </row>
    <row r="402" spans="50:51" x14ac:dyDescent="0.25">
      <c r="AX402"/>
      <c r="AY402"/>
    </row>
    <row r="403" spans="50:51" x14ac:dyDescent="0.25">
      <c r="AX403"/>
      <c r="AY403"/>
    </row>
    <row r="404" spans="50:51" x14ac:dyDescent="0.25">
      <c r="AX404"/>
      <c r="AY404"/>
    </row>
    <row r="405" spans="50:51" x14ac:dyDescent="0.25">
      <c r="AX405"/>
      <c r="AY405"/>
    </row>
    <row r="406" spans="50:51" x14ac:dyDescent="0.25">
      <c r="AX406"/>
      <c r="AY406"/>
    </row>
    <row r="407" spans="50:51" x14ac:dyDescent="0.25">
      <c r="AX407"/>
      <c r="AY407"/>
    </row>
    <row r="408" spans="50:51" x14ac:dyDescent="0.25">
      <c r="AX408"/>
      <c r="AY408"/>
    </row>
    <row r="409" spans="50:51" x14ac:dyDescent="0.25">
      <c r="AX409"/>
      <c r="AY409"/>
    </row>
    <row r="410" spans="50:51" x14ac:dyDescent="0.25">
      <c r="AX410"/>
      <c r="AY410"/>
    </row>
    <row r="411" spans="50:51" x14ac:dyDescent="0.25">
      <c r="AX411"/>
      <c r="AY411"/>
    </row>
    <row r="412" spans="50:51" x14ac:dyDescent="0.25">
      <c r="AX412"/>
      <c r="AY412"/>
    </row>
    <row r="413" spans="50:51" x14ac:dyDescent="0.25">
      <c r="AX413"/>
      <c r="AY413"/>
    </row>
    <row r="414" spans="50:51" x14ac:dyDescent="0.25">
      <c r="AX414"/>
      <c r="AY414"/>
    </row>
    <row r="415" spans="50:51" x14ac:dyDescent="0.25">
      <c r="AX415"/>
      <c r="AY415"/>
    </row>
    <row r="416" spans="50:51" x14ac:dyDescent="0.25">
      <c r="AX416"/>
      <c r="AY416"/>
    </row>
    <row r="417" spans="50:51" x14ac:dyDescent="0.25">
      <c r="AX417"/>
      <c r="AY417"/>
    </row>
    <row r="418" spans="50:51" x14ac:dyDescent="0.25">
      <c r="AX418"/>
      <c r="AY418"/>
    </row>
    <row r="419" spans="50:51" x14ac:dyDescent="0.25">
      <c r="AX419"/>
      <c r="AY419"/>
    </row>
    <row r="420" spans="50:51" x14ac:dyDescent="0.25">
      <c r="AX420"/>
      <c r="AY420"/>
    </row>
    <row r="421" spans="50:51" x14ac:dyDescent="0.25">
      <c r="AX421"/>
      <c r="AY421"/>
    </row>
    <row r="422" spans="50:51" x14ac:dyDescent="0.25">
      <c r="AX422"/>
      <c r="AY422"/>
    </row>
    <row r="423" spans="50:51" x14ac:dyDescent="0.25">
      <c r="AX423"/>
      <c r="AY423"/>
    </row>
    <row r="424" spans="50:51" x14ac:dyDescent="0.25">
      <c r="AX424"/>
      <c r="AY424"/>
    </row>
    <row r="425" spans="50:51" x14ac:dyDescent="0.25">
      <c r="AX425"/>
      <c r="AY425"/>
    </row>
    <row r="426" spans="50:51" x14ac:dyDescent="0.25">
      <c r="AX426"/>
      <c r="AY426"/>
    </row>
    <row r="427" spans="50:51" x14ac:dyDescent="0.25">
      <c r="AX427"/>
      <c r="AY427"/>
    </row>
    <row r="428" spans="50:51" x14ac:dyDescent="0.25">
      <c r="AX428"/>
      <c r="AY428"/>
    </row>
    <row r="429" spans="50:51" x14ac:dyDescent="0.25">
      <c r="AX429"/>
      <c r="AY429"/>
    </row>
    <row r="430" spans="50:51" x14ac:dyDescent="0.25">
      <c r="AX430"/>
      <c r="AY430"/>
    </row>
    <row r="431" spans="50:51" x14ac:dyDescent="0.25">
      <c r="AX431"/>
      <c r="AY431"/>
    </row>
    <row r="432" spans="50:51" x14ac:dyDescent="0.25">
      <c r="AX432"/>
      <c r="AY432"/>
    </row>
    <row r="433" spans="50:51" x14ac:dyDescent="0.25">
      <c r="AX433"/>
      <c r="AY433"/>
    </row>
    <row r="434" spans="50:51" x14ac:dyDescent="0.25">
      <c r="AX434"/>
      <c r="AY434"/>
    </row>
    <row r="435" spans="50:51" x14ac:dyDescent="0.25">
      <c r="AX435"/>
      <c r="AY435"/>
    </row>
    <row r="436" spans="50:51" x14ac:dyDescent="0.25">
      <c r="AX436"/>
      <c r="AY436"/>
    </row>
    <row r="437" spans="50:51" x14ac:dyDescent="0.25">
      <c r="AX437"/>
      <c r="AY437"/>
    </row>
    <row r="438" spans="50:51" x14ac:dyDescent="0.25">
      <c r="AX438"/>
      <c r="AY438"/>
    </row>
    <row r="439" spans="50:51" x14ac:dyDescent="0.25">
      <c r="AX439"/>
      <c r="AY439"/>
    </row>
    <row r="440" spans="50:51" x14ac:dyDescent="0.25">
      <c r="AX440"/>
      <c r="AY440"/>
    </row>
    <row r="441" spans="50:51" x14ac:dyDescent="0.25">
      <c r="AX441"/>
      <c r="AY441"/>
    </row>
    <row r="442" spans="50:51" x14ac:dyDescent="0.25">
      <c r="AX442"/>
      <c r="AY442"/>
    </row>
    <row r="443" spans="50:51" x14ac:dyDescent="0.25">
      <c r="AX443"/>
      <c r="AY443"/>
    </row>
    <row r="444" spans="50:51" x14ac:dyDescent="0.25">
      <c r="AX444"/>
      <c r="AY444"/>
    </row>
    <row r="445" spans="50:51" x14ac:dyDescent="0.25">
      <c r="AX445"/>
      <c r="AY445"/>
    </row>
    <row r="446" spans="50:51" x14ac:dyDescent="0.25">
      <c r="AX446"/>
      <c r="AY446"/>
    </row>
    <row r="447" spans="50:51" x14ac:dyDescent="0.25">
      <c r="AX447"/>
      <c r="AY447"/>
    </row>
    <row r="448" spans="50:51" x14ac:dyDescent="0.25">
      <c r="AX448"/>
      <c r="AY448"/>
    </row>
    <row r="449" spans="50:51" x14ac:dyDescent="0.25">
      <c r="AX449"/>
      <c r="AY449"/>
    </row>
    <row r="450" spans="50:51" x14ac:dyDescent="0.25">
      <c r="AX450"/>
      <c r="AY450"/>
    </row>
    <row r="451" spans="50:51" x14ac:dyDescent="0.25">
      <c r="AX451"/>
      <c r="AY451"/>
    </row>
    <row r="452" spans="50:51" x14ac:dyDescent="0.25">
      <c r="AX452"/>
      <c r="AY452"/>
    </row>
    <row r="453" spans="50:51" x14ac:dyDescent="0.25">
      <c r="AX453"/>
      <c r="AY453"/>
    </row>
    <row r="454" spans="50:51" x14ac:dyDescent="0.25">
      <c r="AX454"/>
      <c r="AY454"/>
    </row>
    <row r="455" spans="50:51" x14ac:dyDescent="0.25">
      <c r="AX455"/>
      <c r="AY455"/>
    </row>
    <row r="456" spans="50:51" x14ac:dyDescent="0.25">
      <c r="AX456"/>
      <c r="AY456"/>
    </row>
    <row r="457" spans="50:51" x14ac:dyDescent="0.25">
      <c r="AX457"/>
      <c r="AY457"/>
    </row>
    <row r="458" spans="50:51" x14ac:dyDescent="0.25">
      <c r="AX458"/>
      <c r="AY458"/>
    </row>
    <row r="459" spans="50:51" x14ac:dyDescent="0.25">
      <c r="AX459"/>
      <c r="AY459"/>
    </row>
    <row r="460" spans="50:51" x14ac:dyDescent="0.25">
      <c r="AX460"/>
      <c r="AY460"/>
    </row>
    <row r="461" spans="50:51" x14ac:dyDescent="0.25">
      <c r="AX461"/>
      <c r="AY461"/>
    </row>
    <row r="462" spans="50:51" x14ac:dyDescent="0.25">
      <c r="AX462"/>
      <c r="AY462"/>
    </row>
    <row r="463" spans="50:51" x14ac:dyDescent="0.25">
      <c r="AX463"/>
      <c r="AY463"/>
    </row>
    <row r="464" spans="50:51" x14ac:dyDescent="0.25">
      <c r="AX464"/>
      <c r="AY464"/>
    </row>
    <row r="465" spans="50:51" x14ac:dyDescent="0.25">
      <c r="AX465"/>
      <c r="AY465"/>
    </row>
    <row r="466" spans="50:51" x14ac:dyDescent="0.25">
      <c r="AX466"/>
      <c r="AY466"/>
    </row>
    <row r="467" spans="50:51" x14ac:dyDescent="0.25">
      <c r="AX467"/>
      <c r="AY467"/>
    </row>
    <row r="468" spans="50:51" x14ac:dyDescent="0.25">
      <c r="AX468"/>
      <c r="AY468"/>
    </row>
    <row r="469" spans="50:51" x14ac:dyDescent="0.25">
      <c r="AX469"/>
      <c r="AY469"/>
    </row>
    <row r="470" spans="50:51" x14ac:dyDescent="0.25">
      <c r="AX470"/>
      <c r="AY470"/>
    </row>
    <row r="471" spans="50:51" x14ac:dyDescent="0.25">
      <c r="AX471"/>
      <c r="AY471"/>
    </row>
    <row r="472" spans="50:51" x14ac:dyDescent="0.25">
      <c r="AX472"/>
      <c r="AY472"/>
    </row>
    <row r="473" spans="50:51" x14ac:dyDescent="0.25">
      <c r="AX473"/>
      <c r="AY473"/>
    </row>
    <row r="474" spans="50:51" x14ac:dyDescent="0.25">
      <c r="AX474"/>
      <c r="AY474"/>
    </row>
    <row r="475" spans="50:51" x14ac:dyDescent="0.25">
      <c r="AX475"/>
      <c r="AY475"/>
    </row>
    <row r="476" spans="50:51" x14ac:dyDescent="0.25">
      <c r="AX476"/>
      <c r="AY476"/>
    </row>
    <row r="477" spans="50:51" x14ac:dyDescent="0.25">
      <c r="AX477"/>
      <c r="AY477"/>
    </row>
    <row r="478" spans="50:51" x14ac:dyDescent="0.25">
      <c r="AX478"/>
      <c r="AY478"/>
    </row>
    <row r="479" spans="50:51" x14ac:dyDescent="0.25">
      <c r="AX479"/>
      <c r="AY479"/>
    </row>
    <row r="480" spans="50:51" x14ac:dyDescent="0.25">
      <c r="AX480"/>
      <c r="AY480"/>
    </row>
    <row r="481" spans="50:51" x14ac:dyDescent="0.25">
      <c r="AX481"/>
      <c r="AY481"/>
    </row>
    <row r="482" spans="50:51" x14ac:dyDescent="0.25">
      <c r="AX482"/>
      <c r="AY482"/>
    </row>
    <row r="483" spans="50:51" x14ac:dyDescent="0.25">
      <c r="AX483"/>
      <c r="AY483"/>
    </row>
    <row r="484" spans="50:51" x14ac:dyDescent="0.25">
      <c r="AX484"/>
      <c r="AY484"/>
    </row>
    <row r="485" spans="50:51" x14ac:dyDescent="0.25">
      <c r="AX485"/>
      <c r="AY485"/>
    </row>
    <row r="486" spans="50:51" x14ac:dyDescent="0.25">
      <c r="AX486"/>
      <c r="AY486"/>
    </row>
    <row r="487" spans="50:51" x14ac:dyDescent="0.25">
      <c r="AX487"/>
      <c r="AY487"/>
    </row>
    <row r="488" spans="50:51" x14ac:dyDescent="0.25">
      <c r="AX488"/>
      <c r="AY488"/>
    </row>
    <row r="489" spans="50:51" x14ac:dyDescent="0.25">
      <c r="AX489"/>
      <c r="AY489"/>
    </row>
    <row r="490" spans="50:51" x14ac:dyDescent="0.25">
      <c r="AX490"/>
      <c r="AY490"/>
    </row>
    <row r="491" spans="50:51" x14ac:dyDescent="0.25">
      <c r="AX491"/>
      <c r="AY491"/>
    </row>
    <row r="492" spans="50:51" x14ac:dyDescent="0.25">
      <c r="AX492"/>
      <c r="AY492"/>
    </row>
    <row r="493" spans="50:51" x14ac:dyDescent="0.25">
      <c r="AX493"/>
      <c r="AY493"/>
    </row>
    <row r="494" spans="50:51" x14ac:dyDescent="0.25">
      <c r="AX494"/>
      <c r="AY494"/>
    </row>
    <row r="495" spans="50:51" x14ac:dyDescent="0.25">
      <c r="AX495"/>
      <c r="AY495"/>
    </row>
    <row r="496" spans="50:51" x14ac:dyDescent="0.25">
      <c r="AX496"/>
      <c r="AY496"/>
    </row>
    <row r="497" spans="50:51" x14ac:dyDescent="0.25">
      <c r="AX497"/>
      <c r="AY497"/>
    </row>
    <row r="498" spans="50:51" x14ac:dyDescent="0.25">
      <c r="AX498"/>
      <c r="AY498"/>
    </row>
    <row r="499" spans="50:51" x14ac:dyDescent="0.25">
      <c r="AX499"/>
      <c r="AY499"/>
    </row>
    <row r="500" spans="50:51" x14ac:dyDescent="0.25">
      <c r="AX500"/>
      <c r="AY500"/>
    </row>
    <row r="501" spans="50:51" x14ac:dyDescent="0.25">
      <c r="AX501"/>
      <c r="AY501"/>
    </row>
    <row r="502" spans="50:51" x14ac:dyDescent="0.25">
      <c r="AX502"/>
      <c r="AY502"/>
    </row>
    <row r="503" spans="50:51" x14ac:dyDescent="0.25">
      <c r="AX503"/>
      <c r="AY503"/>
    </row>
    <row r="504" spans="50:51" x14ac:dyDescent="0.25">
      <c r="AX504"/>
      <c r="AY504"/>
    </row>
    <row r="505" spans="50:51" x14ac:dyDescent="0.25">
      <c r="AX505"/>
      <c r="AY505"/>
    </row>
    <row r="506" spans="50:51" x14ac:dyDescent="0.25">
      <c r="AX506"/>
      <c r="AY506"/>
    </row>
    <row r="507" spans="50:51" x14ac:dyDescent="0.25">
      <c r="AX507"/>
      <c r="AY507"/>
    </row>
    <row r="508" spans="50:51" x14ac:dyDescent="0.25">
      <c r="AX508"/>
      <c r="AY508"/>
    </row>
    <row r="509" spans="50:51" x14ac:dyDescent="0.25">
      <c r="AX509"/>
      <c r="AY509"/>
    </row>
    <row r="510" spans="50:51" x14ac:dyDescent="0.25">
      <c r="AX510"/>
      <c r="AY510"/>
    </row>
    <row r="511" spans="50:51" x14ac:dyDescent="0.25">
      <c r="AX511"/>
      <c r="AY511"/>
    </row>
    <row r="512" spans="50:51" x14ac:dyDescent="0.25">
      <c r="AX512"/>
      <c r="AY512"/>
    </row>
    <row r="513" spans="50:51" x14ac:dyDescent="0.25">
      <c r="AX513"/>
      <c r="AY513"/>
    </row>
    <row r="514" spans="50:51" x14ac:dyDescent="0.25">
      <c r="AX514"/>
      <c r="AY514"/>
    </row>
    <row r="515" spans="50:51" x14ac:dyDescent="0.25">
      <c r="AX515"/>
      <c r="AY515"/>
    </row>
    <row r="516" spans="50:51" x14ac:dyDescent="0.25">
      <c r="AX516"/>
      <c r="AY516"/>
    </row>
    <row r="517" spans="50:51" x14ac:dyDescent="0.25">
      <c r="AX517"/>
      <c r="AY517"/>
    </row>
    <row r="518" spans="50:51" x14ac:dyDescent="0.25">
      <c r="AX518"/>
      <c r="AY518"/>
    </row>
    <row r="519" spans="50:51" x14ac:dyDescent="0.25">
      <c r="AX519"/>
      <c r="AY519"/>
    </row>
    <row r="520" spans="50:51" x14ac:dyDescent="0.25">
      <c r="AX520"/>
      <c r="AY520"/>
    </row>
    <row r="521" spans="50:51" x14ac:dyDescent="0.25">
      <c r="AX521"/>
      <c r="AY521"/>
    </row>
    <row r="522" spans="50:51" x14ac:dyDescent="0.25">
      <c r="AX522"/>
      <c r="AY522"/>
    </row>
    <row r="523" spans="50:51" x14ac:dyDescent="0.25">
      <c r="AX523"/>
      <c r="AY523"/>
    </row>
    <row r="524" spans="50:51" x14ac:dyDescent="0.25">
      <c r="AX524"/>
      <c r="AY524"/>
    </row>
    <row r="525" spans="50:51" x14ac:dyDescent="0.25">
      <c r="AX525"/>
      <c r="AY525"/>
    </row>
    <row r="526" spans="50:51" x14ac:dyDescent="0.25">
      <c r="AX526"/>
      <c r="AY526"/>
    </row>
    <row r="527" spans="50:51" x14ac:dyDescent="0.25">
      <c r="AX527"/>
      <c r="AY527"/>
    </row>
    <row r="528" spans="50:51" x14ac:dyDescent="0.25">
      <c r="AX528"/>
      <c r="AY528"/>
    </row>
    <row r="529" spans="50:51" x14ac:dyDescent="0.25">
      <c r="AX529"/>
      <c r="AY529"/>
    </row>
    <row r="530" spans="50:51" x14ac:dyDescent="0.25">
      <c r="AX530"/>
      <c r="AY530"/>
    </row>
    <row r="531" spans="50:51" x14ac:dyDescent="0.25">
      <c r="AX531"/>
      <c r="AY531"/>
    </row>
    <row r="532" spans="50:51" x14ac:dyDescent="0.25">
      <c r="AX532"/>
      <c r="AY532"/>
    </row>
    <row r="533" spans="50:51" x14ac:dyDescent="0.25">
      <c r="AX533"/>
      <c r="AY533"/>
    </row>
    <row r="534" spans="50:51" x14ac:dyDescent="0.25">
      <c r="AX534"/>
      <c r="AY534"/>
    </row>
    <row r="535" spans="50:51" x14ac:dyDescent="0.25">
      <c r="AX535"/>
      <c r="AY535"/>
    </row>
    <row r="536" spans="50:51" x14ac:dyDescent="0.25">
      <c r="AX536"/>
      <c r="AY536"/>
    </row>
    <row r="537" spans="50:51" x14ac:dyDescent="0.25">
      <c r="AX537"/>
      <c r="AY537"/>
    </row>
    <row r="538" spans="50:51" x14ac:dyDescent="0.25">
      <c r="AX538"/>
      <c r="AY538"/>
    </row>
    <row r="539" spans="50:51" x14ac:dyDescent="0.25">
      <c r="AX539"/>
      <c r="AY539"/>
    </row>
    <row r="540" spans="50:51" x14ac:dyDescent="0.25">
      <c r="AX540"/>
      <c r="AY540"/>
    </row>
    <row r="541" spans="50:51" x14ac:dyDescent="0.25">
      <c r="AX541"/>
      <c r="AY541"/>
    </row>
    <row r="542" spans="50:51" x14ac:dyDescent="0.25">
      <c r="AX542"/>
      <c r="AY542"/>
    </row>
    <row r="543" spans="50:51" x14ac:dyDescent="0.25">
      <c r="AX543"/>
      <c r="AY543"/>
    </row>
    <row r="544" spans="50:51" x14ac:dyDescent="0.25">
      <c r="AX544"/>
      <c r="AY544"/>
    </row>
    <row r="545" spans="50:51" x14ac:dyDescent="0.25">
      <c r="AX545"/>
      <c r="AY545"/>
    </row>
    <row r="546" spans="50:51" x14ac:dyDescent="0.25">
      <c r="AX546"/>
      <c r="AY546"/>
    </row>
    <row r="547" spans="50:51" x14ac:dyDescent="0.25">
      <c r="AX547"/>
      <c r="AY547"/>
    </row>
    <row r="548" spans="50:51" x14ac:dyDescent="0.25">
      <c r="AX548"/>
      <c r="AY548"/>
    </row>
    <row r="549" spans="50:51" x14ac:dyDescent="0.25">
      <c r="AX549"/>
      <c r="AY549"/>
    </row>
    <row r="550" spans="50:51" x14ac:dyDescent="0.25">
      <c r="AX550"/>
      <c r="AY550"/>
    </row>
    <row r="551" spans="50:51" x14ac:dyDescent="0.25">
      <c r="AX551"/>
      <c r="AY551"/>
    </row>
    <row r="552" spans="50:51" x14ac:dyDescent="0.25">
      <c r="AX552"/>
      <c r="AY552"/>
    </row>
    <row r="553" spans="50:51" x14ac:dyDescent="0.25">
      <c r="AX553"/>
      <c r="AY553"/>
    </row>
    <row r="554" spans="50:51" x14ac:dyDescent="0.25">
      <c r="AX554"/>
      <c r="AY554"/>
    </row>
    <row r="555" spans="50:51" x14ac:dyDescent="0.25">
      <c r="AX555"/>
      <c r="AY555"/>
    </row>
    <row r="556" spans="50:51" x14ac:dyDescent="0.25">
      <c r="AX556"/>
      <c r="AY556"/>
    </row>
    <row r="557" spans="50:51" x14ac:dyDescent="0.25">
      <c r="AX557"/>
      <c r="AY557"/>
    </row>
    <row r="558" spans="50:51" x14ac:dyDescent="0.25">
      <c r="AX558"/>
      <c r="AY558"/>
    </row>
    <row r="559" spans="50:51" x14ac:dyDescent="0.25">
      <c r="AX559"/>
      <c r="AY559"/>
    </row>
    <row r="560" spans="50:51" x14ac:dyDescent="0.25">
      <c r="AX560"/>
      <c r="AY560"/>
    </row>
    <row r="561" spans="50:51" x14ac:dyDescent="0.25">
      <c r="AX561"/>
      <c r="AY561"/>
    </row>
    <row r="562" spans="50:51" x14ac:dyDescent="0.25">
      <c r="AX562"/>
      <c r="AY562"/>
    </row>
    <row r="563" spans="50:51" x14ac:dyDescent="0.25">
      <c r="AX563"/>
      <c r="AY563"/>
    </row>
    <row r="564" spans="50:51" x14ac:dyDescent="0.25">
      <c r="AX564"/>
      <c r="AY564"/>
    </row>
    <row r="565" spans="50:51" x14ac:dyDescent="0.25">
      <c r="AX565"/>
      <c r="AY565"/>
    </row>
    <row r="566" spans="50:51" x14ac:dyDescent="0.25">
      <c r="AX566"/>
      <c r="AY566"/>
    </row>
    <row r="567" spans="50:51" x14ac:dyDescent="0.25">
      <c r="AX567"/>
      <c r="AY567"/>
    </row>
    <row r="568" spans="50:51" x14ac:dyDescent="0.25">
      <c r="AX568"/>
      <c r="AY568"/>
    </row>
    <row r="569" spans="50:51" x14ac:dyDescent="0.25">
      <c r="AX569"/>
      <c r="AY569"/>
    </row>
    <row r="570" spans="50:51" x14ac:dyDescent="0.25">
      <c r="AX570"/>
      <c r="AY570"/>
    </row>
    <row r="571" spans="50:51" x14ac:dyDescent="0.25">
      <c r="AX571"/>
      <c r="AY571"/>
    </row>
    <row r="572" spans="50:51" x14ac:dyDescent="0.25">
      <c r="AX572"/>
      <c r="AY572"/>
    </row>
    <row r="573" spans="50:51" x14ac:dyDescent="0.25">
      <c r="AX573"/>
      <c r="AY573"/>
    </row>
    <row r="574" spans="50:51" x14ac:dyDescent="0.25">
      <c r="AX574"/>
      <c r="AY574"/>
    </row>
    <row r="575" spans="50:51" x14ac:dyDescent="0.25">
      <c r="AX575"/>
      <c r="AY575"/>
    </row>
    <row r="576" spans="50:51" x14ac:dyDescent="0.25">
      <c r="AX576"/>
      <c r="AY576"/>
    </row>
    <row r="577" spans="50:51" x14ac:dyDescent="0.25">
      <c r="AX577"/>
      <c r="AY577"/>
    </row>
    <row r="578" spans="50:51" x14ac:dyDescent="0.25">
      <c r="AX578"/>
      <c r="AY578"/>
    </row>
    <row r="579" spans="50:51" x14ac:dyDescent="0.25">
      <c r="AX579"/>
      <c r="AY579"/>
    </row>
    <row r="580" spans="50:51" x14ac:dyDescent="0.25">
      <c r="AX580"/>
      <c r="AY580"/>
    </row>
    <row r="581" spans="50:51" x14ac:dyDescent="0.25">
      <c r="AX581"/>
      <c r="AY581"/>
    </row>
    <row r="582" spans="50:51" x14ac:dyDescent="0.25">
      <c r="AX582"/>
      <c r="AY582"/>
    </row>
    <row r="583" spans="50:51" x14ac:dyDescent="0.25">
      <c r="AX583"/>
      <c r="AY583"/>
    </row>
    <row r="584" spans="50:51" x14ac:dyDescent="0.25">
      <c r="AX584"/>
      <c r="AY584"/>
    </row>
    <row r="585" spans="50:51" x14ac:dyDescent="0.25">
      <c r="AX585"/>
      <c r="AY585"/>
    </row>
    <row r="586" spans="50:51" x14ac:dyDescent="0.25">
      <c r="AX586"/>
      <c r="AY586"/>
    </row>
    <row r="587" spans="50:51" x14ac:dyDescent="0.25">
      <c r="AX587"/>
      <c r="AY587"/>
    </row>
    <row r="588" spans="50:51" x14ac:dyDescent="0.25">
      <c r="AX588"/>
      <c r="AY588"/>
    </row>
    <row r="589" spans="50:51" x14ac:dyDescent="0.25">
      <c r="AX589"/>
      <c r="AY589"/>
    </row>
    <row r="590" spans="50:51" x14ac:dyDescent="0.25">
      <c r="AX590"/>
      <c r="AY590"/>
    </row>
    <row r="591" spans="50:51" x14ac:dyDescent="0.25">
      <c r="AX591"/>
      <c r="AY591"/>
    </row>
    <row r="592" spans="50:51" x14ac:dyDescent="0.25">
      <c r="AX592"/>
      <c r="AY592"/>
    </row>
    <row r="593" spans="50:51" x14ac:dyDescent="0.25">
      <c r="AX593"/>
      <c r="AY593"/>
    </row>
    <row r="594" spans="50:51" x14ac:dyDescent="0.25">
      <c r="AX594"/>
      <c r="AY594"/>
    </row>
    <row r="595" spans="50:51" x14ac:dyDescent="0.25">
      <c r="AX595"/>
      <c r="AY595"/>
    </row>
    <row r="596" spans="50:51" x14ac:dyDescent="0.25">
      <c r="AX596"/>
      <c r="AY596"/>
    </row>
    <row r="597" spans="50:51" x14ac:dyDescent="0.25">
      <c r="AX597"/>
      <c r="AY597"/>
    </row>
    <row r="598" spans="50:51" x14ac:dyDescent="0.25">
      <c r="AX598"/>
      <c r="AY598"/>
    </row>
    <row r="599" spans="50:51" x14ac:dyDescent="0.25">
      <c r="AX599"/>
      <c r="AY599"/>
    </row>
    <row r="600" spans="50:51" x14ac:dyDescent="0.25">
      <c r="AX600"/>
      <c r="AY600"/>
    </row>
    <row r="601" spans="50:51" x14ac:dyDescent="0.25">
      <c r="AX601"/>
      <c r="AY601"/>
    </row>
    <row r="602" spans="50:51" x14ac:dyDescent="0.25">
      <c r="AX602"/>
      <c r="AY602"/>
    </row>
    <row r="603" spans="50:51" x14ac:dyDescent="0.25">
      <c r="AX603"/>
      <c r="AY603"/>
    </row>
    <row r="604" spans="50:51" x14ac:dyDescent="0.25">
      <c r="AX604"/>
      <c r="AY604"/>
    </row>
    <row r="605" spans="50:51" x14ac:dyDescent="0.25">
      <c r="AX605"/>
      <c r="AY605"/>
    </row>
    <row r="606" spans="50:51" x14ac:dyDescent="0.25">
      <c r="AX606"/>
      <c r="AY606"/>
    </row>
    <row r="607" spans="50:51" x14ac:dyDescent="0.25">
      <c r="AX607"/>
      <c r="AY607"/>
    </row>
    <row r="608" spans="50:51" x14ac:dyDescent="0.25">
      <c r="AX608"/>
      <c r="AY608"/>
    </row>
    <row r="609" spans="50:51" x14ac:dyDescent="0.25">
      <c r="AX609"/>
      <c r="AY609"/>
    </row>
    <row r="610" spans="50:51" x14ac:dyDescent="0.25">
      <c r="AX610"/>
      <c r="AY610"/>
    </row>
    <row r="611" spans="50:51" x14ac:dyDescent="0.25">
      <c r="AX611"/>
      <c r="AY611"/>
    </row>
    <row r="612" spans="50:51" x14ac:dyDescent="0.25">
      <c r="AX612"/>
      <c r="AY612"/>
    </row>
    <row r="613" spans="50:51" x14ac:dyDescent="0.25">
      <c r="AX613"/>
      <c r="AY613"/>
    </row>
    <row r="614" spans="50:51" x14ac:dyDescent="0.25">
      <c r="AX614"/>
      <c r="AY614"/>
    </row>
    <row r="615" spans="50:51" x14ac:dyDescent="0.25">
      <c r="AX615"/>
      <c r="AY615"/>
    </row>
    <row r="616" spans="50:51" x14ac:dyDescent="0.25">
      <c r="AX616"/>
      <c r="AY616"/>
    </row>
    <row r="617" spans="50:51" x14ac:dyDescent="0.25">
      <c r="AX617"/>
      <c r="AY617"/>
    </row>
    <row r="618" spans="50:51" x14ac:dyDescent="0.25">
      <c r="AX618"/>
      <c r="AY618"/>
    </row>
    <row r="619" spans="50:51" x14ac:dyDescent="0.25">
      <c r="AX619"/>
      <c r="AY619"/>
    </row>
    <row r="620" spans="50:51" x14ac:dyDescent="0.25">
      <c r="AX620"/>
      <c r="AY620"/>
    </row>
    <row r="621" spans="50:51" x14ac:dyDescent="0.25">
      <c r="AX621"/>
      <c r="AY621"/>
    </row>
    <row r="622" spans="50:51" x14ac:dyDescent="0.25">
      <c r="AX622"/>
      <c r="AY622"/>
    </row>
    <row r="623" spans="50:51" x14ac:dyDescent="0.25">
      <c r="AX623"/>
      <c r="AY623"/>
    </row>
    <row r="624" spans="50:51" x14ac:dyDescent="0.25">
      <c r="AX624"/>
      <c r="AY624"/>
    </row>
    <row r="625" spans="50:51" x14ac:dyDescent="0.25">
      <c r="AX625"/>
      <c r="AY625"/>
    </row>
    <row r="626" spans="50:51" x14ac:dyDescent="0.25">
      <c r="AX626"/>
      <c r="AY626"/>
    </row>
    <row r="627" spans="50:51" x14ac:dyDescent="0.25">
      <c r="AX627"/>
      <c r="AY627"/>
    </row>
    <row r="628" spans="50:51" x14ac:dyDescent="0.25">
      <c r="AX628"/>
      <c r="AY628"/>
    </row>
    <row r="629" spans="50:51" x14ac:dyDescent="0.25">
      <c r="AX629"/>
      <c r="AY629"/>
    </row>
    <row r="630" spans="50:51" x14ac:dyDescent="0.25">
      <c r="AX630"/>
      <c r="AY630"/>
    </row>
    <row r="631" spans="50:51" x14ac:dyDescent="0.25">
      <c r="AX631"/>
      <c r="AY631"/>
    </row>
    <row r="632" spans="50:51" x14ac:dyDescent="0.25">
      <c r="AX632"/>
      <c r="AY632"/>
    </row>
    <row r="633" spans="50:51" x14ac:dyDescent="0.25">
      <c r="AX633"/>
      <c r="AY633"/>
    </row>
    <row r="634" spans="50:51" x14ac:dyDescent="0.25">
      <c r="AX634"/>
      <c r="AY634"/>
    </row>
    <row r="635" spans="50:51" x14ac:dyDescent="0.25">
      <c r="AX635"/>
      <c r="AY635"/>
    </row>
    <row r="636" spans="50:51" x14ac:dyDescent="0.25">
      <c r="AX636"/>
      <c r="AY636"/>
    </row>
    <row r="637" spans="50:51" x14ac:dyDescent="0.25">
      <c r="AX637"/>
      <c r="AY637"/>
    </row>
    <row r="638" spans="50:51" x14ac:dyDescent="0.25">
      <c r="AX638"/>
      <c r="AY638"/>
    </row>
    <row r="639" spans="50:51" x14ac:dyDescent="0.25">
      <c r="AX639"/>
      <c r="AY639"/>
    </row>
    <row r="640" spans="50:51" x14ac:dyDescent="0.25">
      <c r="AX640"/>
      <c r="AY640"/>
    </row>
    <row r="641" spans="50:51" x14ac:dyDescent="0.25">
      <c r="AX641"/>
      <c r="AY641"/>
    </row>
    <row r="642" spans="50:51" x14ac:dyDescent="0.25">
      <c r="AX642"/>
      <c r="AY642"/>
    </row>
    <row r="643" spans="50:51" x14ac:dyDescent="0.25">
      <c r="AX643"/>
      <c r="AY643"/>
    </row>
    <row r="644" spans="50:51" x14ac:dyDescent="0.25">
      <c r="AX644"/>
      <c r="AY644"/>
    </row>
    <row r="645" spans="50:51" x14ac:dyDescent="0.25">
      <c r="AX645"/>
      <c r="AY645"/>
    </row>
    <row r="646" spans="50:51" x14ac:dyDescent="0.25">
      <c r="AX646"/>
      <c r="AY646"/>
    </row>
    <row r="647" spans="50:51" x14ac:dyDescent="0.25">
      <c r="AX647"/>
      <c r="AY647"/>
    </row>
    <row r="648" spans="50:51" x14ac:dyDescent="0.25">
      <c r="AX648"/>
      <c r="AY648"/>
    </row>
    <row r="649" spans="50:51" x14ac:dyDescent="0.25">
      <c r="AX649"/>
      <c r="AY649"/>
    </row>
    <row r="650" spans="50:51" x14ac:dyDescent="0.25">
      <c r="AX650"/>
      <c r="AY650"/>
    </row>
    <row r="651" spans="50:51" x14ac:dyDescent="0.25">
      <c r="AX651"/>
      <c r="AY651"/>
    </row>
    <row r="652" spans="50:51" x14ac:dyDescent="0.25">
      <c r="AX652"/>
      <c r="AY652"/>
    </row>
    <row r="653" spans="50:51" x14ac:dyDescent="0.25">
      <c r="AX653"/>
      <c r="AY653"/>
    </row>
    <row r="654" spans="50:51" x14ac:dyDescent="0.25">
      <c r="AX654"/>
      <c r="AY654"/>
    </row>
    <row r="655" spans="50:51" x14ac:dyDescent="0.25">
      <c r="AX655"/>
      <c r="AY655"/>
    </row>
    <row r="656" spans="50:51" x14ac:dyDescent="0.25">
      <c r="AX656"/>
      <c r="AY656"/>
    </row>
    <row r="657" spans="50:51" x14ac:dyDescent="0.25">
      <c r="AX657"/>
      <c r="AY657"/>
    </row>
    <row r="658" spans="50:51" x14ac:dyDescent="0.25">
      <c r="AX658"/>
      <c r="AY658"/>
    </row>
    <row r="659" spans="50:51" x14ac:dyDescent="0.25">
      <c r="AX659"/>
      <c r="AY659"/>
    </row>
    <row r="660" spans="50:51" x14ac:dyDescent="0.25">
      <c r="AX660"/>
      <c r="AY660"/>
    </row>
    <row r="661" spans="50:51" x14ac:dyDescent="0.25">
      <c r="AX661"/>
      <c r="AY661"/>
    </row>
    <row r="662" spans="50:51" x14ac:dyDescent="0.25">
      <c r="AX662"/>
      <c r="AY662"/>
    </row>
    <row r="663" spans="50:51" x14ac:dyDescent="0.25">
      <c r="AX663"/>
      <c r="AY663"/>
    </row>
    <row r="664" spans="50:51" x14ac:dyDescent="0.25">
      <c r="AX664"/>
      <c r="AY664"/>
    </row>
    <row r="665" spans="50:51" x14ac:dyDescent="0.25">
      <c r="AX665"/>
      <c r="AY665"/>
    </row>
    <row r="666" spans="50:51" x14ac:dyDescent="0.25">
      <c r="AX666"/>
      <c r="AY666"/>
    </row>
    <row r="667" spans="50:51" x14ac:dyDescent="0.25">
      <c r="AX667"/>
      <c r="AY667"/>
    </row>
    <row r="668" spans="50:51" x14ac:dyDescent="0.25">
      <c r="AX668"/>
      <c r="AY668"/>
    </row>
    <row r="669" spans="50:51" x14ac:dyDescent="0.25">
      <c r="AX669"/>
      <c r="AY669"/>
    </row>
    <row r="670" spans="50:51" x14ac:dyDescent="0.25">
      <c r="AX670"/>
      <c r="AY670"/>
    </row>
    <row r="671" spans="50:51" x14ac:dyDescent="0.25">
      <c r="AX671"/>
      <c r="AY671"/>
    </row>
    <row r="672" spans="50:51" x14ac:dyDescent="0.25">
      <c r="AX672"/>
      <c r="AY672"/>
    </row>
    <row r="673" spans="50:51" x14ac:dyDescent="0.25">
      <c r="AX673"/>
      <c r="AY673"/>
    </row>
    <row r="674" spans="50:51" x14ac:dyDescent="0.25">
      <c r="AX674"/>
      <c r="AY674"/>
    </row>
    <row r="675" spans="50:51" x14ac:dyDescent="0.25">
      <c r="AX675"/>
      <c r="AY675"/>
    </row>
    <row r="676" spans="50:51" x14ac:dyDescent="0.25">
      <c r="AX676"/>
      <c r="AY676"/>
    </row>
    <row r="677" spans="50:51" x14ac:dyDescent="0.25">
      <c r="AX677"/>
      <c r="AY677"/>
    </row>
    <row r="678" spans="50:51" x14ac:dyDescent="0.25">
      <c r="AX678"/>
      <c r="AY678"/>
    </row>
    <row r="679" spans="50:51" x14ac:dyDescent="0.25">
      <c r="AX679"/>
      <c r="AY679"/>
    </row>
    <row r="680" spans="50:51" x14ac:dyDescent="0.25">
      <c r="AX680"/>
      <c r="AY680"/>
    </row>
    <row r="681" spans="50:51" x14ac:dyDescent="0.25">
      <c r="AX681"/>
      <c r="AY681"/>
    </row>
    <row r="682" spans="50:51" x14ac:dyDescent="0.25">
      <c r="AX682"/>
      <c r="AY682"/>
    </row>
    <row r="683" spans="50:51" x14ac:dyDescent="0.25">
      <c r="AX683"/>
      <c r="AY683"/>
    </row>
    <row r="684" spans="50:51" x14ac:dyDescent="0.25">
      <c r="AX684"/>
      <c r="AY684"/>
    </row>
    <row r="685" spans="50:51" x14ac:dyDescent="0.25">
      <c r="AX685"/>
      <c r="AY685"/>
    </row>
    <row r="686" spans="50:51" x14ac:dyDescent="0.25">
      <c r="AX686"/>
      <c r="AY686"/>
    </row>
    <row r="687" spans="50:51" x14ac:dyDescent="0.25">
      <c r="AX687"/>
      <c r="AY687"/>
    </row>
    <row r="688" spans="50:51" x14ac:dyDescent="0.25">
      <c r="AX688"/>
      <c r="AY688"/>
    </row>
    <row r="689" spans="50:51" x14ac:dyDescent="0.25">
      <c r="AX689"/>
      <c r="AY689"/>
    </row>
    <row r="690" spans="50:51" x14ac:dyDescent="0.25">
      <c r="AX690"/>
      <c r="AY690"/>
    </row>
    <row r="691" spans="50:51" x14ac:dyDescent="0.25">
      <c r="AX691"/>
      <c r="AY691"/>
    </row>
    <row r="692" spans="50:51" x14ac:dyDescent="0.25">
      <c r="AX692"/>
      <c r="AY692"/>
    </row>
    <row r="693" spans="50:51" x14ac:dyDescent="0.25">
      <c r="AX693"/>
      <c r="AY693"/>
    </row>
    <row r="694" spans="50:51" x14ac:dyDescent="0.25">
      <c r="AX694"/>
      <c r="AY694"/>
    </row>
    <row r="695" spans="50:51" x14ac:dyDescent="0.25">
      <c r="AX695"/>
      <c r="AY695"/>
    </row>
    <row r="696" spans="50:51" x14ac:dyDescent="0.25">
      <c r="AX696"/>
      <c r="AY696"/>
    </row>
    <row r="697" spans="50:51" x14ac:dyDescent="0.25">
      <c r="AX697"/>
      <c r="AY697"/>
    </row>
    <row r="698" spans="50:51" x14ac:dyDescent="0.25">
      <c r="AX698"/>
      <c r="AY698"/>
    </row>
    <row r="699" spans="50:51" x14ac:dyDescent="0.25">
      <c r="AX699"/>
      <c r="AY699"/>
    </row>
    <row r="700" spans="50:51" x14ac:dyDescent="0.25">
      <c r="AX700"/>
      <c r="AY700"/>
    </row>
    <row r="701" spans="50:51" x14ac:dyDescent="0.25">
      <c r="AX701"/>
      <c r="AY701"/>
    </row>
    <row r="702" spans="50:51" x14ac:dyDescent="0.25">
      <c r="AX702"/>
      <c r="AY702"/>
    </row>
    <row r="703" spans="50:51" x14ac:dyDescent="0.25">
      <c r="AX703"/>
      <c r="AY703"/>
    </row>
    <row r="704" spans="50:51" x14ac:dyDescent="0.25">
      <c r="AX704"/>
      <c r="AY704"/>
    </row>
    <row r="705" spans="50:51" x14ac:dyDescent="0.25">
      <c r="AX705"/>
      <c r="AY705"/>
    </row>
    <row r="706" spans="50:51" x14ac:dyDescent="0.25">
      <c r="AX706"/>
      <c r="AY706"/>
    </row>
    <row r="707" spans="50:51" x14ac:dyDescent="0.25">
      <c r="AX707"/>
      <c r="AY707"/>
    </row>
    <row r="708" spans="50:51" x14ac:dyDescent="0.25">
      <c r="AX708"/>
      <c r="AY708"/>
    </row>
    <row r="709" spans="50:51" x14ac:dyDescent="0.25">
      <c r="AX709"/>
      <c r="AY709"/>
    </row>
    <row r="710" spans="50:51" x14ac:dyDescent="0.25">
      <c r="AX710"/>
      <c r="AY710"/>
    </row>
    <row r="711" spans="50:51" x14ac:dyDescent="0.25">
      <c r="AX711"/>
      <c r="AY711"/>
    </row>
    <row r="712" spans="50:51" x14ac:dyDescent="0.25">
      <c r="AX712"/>
      <c r="AY712"/>
    </row>
    <row r="713" spans="50:51" x14ac:dyDescent="0.25">
      <c r="AX713"/>
      <c r="AY713"/>
    </row>
    <row r="714" spans="50:51" x14ac:dyDescent="0.25">
      <c r="AX714"/>
      <c r="AY714"/>
    </row>
    <row r="715" spans="50:51" x14ac:dyDescent="0.25">
      <c r="AX715"/>
      <c r="AY715"/>
    </row>
    <row r="716" spans="50:51" x14ac:dyDescent="0.25">
      <c r="AX716"/>
      <c r="AY716"/>
    </row>
    <row r="717" spans="50:51" x14ac:dyDescent="0.25">
      <c r="AX717"/>
      <c r="AY717"/>
    </row>
    <row r="718" spans="50:51" x14ac:dyDescent="0.25">
      <c r="AX718"/>
      <c r="AY718"/>
    </row>
    <row r="719" spans="50:51" x14ac:dyDescent="0.25">
      <c r="AX719"/>
      <c r="AY719"/>
    </row>
    <row r="720" spans="50:51" x14ac:dyDescent="0.25">
      <c r="AX720"/>
      <c r="AY720"/>
    </row>
    <row r="721" spans="50:51" x14ac:dyDescent="0.25">
      <c r="AX721"/>
      <c r="AY721"/>
    </row>
    <row r="722" spans="50:51" x14ac:dyDescent="0.25">
      <c r="AX722"/>
      <c r="AY722"/>
    </row>
    <row r="723" spans="50:51" x14ac:dyDescent="0.25">
      <c r="AX723"/>
      <c r="AY723"/>
    </row>
    <row r="724" spans="50:51" x14ac:dyDescent="0.25">
      <c r="AX724"/>
      <c r="AY724"/>
    </row>
    <row r="725" spans="50:51" x14ac:dyDescent="0.25">
      <c r="AX725"/>
      <c r="AY725"/>
    </row>
    <row r="726" spans="50:51" x14ac:dyDescent="0.25">
      <c r="AX726"/>
      <c r="AY726"/>
    </row>
    <row r="727" spans="50:51" x14ac:dyDescent="0.25">
      <c r="AX727"/>
      <c r="AY727"/>
    </row>
    <row r="728" spans="50:51" x14ac:dyDescent="0.25">
      <c r="AX728"/>
      <c r="AY728"/>
    </row>
    <row r="729" spans="50:51" x14ac:dyDescent="0.25">
      <c r="AX729"/>
      <c r="AY729"/>
    </row>
    <row r="730" spans="50:51" x14ac:dyDescent="0.25">
      <c r="AX730"/>
      <c r="AY730"/>
    </row>
    <row r="731" spans="50:51" x14ac:dyDescent="0.25">
      <c r="AX731"/>
      <c r="AY731"/>
    </row>
    <row r="732" spans="50:51" x14ac:dyDescent="0.25">
      <c r="AX732"/>
      <c r="AY732"/>
    </row>
    <row r="733" spans="50:51" x14ac:dyDescent="0.25">
      <c r="AX733"/>
      <c r="AY733"/>
    </row>
    <row r="734" spans="50:51" x14ac:dyDescent="0.25">
      <c r="AX734"/>
      <c r="AY734"/>
    </row>
    <row r="735" spans="50:51" x14ac:dyDescent="0.25">
      <c r="AX735"/>
      <c r="AY735"/>
    </row>
    <row r="736" spans="50:51" x14ac:dyDescent="0.25">
      <c r="AX736"/>
      <c r="AY736"/>
    </row>
    <row r="737" spans="50:51" x14ac:dyDescent="0.25">
      <c r="AX737"/>
      <c r="AY737"/>
    </row>
    <row r="738" spans="50:51" x14ac:dyDescent="0.25">
      <c r="AX738"/>
      <c r="AY738"/>
    </row>
    <row r="739" spans="50:51" x14ac:dyDescent="0.25">
      <c r="AX739"/>
      <c r="AY739"/>
    </row>
    <row r="740" spans="50:51" x14ac:dyDescent="0.25">
      <c r="AX740"/>
      <c r="AY740"/>
    </row>
    <row r="741" spans="50:51" x14ac:dyDescent="0.25">
      <c r="AX741"/>
      <c r="AY741"/>
    </row>
    <row r="742" spans="50:51" x14ac:dyDescent="0.25">
      <c r="AX742"/>
      <c r="AY742"/>
    </row>
    <row r="743" spans="50:51" x14ac:dyDescent="0.25">
      <c r="AX743"/>
      <c r="AY743"/>
    </row>
    <row r="744" spans="50:51" x14ac:dyDescent="0.25">
      <c r="AX744"/>
      <c r="AY744"/>
    </row>
    <row r="745" spans="50:51" x14ac:dyDescent="0.25">
      <c r="AX745"/>
      <c r="AY745"/>
    </row>
    <row r="746" spans="50:51" x14ac:dyDescent="0.25">
      <c r="AX746"/>
      <c r="AY746"/>
    </row>
    <row r="747" spans="50:51" x14ac:dyDescent="0.25">
      <c r="AX747"/>
      <c r="AY747"/>
    </row>
    <row r="748" spans="50:51" x14ac:dyDescent="0.25">
      <c r="AX748"/>
      <c r="AY748"/>
    </row>
    <row r="749" spans="50:51" x14ac:dyDescent="0.25">
      <c r="AX749"/>
      <c r="AY749"/>
    </row>
    <row r="750" spans="50:51" x14ac:dyDescent="0.25">
      <c r="AX750"/>
      <c r="AY750"/>
    </row>
    <row r="751" spans="50:51" x14ac:dyDescent="0.25">
      <c r="AX751"/>
      <c r="AY751"/>
    </row>
    <row r="752" spans="50:51" x14ac:dyDescent="0.25">
      <c r="AX752"/>
      <c r="AY752"/>
    </row>
    <row r="753" spans="50:51" x14ac:dyDescent="0.25">
      <c r="AX753"/>
      <c r="AY753"/>
    </row>
    <row r="754" spans="50:51" x14ac:dyDescent="0.25">
      <c r="AX754"/>
      <c r="AY754"/>
    </row>
    <row r="755" spans="50:51" x14ac:dyDescent="0.25">
      <c r="AX755"/>
      <c r="AY755"/>
    </row>
    <row r="756" spans="50:51" x14ac:dyDescent="0.25">
      <c r="AX756"/>
      <c r="AY756"/>
    </row>
    <row r="757" spans="50:51" x14ac:dyDescent="0.25">
      <c r="AX757"/>
      <c r="AY757"/>
    </row>
    <row r="758" spans="50:51" x14ac:dyDescent="0.25">
      <c r="AX758"/>
      <c r="AY758"/>
    </row>
    <row r="759" spans="50:51" x14ac:dyDescent="0.25">
      <c r="AX759"/>
      <c r="AY759"/>
    </row>
    <row r="760" spans="50:51" x14ac:dyDescent="0.25">
      <c r="AX760"/>
      <c r="AY760"/>
    </row>
    <row r="761" spans="50:51" x14ac:dyDescent="0.25">
      <c r="AX761"/>
      <c r="AY761"/>
    </row>
    <row r="762" spans="50:51" x14ac:dyDescent="0.25">
      <c r="AX762"/>
      <c r="AY762"/>
    </row>
    <row r="763" spans="50:51" x14ac:dyDescent="0.25">
      <c r="AX763"/>
      <c r="AY763"/>
    </row>
    <row r="764" spans="50:51" x14ac:dyDescent="0.25">
      <c r="AX764"/>
      <c r="AY764"/>
    </row>
    <row r="765" spans="50:51" x14ac:dyDescent="0.25">
      <c r="AX765"/>
      <c r="AY765"/>
    </row>
    <row r="766" spans="50:51" x14ac:dyDescent="0.25">
      <c r="AX766"/>
      <c r="AY766"/>
    </row>
    <row r="767" spans="50:51" x14ac:dyDescent="0.25">
      <c r="AX767"/>
      <c r="AY767"/>
    </row>
    <row r="768" spans="50:51" x14ac:dyDescent="0.25">
      <c r="AX768"/>
      <c r="AY768"/>
    </row>
    <row r="769" spans="50:51" x14ac:dyDescent="0.25">
      <c r="AX769"/>
      <c r="AY769"/>
    </row>
    <row r="770" spans="50:51" x14ac:dyDescent="0.25">
      <c r="AX770"/>
      <c r="AY770"/>
    </row>
    <row r="771" spans="50:51" x14ac:dyDescent="0.25">
      <c r="AX771"/>
      <c r="AY771"/>
    </row>
    <row r="772" spans="50:51" x14ac:dyDescent="0.25">
      <c r="AX772"/>
      <c r="AY772"/>
    </row>
    <row r="773" spans="50:51" x14ac:dyDescent="0.25">
      <c r="AX773"/>
      <c r="AY773"/>
    </row>
    <row r="774" spans="50:51" x14ac:dyDescent="0.25">
      <c r="AX774"/>
      <c r="AY774"/>
    </row>
    <row r="775" spans="50:51" x14ac:dyDescent="0.25">
      <c r="AX775"/>
      <c r="AY775"/>
    </row>
    <row r="776" spans="50:51" x14ac:dyDescent="0.25">
      <c r="AX776"/>
      <c r="AY776"/>
    </row>
    <row r="777" spans="50:51" x14ac:dyDescent="0.25">
      <c r="AX777"/>
      <c r="AY777"/>
    </row>
    <row r="778" spans="50:51" x14ac:dyDescent="0.25">
      <c r="AX778"/>
      <c r="AY778"/>
    </row>
    <row r="779" spans="50:51" x14ac:dyDescent="0.25">
      <c r="AX779"/>
      <c r="AY779"/>
    </row>
    <row r="780" spans="50:51" x14ac:dyDescent="0.25">
      <c r="AX780"/>
      <c r="AY780"/>
    </row>
    <row r="781" spans="50:51" x14ac:dyDescent="0.25">
      <c r="AX781"/>
      <c r="AY781"/>
    </row>
    <row r="782" spans="50:51" x14ac:dyDescent="0.25">
      <c r="AX782"/>
      <c r="AY782"/>
    </row>
    <row r="783" spans="50:51" x14ac:dyDescent="0.25">
      <c r="AX783"/>
      <c r="AY783"/>
    </row>
    <row r="784" spans="50:51" x14ac:dyDescent="0.25">
      <c r="AX784"/>
      <c r="AY784"/>
    </row>
    <row r="785" spans="50:51" x14ac:dyDescent="0.25">
      <c r="AX785"/>
      <c r="AY785"/>
    </row>
    <row r="786" spans="50:51" x14ac:dyDescent="0.25">
      <c r="AX786"/>
      <c r="AY786"/>
    </row>
    <row r="787" spans="50:51" x14ac:dyDescent="0.25">
      <c r="AX787"/>
      <c r="AY787"/>
    </row>
    <row r="788" spans="50:51" x14ac:dyDescent="0.25">
      <c r="AX788"/>
      <c r="AY788"/>
    </row>
    <row r="789" spans="50:51" x14ac:dyDescent="0.25">
      <c r="AX789"/>
      <c r="AY789"/>
    </row>
    <row r="790" spans="50:51" x14ac:dyDescent="0.25">
      <c r="AX790"/>
      <c r="AY790"/>
    </row>
    <row r="791" spans="50:51" x14ac:dyDescent="0.25">
      <c r="AX791"/>
      <c r="AY791"/>
    </row>
    <row r="792" spans="50:51" x14ac:dyDescent="0.25">
      <c r="AX792"/>
      <c r="AY792"/>
    </row>
    <row r="793" spans="50:51" x14ac:dyDescent="0.25">
      <c r="AX793"/>
      <c r="AY793"/>
    </row>
    <row r="794" spans="50:51" x14ac:dyDescent="0.25">
      <c r="AX794"/>
      <c r="AY794"/>
    </row>
    <row r="795" spans="50:51" x14ac:dyDescent="0.25">
      <c r="AX795"/>
      <c r="AY795"/>
    </row>
    <row r="796" spans="50:51" x14ac:dyDescent="0.25">
      <c r="AX796"/>
      <c r="AY796"/>
    </row>
    <row r="797" spans="50:51" x14ac:dyDescent="0.25">
      <c r="AX797"/>
      <c r="AY797"/>
    </row>
    <row r="798" spans="50:51" x14ac:dyDescent="0.25">
      <c r="AX798"/>
      <c r="AY798"/>
    </row>
    <row r="799" spans="50:51" x14ac:dyDescent="0.25">
      <c r="AX799"/>
      <c r="AY799"/>
    </row>
    <row r="800" spans="50:51" x14ac:dyDescent="0.25">
      <c r="AX800"/>
      <c r="AY800"/>
    </row>
    <row r="801" spans="50:51" x14ac:dyDescent="0.25">
      <c r="AX801"/>
      <c r="AY801"/>
    </row>
    <row r="802" spans="50:51" x14ac:dyDescent="0.25">
      <c r="AX802"/>
      <c r="AY802"/>
    </row>
    <row r="803" spans="50:51" x14ac:dyDescent="0.25">
      <c r="AX803"/>
      <c r="AY803"/>
    </row>
    <row r="804" spans="50:51" x14ac:dyDescent="0.25">
      <c r="AX804"/>
      <c r="AY804"/>
    </row>
    <row r="805" spans="50:51" x14ac:dyDescent="0.25">
      <c r="AX805"/>
      <c r="AY805"/>
    </row>
    <row r="806" spans="50:51" x14ac:dyDescent="0.25">
      <c r="AX806"/>
      <c r="AY806"/>
    </row>
    <row r="807" spans="50:51" x14ac:dyDescent="0.25">
      <c r="AX807"/>
      <c r="AY807"/>
    </row>
    <row r="808" spans="50:51" x14ac:dyDescent="0.25">
      <c r="AX808"/>
      <c r="AY808"/>
    </row>
    <row r="809" spans="50:51" x14ac:dyDescent="0.25">
      <c r="AX809"/>
      <c r="AY809"/>
    </row>
    <row r="810" spans="50:51" x14ac:dyDescent="0.25">
      <c r="AX810"/>
      <c r="AY810"/>
    </row>
    <row r="811" spans="50:51" x14ac:dyDescent="0.25">
      <c r="AX811"/>
      <c r="AY811"/>
    </row>
    <row r="812" spans="50:51" x14ac:dyDescent="0.25">
      <c r="AX812"/>
      <c r="AY812"/>
    </row>
    <row r="813" spans="50:51" x14ac:dyDescent="0.25">
      <c r="AX813"/>
      <c r="AY813"/>
    </row>
    <row r="814" spans="50:51" x14ac:dyDescent="0.25">
      <c r="AX814"/>
      <c r="AY814"/>
    </row>
    <row r="815" spans="50:51" x14ac:dyDescent="0.25">
      <c r="AX815"/>
      <c r="AY815"/>
    </row>
    <row r="816" spans="50:51" x14ac:dyDescent="0.25">
      <c r="AX816"/>
      <c r="AY816"/>
    </row>
    <row r="817" spans="50:51" x14ac:dyDescent="0.25">
      <c r="AX817"/>
      <c r="AY817"/>
    </row>
    <row r="818" spans="50:51" x14ac:dyDescent="0.25">
      <c r="AX818"/>
      <c r="AY818"/>
    </row>
    <row r="819" spans="50:51" x14ac:dyDescent="0.25">
      <c r="AX819"/>
      <c r="AY819"/>
    </row>
    <row r="820" spans="50:51" x14ac:dyDescent="0.25">
      <c r="AX820"/>
      <c r="AY820"/>
    </row>
    <row r="821" spans="50:51" x14ac:dyDescent="0.25">
      <c r="AX821"/>
      <c r="AY821"/>
    </row>
    <row r="822" spans="50:51" x14ac:dyDescent="0.25">
      <c r="AX822"/>
      <c r="AY822"/>
    </row>
    <row r="823" spans="50:51" x14ac:dyDescent="0.25">
      <c r="AX823"/>
      <c r="AY823"/>
    </row>
    <row r="824" spans="50:51" x14ac:dyDescent="0.25">
      <c r="AX824"/>
      <c r="AY824"/>
    </row>
    <row r="825" spans="50:51" x14ac:dyDescent="0.25">
      <c r="AX825"/>
      <c r="AY825"/>
    </row>
    <row r="826" spans="50:51" x14ac:dyDescent="0.25">
      <c r="AX826"/>
      <c r="AY826"/>
    </row>
    <row r="827" spans="50:51" x14ac:dyDescent="0.25">
      <c r="AX827"/>
      <c r="AY827"/>
    </row>
    <row r="828" spans="50:51" x14ac:dyDescent="0.25">
      <c r="AX828"/>
      <c r="AY828"/>
    </row>
    <row r="829" spans="50:51" x14ac:dyDescent="0.25">
      <c r="AX829"/>
      <c r="AY829"/>
    </row>
    <row r="830" spans="50:51" x14ac:dyDescent="0.25">
      <c r="AX830"/>
      <c r="AY830"/>
    </row>
    <row r="831" spans="50:51" x14ac:dyDescent="0.25">
      <c r="AX831"/>
      <c r="AY831"/>
    </row>
    <row r="832" spans="50:51" x14ac:dyDescent="0.25">
      <c r="AX832"/>
      <c r="AY832"/>
    </row>
    <row r="833" spans="50:51" x14ac:dyDescent="0.25">
      <c r="AX833"/>
      <c r="AY833"/>
    </row>
    <row r="834" spans="50:51" x14ac:dyDescent="0.25">
      <c r="AX834"/>
      <c r="AY834"/>
    </row>
    <row r="835" spans="50:51" x14ac:dyDescent="0.25">
      <c r="AX835"/>
      <c r="AY835"/>
    </row>
    <row r="836" spans="50:51" x14ac:dyDescent="0.25">
      <c r="AX836"/>
      <c r="AY836"/>
    </row>
    <row r="837" spans="50:51" x14ac:dyDescent="0.25">
      <c r="AX837"/>
      <c r="AY837"/>
    </row>
    <row r="838" spans="50:51" x14ac:dyDescent="0.25">
      <c r="AX838"/>
      <c r="AY838"/>
    </row>
    <row r="839" spans="50:51" x14ac:dyDescent="0.25">
      <c r="AX839"/>
      <c r="AY839"/>
    </row>
    <row r="840" spans="50:51" x14ac:dyDescent="0.25">
      <c r="AX840"/>
      <c r="AY840"/>
    </row>
    <row r="841" spans="50:51" x14ac:dyDescent="0.25">
      <c r="AX841"/>
      <c r="AY841"/>
    </row>
    <row r="842" spans="50:51" x14ac:dyDescent="0.25">
      <c r="AX842"/>
      <c r="AY842"/>
    </row>
    <row r="843" spans="50:51" x14ac:dyDescent="0.25">
      <c r="AX843"/>
      <c r="AY843"/>
    </row>
    <row r="844" spans="50:51" x14ac:dyDescent="0.25">
      <c r="AX844"/>
      <c r="AY844"/>
    </row>
    <row r="845" spans="50:51" x14ac:dyDescent="0.25">
      <c r="AX845"/>
      <c r="AY845"/>
    </row>
    <row r="846" spans="50:51" x14ac:dyDescent="0.25">
      <c r="AX846"/>
      <c r="AY846"/>
    </row>
    <row r="847" spans="50:51" x14ac:dyDescent="0.25">
      <c r="AX847"/>
      <c r="AY847"/>
    </row>
    <row r="848" spans="50:51" x14ac:dyDescent="0.25">
      <c r="AX848"/>
      <c r="AY848"/>
    </row>
    <row r="849" spans="50:51" x14ac:dyDescent="0.25">
      <c r="AX849"/>
      <c r="AY849"/>
    </row>
    <row r="850" spans="50:51" x14ac:dyDescent="0.25">
      <c r="AX850"/>
      <c r="AY850"/>
    </row>
    <row r="851" spans="50:51" x14ac:dyDescent="0.25">
      <c r="AX851"/>
      <c r="AY851"/>
    </row>
    <row r="852" spans="50:51" x14ac:dyDescent="0.25">
      <c r="AX852"/>
      <c r="AY852"/>
    </row>
    <row r="853" spans="50:51" x14ac:dyDescent="0.25">
      <c r="AX853"/>
      <c r="AY853"/>
    </row>
    <row r="854" spans="50:51" x14ac:dyDescent="0.25">
      <c r="AX854"/>
      <c r="AY854"/>
    </row>
    <row r="855" spans="50:51" x14ac:dyDescent="0.25">
      <c r="AX855"/>
      <c r="AY855"/>
    </row>
    <row r="856" spans="50:51" x14ac:dyDescent="0.25">
      <c r="AX856"/>
      <c r="AY856"/>
    </row>
    <row r="857" spans="50:51" x14ac:dyDescent="0.25">
      <c r="AX857"/>
      <c r="AY857"/>
    </row>
    <row r="858" spans="50:51" x14ac:dyDescent="0.25">
      <c r="AX858"/>
      <c r="AY858"/>
    </row>
    <row r="859" spans="50:51" x14ac:dyDescent="0.25">
      <c r="AX859"/>
      <c r="AY859"/>
    </row>
    <row r="860" spans="50:51" x14ac:dyDescent="0.25">
      <c r="AX860"/>
      <c r="AY860"/>
    </row>
    <row r="861" spans="50:51" x14ac:dyDescent="0.25">
      <c r="AX861"/>
      <c r="AY861"/>
    </row>
    <row r="862" spans="50:51" x14ac:dyDescent="0.25">
      <c r="AX862"/>
      <c r="AY862"/>
    </row>
    <row r="863" spans="50:51" x14ac:dyDescent="0.25">
      <c r="AX863"/>
      <c r="AY863"/>
    </row>
    <row r="864" spans="50:51" x14ac:dyDescent="0.25">
      <c r="AX864"/>
      <c r="AY864"/>
    </row>
    <row r="865" spans="50:51" x14ac:dyDescent="0.25">
      <c r="AX865"/>
      <c r="AY865"/>
    </row>
    <row r="866" spans="50:51" x14ac:dyDescent="0.25">
      <c r="AX866"/>
      <c r="AY866"/>
    </row>
    <row r="867" spans="50:51" x14ac:dyDescent="0.25">
      <c r="AX867"/>
      <c r="AY867"/>
    </row>
    <row r="868" spans="50:51" x14ac:dyDescent="0.25">
      <c r="AX868"/>
      <c r="AY868"/>
    </row>
    <row r="869" spans="50:51" x14ac:dyDescent="0.25">
      <c r="AX869"/>
      <c r="AY869"/>
    </row>
    <row r="870" spans="50:51" x14ac:dyDescent="0.25">
      <c r="AX870"/>
      <c r="AY870"/>
    </row>
    <row r="871" spans="50:51" x14ac:dyDescent="0.25">
      <c r="AX871"/>
      <c r="AY871"/>
    </row>
    <row r="872" spans="50:51" x14ac:dyDescent="0.25">
      <c r="AX872"/>
      <c r="AY872"/>
    </row>
    <row r="873" spans="50:51" x14ac:dyDescent="0.25">
      <c r="AX873"/>
      <c r="AY873"/>
    </row>
    <row r="874" spans="50:51" x14ac:dyDescent="0.25">
      <c r="AX874"/>
      <c r="AY874"/>
    </row>
    <row r="875" spans="50:51" x14ac:dyDescent="0.25">
      <c r="AX875"/>
      <c r="AY875"/>
    </row>
    <row r="876" spans="50:51" x14ac:dyDescent="0.25">
      <c r="AX876"/>
      <c r="AY876"/>
    </row>
    <row r="877" spans="50:51" x14ac:dyDescent="0.25">
      <c r="AX877"/>
      <c r="AY877"/>
    </row>
    <row r="878" spans="50:51" x14ac:dyDescent="0.25">
      <c r="AX878"/>
      <c r="AY878"/>
    </row>
    <row r="879" spans="50:51" x14ac:dyDescent="0.25">
      <c r="AX879"/>
      <c r="AY879"/>
    </row>
    <row r="880" spans="50:51" x14ac:dyDescent="0.25">
      <c r="AX880"/>
      <c r="AY880"/>
    </row>
    <row r="881" spans="50:51" x14ac:dyDescent="0.25">
      <c r="AX881"/>
      <c r="AY881"/>
    </row>
    <row r="882" spans="50:51" x14ac:dyDescent="0.25">
      <c r="AX882"/>
      <c r="AY882"/>
    </row>
    <row r="883" spans="50:51" x14ac:dyDescent="0.25">
      <c r="AX883"/>
      <c r="AY883"/>
    </row>
    <row r="884" spans="50:51" x14ac:dyDescent="0.25">
      <c r="AX884"/>
      <c r="AY884"/>
    </row>
    <row r="885" spans="50:51" x14ac:dyDescent="0.25">
      <c r="AX885"/>
      <c r="AY885"/>
    </row>
    <row r="886" spans="50:51" x14ac:dyDescent="0.25">
      <c r="AX886"/>
      <c r="AY886"/>
    </row>
    <row r="887" spans="50:51" x14ac:dyDescent="0.25">
      <c r="AX887"/>
      <c r="AY887"/>
    </row>
    <row r="888" spans="50:51" x14ac:dyDescent="0.25">
      <c r="AX888"/>
      <c r="AY888"/>
    </row>
    <row r="889" spans="50:51" x14ac:dyDescent="0.25">
      <c r="AX889"/>
      <c r="AY889"/>
    </row>
    <row r="890" spans="50:51" x14ac:dyDescent="0.25">
      <c r="AX890"/>
      <c r="AY890"/>
    </row>
    <row r="891" spans="50:51" x14ac:dyDescent="0.25">
      <c r="AX891"/>
      <c r="AY891"/>
    </row>
    <row r="892" spans="50:51" x14ac:dyDescent="0.25">
      <c r="AX892"/>
      <c r="AY892"/>
    </row>
    <row r="893" spans="50:51" x14ac:dyDescent="0.25">
      <c r="AX893"/>
      <c r="AY893"/>
    </row>
    <row r="894" spans="50:51" x14ac:dyDescent="0.25">
      <c r="AX894"/>
      <c r="AY894"/>
    </row>
    <row r="895" spans="50:51" x14ac:dyDescent="0.25">
      <c r="AX895"/>
      <c r="AY895"/>
    </row>
    <row r="896" spans="50:51" x14ac:dyDescent="0.25">
      <c r="AX896"/>
      <c r="AY896"/>
    </row>
    <row r="897" spans="50:51" x14ac:dyDescent="0.25">
      <c r="AX897"/>
      <c r="AY897"/>
    </row>
    <row r="898" spans="50:51" x14ac:dyDescent="0.25">
      <c r="AX898"/>
      <c r="AY898"/>
    </row>
    <row r="899" spans="50:51" x14ac:dyDescent="0.25">
      <c r="AX899"/>
      <c r="AY899"/>
    </row>
    <row r="900" spans="50:51" x14ac:dyDescent="0.25">
      <c r="AX900"/>
      <c r="AY900"/>
    </row>
    <row r="901" spans="50:51" x14ac:dyDescent="0.25">
      <c r="AX901"/>
      <c r="AY901"/>
    </row>
    <row r="902" spans="50:51" x14ac:dyDescent="0.25">
      <c r="AX902"/>
      <c r="AY902"/>
    </row>
    <row r="903" spans="50:51" x14ac:dyDescent="0.25">
      <c r="AX903"/>
      <c r="AY903"/>
    </row>
    <row r="904" spans="50:51" x14ac:dyDescent="0.25">
      <c r="AX904"/>
      <c r="AY904"/>
    </row>
    <row r="905" spans="50:51" x14ac:dyDescent="0.25">
      <c r="AX905"/>
      <c r="AY905"/>
    </row>
    <row r="906" spans="50:51" x14ac:dyDescent="0.25">
      <c r="AX906"/>
      <c r="AY906"/>
    </row>
    <row r="907" spans="50:51" x14ac:dyDescent="0.25">
      <c r="AX907"/>
      <c r="AY907"/>
    </row>
    <row r="908" spans="50:51" x14ac:dyDescent="0.25">
      <c r="AX908"/>
      <c r="AY908"/>
    </row>
    <row r="909" spans="50:51" x14ac:dyDescent="0.25">
      <c r="AX909"/>
      <c r="AY909"/>
    </row>
    <row r="910" spans="50:51" x14ac:dyDescent="0.25">
      <c r="AX910"/>
      <c r="AY910"/>
    </row>
    <row r="911" spans="50:51" x14ac:dyDescent="0.25">
      <c r="AX911"/>
      <c r="AY911"/>
    </row>
    <row r="912" spans="50:51" x14ac:dyDescent="0.25">
      <c r="AX912"/>
      <c r="AY912"/>
    </row>
    <row r="913" spans="50:51" x14ac:dyDescent="0.25">
      <c r="AX913"/>
      <c r="AY913"/>
    </row>
    <row r="914" spans="50:51" x14ac:dyDescent="0.25">
      <c r="AX914"/>
      <c r="AY914"/>
    </row>
    <row r="915" spans="50:51" x14ac:dyDescent="0.25">
      <c r="AX915"/>
      <c r="AY915"/>
    </row>
    <row r="916" spans="50:51" x14ac:dyDescent="0.25">
      <c r="AX916"/>
      <c r="AY916"/>
    </row>
    <row r="917" spans="50:51" x14ac:dyDescent="0.25">
      <c r="AX917"/>
      <c r="AY917"/>
    </row>
    <row r="918" spans="50:51" x14ac:dyDescent="0.25">
      <c r="AX918"/>
      <c r="AY918"/>
    </row>
    <row r="919" spans="50:51" x14ac:dyDescent="0.25">
      <c r="AX919"/>
      <c r="AY919"/>
    </row>
    <row r="920" spans="50:51" x14ac:dyDescent="0.25">
      <c r="AX920"/>
      <c r="AY920"/>
    </row>
    <row r="921" spans="50:51" x14ac:dyDescent="0.25">
      <c r="AX921"/>
      <c r="AY921"/>
    </row>
    <row r="922" spans="50:51" x14ac:dyDescent="0.25">
      <c r="AX922"/>
      <c r="AY922"/>
    </row>
    <row r="923" spans="50:51" x14ac:dyDescent="0.25">
      <c r="AX923"/>
      <c r="AY923"/>
    </row>
    <row r="924" spans="50:51" x14ac:dyDescent="0.25">
      <c r="AX924"/>
      <c r="AY924"/>
    </row>
    <row r="925" spans="50:51" x14ac:dyDescent="0.25">
      <c r="AX925"/>
      <c r="AY925"/>
    </row>
    <row r="926" spans="50:51" x14ac:dyDescent="0.25">
      <c r="AX926"/>
      <c r="AY926"/>
    </row>
    <row r="927" spans="50:51" x14ac:dyDescent="0.25">
      <c r="AX927"/>
      <c r="AY927"/>
    </row>
    <row r="928" spans="50:51" x14ac:dyDescent="0.25">
      <c r="AX928"/>
      <c r="AY928"/>
    </row>
    <row r="929" spans="50:51" x14ac:dyDescent="0.25">
      <c r="AX929"/>
      <c r="AY929"/>
    </row>
    <row r="930" spans="50:51" x14ac:dyDescent="0.25">
      <c r="AX930"/>
      <c r="AY930"/>
    </row>
    <row r="931" spans="50:51" x14ac:dyDescent="0.25">
      <c r="AX931"/>
      <c r="AY931"/>
    </row>
    <row r="932" spans="50:51" x14ac:dyDescent="0.25">
      <c r="AX932"/>
      <c r="AY932"/>
    </row>
    <row r="933" spans="50:51" x14ac:dyDescent="0.25">
      <c r="AX933"/>
      <c r="AY933"/>
    </row>
    <row r="934" spans="50:51" x14ac:dyDescent="0.25">
      <c r="AX934"/>
      <c r="AY934"/>
    </row>
    <row r="935" spans="50:51" x14ac:dyDescent="0.25">
      <c r="AX935"/>
      <c r="AY935"/>
    </row>
    <row r="936" spans="50:51" x14ac:dyDescent="0.25">
      <c r="AX936"/>
      <c r="AY936"/>
    </row>
    <row r="937" spans="50:51" x14ac:dyDescent="0.25">
      <c r="AX937"/>
      <c r="AY937"/>
    </row>
    <row r="938" spans="50:51" x14ac:dyDescent="0.25">
      <c r="AX938"/>
      <c r="AY938"/>
    </row>
    <row r="939" spans="50:51" x14ac:dyDescent="0.25">
      <c r="AX939"/>
      <c r="AY939"/>
    </row>
    <row r="940" spans="50:51" x14ac:dyDescent="0.25">
      <c r="AX940"/>
      <c r="AY940"/>
    </row>
    <row r="941" spans="50:51" x14ac:dyDescent="0.25">
      <c r="AX941"/>
      <c r="AY941"/>
    </row>
    <row r="942" spans="50:51" x14ac:dyDescent="0.25">
      <c r="AX942"/>
      <c r="AY942"/>
    </row>
    <row r="943" spans="50:51" x14ac:dyDescent="0.25">
      <c r="AX943"/>
      <c r="AY943"/>
    </row>
    <row r="944" spans="50:51" x14ac:dyDescent="0.25">
      <c r="AX944"/>
      <c r="AY944"/>
    </row>
    <row r="945" spans="50:51" x14ac:dyDescent="0.25">
      <c r="AX945"/>
      <c r="AY945"/>
    </row>
    <row r="946" spans="50:51" x14ac:dyDescent="0.25">
      <c r="AX946"/>
      <c r="AY946"/>
    </row>
    <row r="947" spans="50:51" x14ac:dyDescent="0.25">
      <c r="AX947"/>
      <c r="AY947"/>
    </row>
    <row r="948" spans="50:51" x14ac:dyDescent="0.25">
      <c r="AX948"/>
      <c r="AY948"/>
    </row>
    <row r="949" spans="50:51" x14ac:dyDescent="0.25">
      <c r="AX949"/>
      <c r="AY949"/>
    </row>
    <row r="950" spans="50:51" x14ac:dyDescent="0.25">
      <c r="AX950"/>
      <c r="AY950"/>
    </row>
    <row r="951" spans="50:51" x14ac:dyDescent="0.25">
      <c r="AX951"/>
      <c r="AY951"/>
    </row>
    <row r="952" spans="50:51" x14ac:dyDescent="0.25">
      <c r="AX952"/>
      <c r="AY952"/>
    </row>
    <row r="953" spans="50:51" x14ac:dyDescent="0.25">
      <c r="AX953"/>
      <c r="AY953"/>
    </row>
    <row r="954" spans="50:51" x14ac:dyDescent="0.25">
      <c r="AX954"/>
      <c r="AY954"/>
    </row>
    <row r="955" spans="50:51" x14ac:dyDescent="0.25">
      <c r="AX955"/>
      <c r="AY955"/>
    </row>
    <row r="956" spans="50:51" x14ac:dyDescent="0.25">
      <c r="AX956"/>
      <c r="AY956"/>
    </row>
    <row r="957" spans="50:51" x14ac:dyDescent="0.25">
      <c r="AX957"/>
      <c r="AY957"/>
    </row>
    <row r="958" spans="50:51" x14ac:dyDescent="0.25">
      <c r="AX958"/>
      <c r="AY958"/>
    </row>
    <row r="959" spans="50:51" x14ac:dyDescent="0.25">
      <c r="AX959"/>
      <c r="AY959"/>
    </row>
    <row r="960" spans="50:51" x14ac:dyDescent="0.25">
      <c r="AX960"/>
      <c r="AY960"/>
    </row>
    <row r="961" spans="50:51" x14ac:dyDescent="0.25">
      <c r="AX961"/>
      <c r="AY961"/>
    </row>
    <row r="962" spans="50:51" x14ac:dyDescent="0.25">
      <c r="AX962"/>
      <c r="AY962"/>
    </row>
    <row r="963" spans="50:51" x14ac:dyDescent="0.25">
      <c r="AX963"/>
      <c r="AY963"/>
    </row>
    <row r="964" spans="50:51" x14ac:dyDescent="0.25">
      <c r="AX964"/>
      <c r="AY964"/>
    </row>
    <row r="965" spans="50:51" x14ac:dyDescent="0.25">
      <c r="AX965"/>
      <c r="AY965"/>
    </row>
    <row r="966" spans="50:51" x14ac:dyDescent="0.25">
      <c r="AX966"/>
      <c r="AY966"/>
    </row>
    <row r="967" spans="50:51" x14ac:dyDescent="0.25">
      <c r="AX967"/>
      <c r="AY967"/>
    </row>
    <row r="968" spans="50:51" x14ac:dyDescent="0.25">
      <c r="AX968"/>
      <c r="AY968"/>
    </row>
    <row r="969" spans="50:51" x14ac:dyDescent="0.25">
      <c r="AX969"/>
      <c r="AY969"/>
    </row>
    <row r="970" spans="50:51" x14ac:dyDescent="0.25">
      <c r="AX970"/>
      <c r="AY970"/>
    </row>
    <row r="971" spans="50:51" x14ac:dyDescent="0.25">
      <c r="AX971"/>
      <c r="AY971"/>
    </row>
    <row r="972" spans="50:51" x14ac:dyDescent="0.25">
      <c r="AX972"/>
      <c r="AY972"/>
    </row>
    <row r="973" spans="50:51" x14ac:dyDescent="0.25">
      <c r="AX973"/>
      <c r="AY973"/>
    </row>
    <row r="974" spans="50:51" x14ac:dyDescent="0.25">
      <c r="AX974"/>
      <c r="AY974"/>
    </row>
    <row r="975" spans="50:51" x14ac:dyDescent="0.25">
      <c r="AX975"/>
      <c r="AY975"/>
    </row>
    <row r="976" spans="50:51" x14ac:dyDescent="0.25">
      <c r="AX976"/>
      <c r="AY976"/>
    </row>
    <row r="977" spans="50:51" x14ac:dyDescent="0.25">
      <c r="AX977"/>
      <c r="AY977"/>
    </row>
    <row r="978" spans="50:51" x14ac:dyDescent="0.25">
      <c r="AX978"/>
      <c r="AY978"/>
    </row>
    <row r="979" spans="50:51" x14ac:dyDescent="0.25">
      <c r="AX979"/>
      <c r="AY979"/>
    </row>
    <row r="980" spans="50:51" x14ac:dyDescent="0.25">
      <c r="AX980"/>
      <c r="AY980"/>
    </row>
    <row r="981" spans="50:51" x14ac:dyDescent="0.25">
      <c r="AX981"/>
      <c r="AY981"/>
    </row>
    <row r="982" spans="50:51" x14ac:dyDescent="0.25">
      <c r="AX982"/>
      <c r="AY982"/>
    </row>
    <row r="983" spans="50:51" x14ac:dyDescent="0.25">
      <c r="AX983"/>
      <c r="AY983"/>
    </row>
    <row r="984" spans="50:51" x14ac:dyDescent="0.25">
      <c r="AX984"/>
      <c r="AY984"/>
    </row>
    <row r="985" spans="50:51" x14ac:dyDescent="0.25">
      <c r="AX985"/>
      <c r="AY985"/>
    </row>
    <row r="986" spans="50:51" x14ac:dyDescent="0.25">
      <c r="AX986"/>
      <c r="AY986"/>
    </row>
    <row r="987" spans="50:51" x14ac:dyDescent="0.25">
      <c r="AX987"/>
      <c r="AY987"/>
    </row>
    <row r="988" spans="50:51" x14ac:dyDescent="0.25">
      <c r="AX988"/>
      <c r="AY988"/>
    </row>
    <row r="989" spans="50:51" x14ac:dyDescent="0.25">
      <c r="AX989"/>
      <c r="AY989"/>
    </row>
    <row r="990" spans="50:51" x14ac:dyDescent="0.25">
      <c r="AX990"/>
      <c r="AY990"/>
    </row>
    <row r="991" spans="50:51" x14ac:dyDescent="0.25">
      <c r="AX991"/>
      <c r="AY991"/>
    </row>
    <row r="992" spans="50:51" x14ac:dyDescent="0.25">
      <c r="AX992"/>
      <c r="AY992"/>
    </row>
    <row r="993" spans="50:51" x14ac:dyDescent="0.25">
      <c r="AX993"/>
      <c r="AY993"/>
    </row>
    <row r="994" spans="50:51" x14ac:dyDescent="0.25">
      <c r="AX994"/>
      <c r="AY994"/>
    </row>
    <row r="995" spans="50:51" x14ac:dyDescent="0.25">
      <c r="AX995"/>
      <c r="AY995"/>
    </row>
    <row r="996" spans="50:51" x14ac:dyDescent="0.25">
      <c r="AX996"/>
      <c r="AY996"/>
    </row>
    <row r="997" spans="50:51" x14ac:dyDescent="0.25">
      <c r="AX997"/>
      <c r="AY997"/>
    </row>
    <row r="998" spans="50:51" x14ac:dyDescent="0.25">
      <c r="AX998"/>
      <c r="AY998"/>
    </row>
    <row r="999" spans="50:51" x14ac:dyDescent="0.25">
      <c r="AX999"/>
      <c r="AY999"/>
    </row>
    <row r="1000" spans="50:51" x14ac:dyDescent="0.25">
      <c r="AX1000"/>
      <c r="AY1000"/>
    </row>
    <row r="1001" spans="50:51" x14ac:dyDescent="0.25">
      <c r="AX1001"/>
      <c r="AY1001"/>
    </row>
    <row r="1002" spans="50:51" x14ac:dyDescent="0.25">
      <c r="AX1002"/>
      <c r="AY1002"/>
    </row>
    <row r="1003" spans="50:51" x14ac:dyDescent="0.25">
      <c r="AX1003"/>
      <c r="AY1003"/>
    </row>
    <row r="1004" spans="50:51" x14ac:dyDescent="0.25">
      <c r="AX1004"/>
      <c r="AY1004"/>
    </row>
    <row r="1005" spans="50:51" x14ac:dyDescent="0.25">
      <c r="AX1005"/>
      <c r="AY1005"/>
    </row>
    <row r="1006" spans="50:51" x14ac:dyDescent="0.25">
      <c r="AX1006"/>
      <c r="AY1006"/>
    </row>
    <row r="1007" spans="50:51" x14ac:dyDescent="0.25">
      <c r="AX1007"/>
      <c r="AY1007"/>
    </row>
    <row r="1008" spans="50:51" x14ac:dyDescent="0.25">
      <c r="AX1008"/>
      <c r="AY1008"/>
    </row>
    <row r="1009" spans="50:51" x14ac:dyDescent="0.25">
      <c r="AX1009"/>
      <c r="AY1009"/>
    </row>
    <row r="1010" spans="50:51" x14ac:dyDescent="0.25">
      <c r="AX1010"/>
      <c r="AY1010"/>
    </row>
    <row r="1011" spans="50:51" x14ac:dyDescent="0.25">
      <c r="AX1011"/>
      <c r="AY1011"/>
    </row>
    <row r="1012" spans="50:51" x14ac:dyDescent="0.25">
      <c r="AX1012"/>
      <c r="AY1012"/>
    </row>
    <row r="1013" spans="50:51" x14ac:dyDescent="0.25">
      <c r="AX1013"/>
      <c r="AY1013"/>
    </row>
    <row r="1014" spans="50:51" x14ac:dyDescent="0.25">
      <c r="AX1014"/>
      <c r="AY1014"/>
    </row>
    <row r="1015" spans="50:51" x14ac:dyDescent="0.25">
      <c r="AX1015"/>
      <c r="AY1015"/>
    </row>
    <row r="1016" spans="50:51" x14ac:dyDescent="0.25">
      <c r="AX1016"/>
      <c r="AY1016"/>
    </row>
    <row r="1017" spans="50:51" x14ac:dyDescent="0.25">
      <c r="AX1017"/>
      <c r="AY1017"/>
    </row>
    <row r="1018" spans="50:51" x14ac:dyDescent="0.25">
      <c r="AX1018"/>
      <c r="AY1018"/>
    </row>
    <row r="1019" spans="50:51" x14ac:dyDescent="0.25">
      <c r="AX1019"/>
      <c r="AY1019"/>
    </row>
    <row r="1020" spans="50:51" x14ac:dyDescent="0.25">
      <c r="AX1020"/>
      <c r="AY1020"/>
    </row>
    <row r="1021" spans="50:51" x14ac:dyDescent="0.25">
      <c r="AX1021"/>
      <c r="AY1021"/>
    </row>
    <row r="1022" spans="50:51" x14ac:dyDescent="0.25">
      <c r="AX1022"/>
      <c r="AY1022"/>
    </row>
    <row r="1023" spans="50:51" x14ac:dyDescent="0.25">
      <c r="AX1023"/>
      <c r="AY1023"/>
    </row>
    <row r="1024" spans="50:51" x14ac:dyDescent="0.25">
      <c r="AX1024"/>
      <c r="AY1024"/>
    </row>
    <row r="1025" spans="50:51" x14ac:dyDescent="0.25">
      <c r="AX1025"/>
      <c r="AY1025"/>
    </row>
    <row r="1026" spans="50:51" x14ac:dyDescent="0.25">
      <c r="AX1026"/>
      <c r="AY1026"/>
    </row>
    <row r="1027" spans="50:51" x14ac:dyDescent="0.25">
      <c r="AX1027"/>
      <c r="AY1027"/>
    </row>
    <row r="1028" spans="50:51" x14ac:dyDescent="0.25">
      <c r="AX1028"/>
      <c r="AY1028"/>
    </row>
    <row r="1029" spans="50:51" x14ac:dyDescent="0.25">
      <c r="AX1029"/>
      <c r="AY1029"/>
    </row>
    <row r="1030" spans="50:51" x14ac:dyDescent="0.25">
      <c r="AX1030"/>
      <c r="AY1030"/>
    </row>
    <row r="1031" spans="50:51" x14ac:dyDescent="0.25">
      <c r="AX1031"/>
      <c r="AY1031"/>
    </row>
    <row r="1032" spans="50:51" x14ac:dyDescent="0.25">
      <c r="AX1032"/>
      <c r="AY1032"/>
    </row>
    <row r="1033" spans="50:51" x14ac:dyDescent="0.25">
      <c r="AX1033"/>
      <c r="AY1033"/>
    </row>
    <row r="1034" spans="50:51" x14ac:dyDescent="0.25">
      <c r="AX1034"/>
      <c r="AY1034"/>
    </row>
    <row r="1035" spans="50:51" x14ac:dyDescent="0.25">
      <c r="AX1035"/>
      <c r="AY1035"/>
    </row>
    <row r="1036" spans="50:51" x14ac:dyDescent="0.25">
      <c r="AX1036"/>
      <c r="AY1036"/>
    </row>
    <row r="1037" spans="50:51" x14ac:dyDescent="0.25">
      <c r="AX1037"/>
      <c r="AY1037"/>
    </row>
    <row r="1038" spans="50:51" x14ac:dyDescent="0.25">
      <c r="AX1038"/>
      <c r="AY1038"/>
    </row>
    <row r="1039" spans="50:51" x14ac:dyDescent="0.25">
      <c r="AX1039"/>
      <c r="AY1039"/>
    </row>
    <row r="1040" spans="50:51" x14ac:dyDescent="0.25">
      <c r="AX1040"/>
      <c r="AY1040"/>
    </row>
    <row r="1041" spans="50:51" x14ac:dyDescent="0.25">
      <c r="AX1041"/>
      <c r="AY1041"/>
    </row>
    <row r="1042" spans="50:51" x14ac:dyDescent="0.25">
      <c r="AX1042"/>
      <c r="AY1042"/>
    </row>
    <row r="1043" spans="50:51" x14ac:dyDescent="0.25">
      <c r="AX1043"/>
      <c r="AY1043"/>
    </row>
    <row r="1044" spans="50:51" x14ac:dyDescent="0.25">
      <c r="AX1044"/>
      <c r="AY1044"/>
    </row>
    <row r="1045" spans="50:51" x14ac:dyDescent="0.25">
      <c r="AX1045"/>
      <c r="AY1045"/>
    </row>
    <row r="1046" spans="50:51" x14ac:dyDescent="0.25">
      <c r="AX1046"/>
      <c r="AY1046"/>
    </row>
    <row r="1047" spans="50:51" x14ac:dyDescent="0.25">
      <c r="AX1047"/>
      <c r="AY1047"/>
    </row>
    <row r="1048" spans="50:51" x14ac:dyDescent="0.25">
      <c r="AX1048"/>
      <c r="AY1048"/>
    </row>
    <row r="1049" spans="50:51" x14ac:dyDescent="0.25">
      <c r="AX1049"/>
      <c r="AY1049"/>
    </row>
    <row r="1050" spans="50:51" x14ac:dyDescent="0.25">
      <c r="AX1050"/>
      <c r="AY1050"/>
    </row>
    <row r="1051" spans="50:51" x14ac:dyDescent="0.25">
      <c r="AX1051"/>
      <c r="AY1051"/>
    </row>
    <row r="1052" spans="50:51" x14ac:dyDescent="0.25">
      <c r="AX1052"/>
      <c r="AY1052"/>
    </row>
    <row r="1053" spans="50:51" x14ac:dyDescent="0.25">
      <c r="AX1053"/>
      <c r="AY1053"/>
    </row>
    <row r="1054" spans="50:51" x14ac:dyDescent="0.25">
      <c r="AX1054"/>
      <c r="AY1054"/>
    </row>
    <row r="1055" spans="50:51" x14ac:dyDescent="0.25">
      <c r="AX1055"/>
      <c r="AY1055"/>
    </row>
    <row r="1056" spans="50:51" x14ac:dyDescent="0.25">
      <c r="AX1056"/>
      <c r="AY1056"/>
    </row>
    <row r="1057" spans="50:51" x14ac:dyDescent="0.25">
      <c r="AX1057"/>
      <c r="AY1057"/>
    </row>
    <row r="1058" spans="50:51" x14ac:dyDescent="0.25">
      <c r="AX1058"/>
      <c r="AY1058"/>
    </row>
    <row r="1059" spans="50:51" x14ac:dyDescent="0.25">
      <c r="AX1059"/>
      <c r="AY1059"/>
    </row>
    <row r="1060" spans="50:51" x14ac:dyDescent="0.25">
      <c r="AX1060"/>
      <c r="AY1060"/>
    </row>
    <row r="1061" spans="50:51" x14ac:dyDescent="0.25">
      <c r="AX1061"/>
      <c r="AY1061"/>
    </row>
    <row r="1062" spans="50:51" x14ac:dyDescent="0.25">
      <c r="AX1062"/>
      <c r="AY1062"/>
    </row>
    <row r="1063" spans="50:51" x14ac:dyDescent="0.25">
      <c r="AX1063"/>
      <c r="AY1063"/>
    </row>
    <row r="1064" spans="50:51" x14ac:dyDescent="0.25">
      <c r="AX1064"/>
      <c r="AY1064"/>
    </row>
    <row r="1065" spans="50:51" x14ac:dyDescent="0.25">
      <c r="AX1065"/>
      <c r="AY1065"/>
    </row>
    <row r="1066" spans="50:51" x14ac:dyDescent="0.25">
      <c r="AX1066"/>
      <c r="AY1066"/>
    </row>
    <row r="1067" spans="50:51" x14ac:dyDescent="0.25">
      <c r="AX1067"/>
      <c r="AY1067"/>
    </row>
    <row r="1068" spans="50:51" x14ac:dyDescent="0.25">
      <c r="AX1068"/>
      <c r="AY1068"/>
    </row>
    <row r="1069" spans="50:51" x14ac:dyDescent="0.25">
      <c r="AX1069"/>
      <c r="AY1069"/>
    </row>
    <row r="1070" spans="50:51" x14ac:dyDescent="0.25">
      <c r="AX1070"/>
      <c r="AY1070"/>
    </row>
    <row r="1071" spans="50:51" x14ac:dyDescent="0.25">
      <c r="AX1071"/>
      <c r="AY1071"/>
    </row>
    <row r="1072" spans="50:51" x14ac:dyDescent="0.25">
      <c r="AX1072"/>
      <c r="AY1072"/>
    </row>
    <row r="1073" spans="50:51" x14ac:dyDescent="0.25">
      <c r="AX1073"/>
      <c r="AY1073"/>
    </row>
    <row r="1074" spans="50:51" x14ac:dyDescent="0.25">
      <c r="AX1074"/>
      <c r="AY1074"/>
    </row>
    <row r="1075" spans="50:51" x14ac:dyDescent="0.25">
      <c r="AX1075"/>
      <c r="AY1075"/>
    </row>
    <row r="1076" spans="50:51" x14ac:dyDescent="0.25">
      <c r="AX1076"/>
      <c r="AY1076"/>
    </row>
    <row r="1077" spans="50:51" x14ac:dyDescent="0.25">
      <c r="AX1077"/>
      <c r="AY1077"/>
    </row>
    <row r="1078" spans="50:51" x14ac:dyDescent="0.25">
      <c r="AX1078"/>
      <c r="AY1078"/>
    </row>
    <row r="1079" spans="50:51" x14ac:dyDescent="0.25">
      <c r="AX1079"/>
      <c r="AY1079"/>
    </row>
    <row r="1080" spans="50:51" x14ac:dyDescent="0.25">
      <c r="AX1080"/>
      <c r="AY1080"/>
    </row>
    <row r="1081" spans="50:51" x14ac:dyDescent="0.25">
      <c r="AX1081"/>
      <c r="AY1081"/>
    </row>
    <row r="1082" spans="50:51" x14ac:dyDescent="0.25">
      <c r="AX1082"/>
      <c r="AY1082"/>
    </row>
    <row r="1083" spans="50:51" x14ac:dyDescent="0.25">
      <c r="AX1083"/>
      <c r="AY1083"/>
    </row>
    <row r="1084" spans="50:51" x14ac:dyDescent="0.25">
      <c r="AX1084"/>
      <c r="AY1084"/>
    </row>
    <row r="1085" spans="50:51" x14ac:dyDescent="0.25">
      <c r="AX1085"/>
      <c r="AY1085"/>
    </row>
    <row r="1086" spans="50:51" x14ac:dyDescent="0.25">
      <c r="AX1086"/>
      <c r="AY1086"/>
    </row>
    <row r="1087" spans="50:51" x14ac:dyDescent="0.25">
      <c r="AX1087"/>
      <c r="AY1087"/>
    </row>
    <row r="1088" spans="50:51" x14ac:dyDescent="0.25">
      <c r="AX1088"/>
      <c r="AY1088"/>
    </row>
    <row r="1089" spans="50:51" x14ac:dyDescent="0.25">
      <c r="AX1089"/>
      <c r="AY1089"/>
    </row>
    <row r="1090" spans="50:51" x14ac:dyDescent="0.25">
      <c r="AX1090"/>
      <c r="AY1090"/>
    </row>
    <row r="1091" spans="50:51" x14ac:dyDescent="0.25">
      <c r="AX1091"/>
      <c r="AY1091"/>
    </row>
    <row r="1092" spans="50:51" x14ac:dyDescent="0.25">
      <c r="AX1092"/>
      <c r="AY1092"/>
    </row>
    <row r="1093" spans="50:51" x14ac:dyDescent="0.25">
      <c r="AX1093"/>
      <c r="AY1093"/>
    </row>
    <row r="1094" spans="50:51" x14ac:dyDescent="0.25">
      <c r="AX1094"/>
      <c r="AY1094"/>
    </row>
    <row r="1095" spans="50:51" x14ac:dyDescent="0.25">
      <c r="AX1095"/>
      <c r="AY1095"/>
    </row>
    <row r="1096" spans="50:51" x14ac:dyDescent="0.25">
      <c r="AX1096"/>
      <c r="AY1096"/>
    </row>
    <row r="1097" spans="50:51" x14ac:dyDescent="0.25">
      <c r="AX1097"/>
      <c r="AY1097"/>
    </row>
    <row r="1098" spans="50:51" x14ac:dyDescent="0.25">
      <c r="AX1098"/>
      <c r="AY1098"/>
    </row>
    <row r="1099" spans="50:51" x14ac:dyDescent="0.25">
      <c r="AX1099"/>
      <c r="AY1099"/>
    </row>
    <row r="1100" spans="50:51" x14ac:dyDescent="0.25">
      <c r="AX1100"/>
      <c r="AY1100"/>
    </row>
    <row r="1101" spans="50:51" x14ac:dyDescent="0.25">
      <c r="AX1101"/>
      <c r="AY1101"/>
    </row>
    <row r="1102" spans="50:51" x14ac:dyDescent="0.25">
      <c r="AX1102"/>
      <c r="AY1102"/>
    </row>
    <row r="1103" spans="50:51" x14ac:dyDescent="0.25">
      <c r="AX1103"/>
      <c r="AY1103"/>
    </row>
    <row r="1104" spans="50:51" x14ac:dyDescent="0.25">
      <c r="AX1104"/>
      <c r="AY1104"/>
    </row>
    <row r="1105" spans="50:51" x14ac:dyDescent="0.25">
      <c r="AX1105"/>
      <c r="AY1105"/>
    </row>
    <row r="1106" spans="50:51" x14ac:dyDescent="0.25">
      <c r="AX1106"/>
      <c r="AY1106"/>
    </row>
    <row r="1107" spans="50:51" x14ac:dyDescent="0.25">
      <c r="AX1107"/>
      <c r="AY1107"/>
    </row>
    <row r="1108" spans="50:51" x14ac:dyDescent="0.25">
      <c r="AX1108"/>
      <c r="AY1108"/>
    </row>
    <row r="1109" spans="50:51" x14ac:dyDescent="0.25">
      <c r="AX1109"/>
      <c r="AY1109"/>
    </row>
    <row r="1110" spans="50:51" x14ac:dyDescent="0.25">
      <c r="AX1110"/>
      <c r="AY1110"/>
    </row>
    <row r="1111" spans="50:51" x14ac:dyDescent="0.25">
      <c r="AX1111"/>
      <c r="AY1111"/>
    </row>
    <row r="1112" spans="50:51" x14ac:dyDescent="0.25">
      <c r="AX1112"/>
      <c r="AY1112"/>
    </row>
    <row r="1113" spans="50:51" x14ac:dyDescent="0.25">
      <c r="AX1113"/>
      <c r="AY1113"/>
    </row>
    <row r="1114" spans="50:51" x14ac:dyDescent="0.25">
      <c r="AX1114"/>
      <c r="AY1114"/>
    </row>
    <row r="1115" spans="50:51" x14ac:dyDescent="0.25">
      <c r="AX1115"/>
      <c r="AY1115"/>
    </row>
    <row r="1116" spans="50:51" x14ac:dyDescent="0.25">
      <c r="AX1116"/>
      <c r="AY1116"/>
    </row>
    <row r="1117" spans="50:51" x14ac:dyDescent="0.25">
      <c r="AX1117"/>
      <c r="AY1117"/>
    </row>
    <row r="1118" spans="50:51" x14ac:dyDescent="0.25">
      <c r="AX1118"/>
      <c r="AY1118"/>
    </row>
    <row r="1119" spans="50:51" x14ac:dyDescent="0.25">
      <c r="AX1119"/>
      <c r="AY1119"/>
    </row>
    <row r="1120" spans="50:51" x14ac:dyDescent="0.25">
      <c r="AX1120"/>
      <c r="AY1120"/>
    </row>
    <row r="1121" spans="50:51" x14ac:dyDescent="0.25">
      <c r="AX1121"/>
      <c r="AY1121"/>
    </row>
    <row r="1122" spans="50:51" x14ac:dyDescent="0.25">
      <c r="AX1122"/>
      <c r="AY1122"/>
    </row>
    <row r="1123" spans="50:51" x14ac:dyDescent="0.25">
      <c r="AX1123"/>
      <c r="AY1123"/>
    </row>
    <row r="1124" spans="50:51" x14ac:dyDescent="0.25">
      <c r="AX1124"/>
      <c r="AY1124"/>
    </row>
    <row r="1125" spans="50:51" x14ac:dyDescent="0.25">
      <c r="AX1125"/>
      <c r="AY1125"/>
    </row>
    <row r="1126" spans="50:51" x14ac:dyDescent="0.25">
      <c r="AX1126"/>
      <c r="AY1126"/>
    </row>
    <row r="1127" spans="50:51" x14ac:dyDescent="0.25">
      <c r="AX1127"/>
      <c r="AY1127"/>
    </row>
    <row r="1128" spans="50:51" x14ac:dyDescent="0.25">
      <c r="AX1128"/>
      <c r="AY1128"/>
    </row>
    <row r="1129" spans="50:51" x14ac:dyDescent="0.25">
      <c r="AX1129"/>
      <c r="AY1129"/>
    </row>
    <row r="1130" spans="50:51" x14ac:dyDescent="0.25">
      <c r="AX1130"/>
      <c r="AY1130"/>
    </row>
    <row r="1131" spans="50:51" x14ac:dyDescent="0.25">
      <c r="AX1131"/>
      <c r="AY1131"/>
    </row>
    <row r="1132" spans="50:51" x14ac:dyDescent="0.25">
      <c r="AX1132"/>
      <c r="AY1132"/>
    </row>
    <row r="1133" spans="50:51" x14ac:dyDescent="0.25">
      <c r="AX1133"/>
      <c r="AY1133"/>
    </row>
    <row r="1134" spans="50:51" x14ac:dyDescent="0.25">
      <c r="AX1134"/>
      <c r="AY1134"/>
    </row>
    <row r="1135" spans="50:51" x14ac:dyDescent="0.25">
      <c r="AX1135"/>
      <c r="AY1135"/>
    </row>
    <row r="1136" spans="50:51" x14ac:dyDescent="0.25">
      <c r="AX1136"/>
      <c r="AY1136"/>
    </row>
    <row r="1137" spans="50:51" x14ac:dyDescent="0.25">
      <c r="AX1137"/>
      <c r="AY1137"/>
    </row>
    <row r="1138" spans="50:51" x14ac:dyDescent="0.25">
      <c r="AX1138"/>
      <c r="AY1138"/>
    </row>
    <row r="1139" spans="50:51" x14ac:dyDescent="0.25">
      <c r="AX1139"/>
      <c r="AY1139"/>
    </row>
    <row r="1140" spans="50:51" x14ac:dyDescent="0.25">
      <c r="AX1140"/>
      <c r="AY1140"/>
    </row>
    <row r="1141" spans="50:51" x14ac:dyDescent="0.25">
      <c r="AX1141"/>
      <c r="AY1141"/>
    </row>
    <row r="1142" spans="50:51" x14ac:dyDescent="0.25">
      <c r="AX1142"/>
      <c r="AY1142"/>
    </row>
    <row r="1143" spans="50:51" x14ac:dyDescent="0.25">
      <c r="AX1143"/>
      <c r="AY1143"/>
    </row>
    <row r="1144" spans="50:51" x14ac:dyDescent="0.25">
      <c r="AX1144"/>
      <c r="AY1144"/>
    </row>
    <row r="1145" spans="50:51" x14ac:dyDescent="0.25">
      <c r="AX1145"/>
      <c r="AY1145"/>
    </row>
    <row r="1146" spans="50:51" x14ac:dyDescent="0.25">
      <c r="AX1146"/>
      <c r="AY1146"/>
    </row>
    <row r="1147" spans="50:51" x14ac:dyDescent="0.25">
      <c r="AX1147"/>
      <c r="AY1147"/>
    </row>
    <row r="1148" spans="50:51" x14ac:dyDescent="0.25">
      <c r="AX1148"/>
      <c r="AY1148"/>
    </row>
    <row r="1149" spans="50:51" x14ac:dyDescent="0.25">
      <c r="AX1149"/>
      <c r="AY1149"/>
    </row>
    <row r="1150" spans="50:51" x14ac:dyDescent="0.25">
      <c r="AX1150"/>
      <c r="AY1150"/>
    </row>
    <row r="1151" spans="50:51" x14ac:dyDescent="0.25">
      <c r="AX1151"/>
      <c r="AY1151"/>
    </row>
    <row r="1152" spans="50:51" x14ac:dyDescent="0.25">
      <c r="AX1152"/>
      <c r="AY1152"/>
    </row>
    <row r="1153" spans="50:51" x14ac:dyDescent="0.25">
      <c r="AX1153"/>
      <c r="AY1153"/>
    </row>
    <row r="1154" spans="50:51" x14ac:dyDescent="0.25">
      <c r="AX1154"/>
      <c r="AY1154"/>
    </row>
    <row r="1155" spans="50:51" x14ac:dyDescent="0.25">
      <c r="AX1155"/>
      <c r="AY1155"/>
    </row>
    <row r="1156" spans="50:51" x14ac:dyDescent="0.25">
      <c r="AX1156"/>
      <c r="AY1156"/>
    </row>
    <row r="1157" spans="50:51" x14ac:dyDescent="0.25">
      <c r="AX1157"/>
      <c r="AY1157"/>
    </row>
    <row r="1158" spans="50:51" x14ac:dyDescent="0.25">
      <c r="AX1158"/>
      <c r="AY1158"/>
    </row>
    <row r="1159" spans="50:51" x14ac:dyDescent="0.25">
      <c r="AX1159"/>
      <c r="AY1159"/>
    </row>
    <row r="1160" spans="50:51" x14ac:dyDescent="0.25">
      <c r="AX1160"/>
      <c r="AY1160"/>
    </row>
    <row r="1161" spans="50:51" x14ac:dyDescent="0.25">
      <c r="AX1161"/>
      <c r="AY1161"/>
    </row>
    <row r="1162" spans="50:51" x14ac:dyDescent="0.25">
      <c r="AX1162"/>
      <c r="AY1162"/>
    </row>
    <row r="1163" spans="50:51" x14ac:dyDescent="0.25">
      <c r="AX1163"/>
      <c r="AY1163"/>
    </row>
    <row r="1164" spans="50:51" x14ac:dyDescent="0.25">
      <c r="AX1164"/>
      <c r="AY1164"/>
    </row>
    <row r="1165" spans="50:51" x14ac:dyDescent="0.25">
      <c r="AX1165"/>
      <c r="AY1165"/>
    </row>
    <row r="1166" spans="50:51" x14ac:dyDescent="0.25">
      <c r="AX1166"/>
      <c r="AY1166"/>
    </row>
    <row r="1167" spans="50:51" x14ac:dyDescent="0.25">
      <c r="AX1167"/>
      <c r="AY1167"/>
    </row>
    <row r="1168" spans="50:51" x14ac:dyDescent="0.25">
      <c r="AX1168"/>
      <c r="AY1168"/>
    </row>
    <row r="1169" spans="50:51" x14ac:dyDescent="0.25">
      <c r="AX1169"/>
      <c r="AY1169"/>
    </row>
    <row r="1170" spans="50:51" x14ac:dyDescent="0.25">
      <c r="AX1170"/>
      <c r="AY1170"/>
    </row>
    <row r="1171" spans="50:51" x14ac:dyDescent="0.25">
      <c r="AX1171"/>
      <c r="AY1171"/>
    </row>
    <row r="1172" spans="50:51" x14ac:dyDescent="0.25">
      <c r="AX1172"/>
      <c r="AY1172"/>
    </row>
    <row r="1173" spans="50:51" x14ac:dyDescent="0.25">
      <c r="AX1173"/>
      <c r="AY1173"/>
    </row>
    <row r="1174" spans="50:51" x14ac:dyDescent="0.25">
      <c r="AX1174"/>
      <c r="AY1174"/>
    </row>
    <row r="1175" spans="50:51" x14ac:dyDescent="0.25">
      <c r="AX1175"/>
      <c r="AY1175"/>
    </row>
    <row r="1176" spans="50:51" x14ac:dyDescent="0.25">
      <c r="AX1176"/>
      <c r="AY1176"/>
    </row>
    <row r="1177" spans="50:51" x14ac:dyDescent="0.25">
      <c r="AX1177"/>
      <c r="AY1177"/>
    </row>
    <row r="1178" spans="50:51" x14ac:dyDescent="0.25">
      <c r="AX1178"/>
      <c r="AY1178"/>
    </row>
    <row r="1179" spans="50:51" x14ac:dyDescent="0.25">
      <c r="AX1179"/>
      <c r="AY1179"/>
    </row>
    <row r="1180" spans="50:51" x14ac:dyDescent="0.25">
      <c r="AX1180"/>
      <c r="AY1180"/>
    </row>
    <row r="1181" spans="50:51" x14ac:dyDescent="0.25">
      <c r="AX1181"/>
      <c r="AY1181"/>
    </row>
    <row r="1182" spans="50:51" x14ac:dyDescent="0.25">
      <c r="AX1182"/>
      <c r="AY1182"/>
    </row>
    <row r="1183" spans="50:51" x14ac:dyDescent="0.25">
      <c r="AX1183"/>
      <c r="AY1183"/>
    </row>
    <row r="1184" spans="50:51" x14ac:dyDescent="0.25">
      <c r="AX1184"/>
      <c r="AY1184"/>
    </row>
    <row r="1185" spans="50:51" x14ac:dyDescent="0.25">
      <c r="AX1185"/>
      <c r="AY1185"/>
    </row>
    <row r="1186" spans="50:51" x14ac:dyDescent="0.25">
      <c r="AX1186"/>
      <c r="AY1186"/>
    </row>
    <row r="1187" spans="50:51" x14ac:dyDescent="0.25">
      <c r="AX1187"/>
      <c r="AY1187"/>
    </row>
    <row r="1188" spans="50:51" x14ac:dyDescent="0.25">
      <c r="AX1188"/>
      <c r="AY1188"/>
    </row>
    <row r="1189" spans="50:51" x14ac:dyDescent="0.25">
      <c r="AX1189"/>
      <c r="AY1189"/>
    </row>
    <row r="1190" spans="50:51" x14ac:dyDescent="0.25">
      <c r="AX1190"/>
      <c r="AY1190"/>
    </row>
    <row r="1191" spans="50:51" x14ac:dyDescent="0.25">
      <c r="AX1191"/>
      <c r="AY1191"/>
    </row>
    <row r="1192" spans="50:51" x14ac:dyDescent="0.25">
      <c r="AX1192"/>
      <c r="AY1192"/>
    </row>
    <row r="1193" spans="50:51" x14ac:dyDescent="0.25">
      <c r="AX1193"/>
      <c r="AY1193"/>
    </row>
    <row r="1194" spans="50:51" x14ac:dyDescent="0.25">
      <c r="AX1194"/>
      <c r="AY1194"/>
    </row>
    <row r="1195" spans="50:51" x14ac:dyDescent="0.25">
      <c r="AX1195"/>
      <c r="AY1195"/>
    </row>
    <row r="1196" spans="50:51" x14ac:dyDescent="0.25">
      <c r="AX1196"/>
      <c r="AY1196"/>
    </row>
    <row r="1197" spans="50:51" x14ac:dyDescent="0.25">
      <c r="AX1197"/>
      <c r="AY1197"/>
    </row>
    <row r="1198" spans="50:51" x14ac:dyDescent="0.25">
      <c r="AX1198"/>
      <c r="AY1198"/>
    </row>
    <row r="1199" spans="50:51" x14ac:dyDescent="0.25">
      <c r="AX1199"/>
      <c r="AY1199"/>
    </row>
    <row r="1200" spans="50:51" x14ac:dyDescent="0.25">
      <c r="AX1200"/>
      <c r="AY1200"/>
    </row>
    <row r="1201" spans="50:51" x14ac:dyDescent="0.25">
      <c r="AX1201"/>
      <c r="AY1201"/>
    </row>
    <row r="1202" spans="50:51" x14ac:dyDescent="0.25">
      <c r="AX1202"/>
      <c r="AY1202"/>
    </row>
    <row r="1203" spans="50:51" x14ac:dyDescent="0.25">
      <c r="AX1203"/>
      <c r="AY1203"/>
    </row>
    <row r="1204" spans="50:51" x14ac:dyDescent="0.25">
      <c r="AX1204"/>
      <c r="AY1204"/>
    </row>
    <row r="1205" spans="50:51" x14ac:dyDescent="0.25">
      <c r="AX1205"/>
      <c r="AY1205"/>
    </row>
    <row r="1206" spans="50:51" x14ac:dyDescent="0.25">
      <c r="AX1206"/>
      <c r="AY1206"/>
    </row>
    <row r="1207" spans="50:51" x14ac:dyDescent="0.25">
      <c r="AX1207"/>
      <c r="AY1207"/>
    </row>
    <row r="1208" spans="50:51" x14ac:dyDescent="0.25">
      <c r="AX1208"/>
      <c r="AY1208"/>
    </row>
    <row r="1209" spans="50:51" x14ac:dyDescent="0.25">
      <c r="AX1209"/>
      <c r="AY1209"/>
    </row>
    <row r="1210" spans="50:51" x14ac:dyDescent="0.25">
      <c r="AX1210"/>
      <c r="AY1210"/>
    </row>
    <row r="1211" spans="50:51" x14ac:dyDescent="0.25">
      <c r="AX1211"/>
      <c r="AY1211"/>
    </row>
    <row r="1212" spans="50:51" x14ac:dyDescent="0.25">
      <c r="AX1212"/>
      <c r="AY1212"/>
    </row>
    <row r="1213" spans="50:51" x14ac:dyDescent="0.25">
      <c r="AX1213"/>
      <c r="AY1213"/>
    </row>
    <row r="1214" spans="50:51" x14ac:dyDescent="0.25">
      <c r="AX1214"/>
      <c r="AY1214"/>
    </row>
    <row r="1215" spans="50:51" x14ac:dyDescent="0.25">
      <c r="AX1215"/>
      <c r="AY1215"/>
    </row>
    <row r="1216" spans="50:51" x14ac:dyDescent="0.25">
      <c r="AX1216"/>
      <c r="AY1216"/>
    </row>
    <row r="1217" spans="50:51" x14ac:dyDescent="0.25">
      <c r="AX1217"/>
      <c r="AY1217"/>
    </row>
    <row r="1218" spans="50:51" x14ac:dyDescent="0.25">
      <c r="AX1218"/>
      <c r="AY1218"/>
    </row>
    <row r="1219" spans="50:51" x14ac:dyDescent="0.25">
      <c r="AX1219"/>
      <c r="AY1219"/>
    </row>
    <row r="1220" spans="50:51" x14ac:dyDescent="0.25">
      <c r="AX1220"/>
      <c r="AY1220"/>
    </row>
    <row r="1221" spans="50:51" x14ac:dyDescent="0.25">
      <c r="AX1221"/>
      <c r="AY1221"/>
    </row>
    <row r="1222" spans="50:51" x14ac:dyDescent="0.25">
      <c r="AX1222"/>
      <c r="AY1222"/>
    </row>
    <row r="1223" spans="50:51" x14ac:dyDescent="0.25">
      <c r="AX1223"/>
      <c r="AY1223"/>
    </row>
    <row r="1224" spans="50:51" x14ac:dyDescent="0.25">
      <c r="AX1224"/>
      <c r="AY1224"/>
    </row>
    <row r="1225" spans="50:51" x14ac:dyDescent="0.25">
      <c r="AX1225"/>
      <c r="AY1225"/>
    </row>
    <row r="1226" spans="50:51" x14ac:dyDescent="0.25">
      <c r="AX1226"/>
      <c r="AY1226"/>
    </row>
    <row r="1227" spans="50:51" x14ac:dyDescent="0.25">
      <c r="AX1227"/>
      <c r="AY1227"/>
    </row>
    <row r="1228" spans="50:51" x14ac:dyDescent="0.25">
      <c r="AX1228"/>
      <c r="AY1228"/>
    </row>
    <row r="1229" spans="50:51" x14ac:dyDescent="0.25">
      <c r="AX1229"/>
      <c r="AY1229"/>
    </row>
    <row r="1230" spans="50:51" x14ac:dyDescent="0.25">
      <c r="AX1230"/>
      <c r="AY1230"/>
    </row>
    <row r="1231" spans="50:51" x14ac:dyDescent="0.25">
      <c r="AX1231"/>
      <c r="AY1231"/>
    </row>
    <row r="1232" spans="50:51" x14ac:dyDescent="0.25">
      <c r="AX1232"/>
      <c r="AY1232"/>
    </row>
    <row r="1233" spans="50:51" x14ac:dyDescent="0.25">
      <c r="AX1233"/>
      <c r="AY1233"/>
    </row>
    <row r="1234" spans="50:51" x14ac:dyDescent="0.25">
      <c r="AX1234"/>
      <c r="AY1234"/>
    </row>
    <row r="1235" spans="50:51" x14ac:dyDescent="0.25">
      <c r="AX1235"/>
      <c r="AY1235"/>
    </row>
    <row r="1236" spans="50:51" x14ac:dyDescent="0.25">
      <c r="AX1236"/>
      <c r="AY1236"/>
    </row>
    <row r="1237" spans="50:51" x14ac:dyDescent="0.25">
      <c r="AX1237"/>
      <c r="AY1237"/>
    </row>
    <row r="1238" spans="50:51" x14ac:dyDescent="0.25">
      <c r="AX1238"/>
      <c r="AY1238"/>
    </row>
    <row r="1239" spans="50:51" x14ac:dyDescent="0.25">
      <c r="AX1239"/>
      <c r="AY1239"/>
    </row>
    <row r="1240" spans="50:51" x14ac:dyDescent="0.25">
      <c r="AX1240"/>
      <c r="AY1240"/>
    </row>
    <row r="1241" spans="50:51" x14ac:dyDescent="0.25">
      <c r="AX1241"/>
      <c r="AY1241"/>
    </row>
    <row r="1242" spans="50:51" x14ac:dyDescent="0.25">
      <c r="AX1242"/>
      <c r="AY1242"/>
    </row>
    <row r="1243" spans="50:51" x14ac:dyDescent="0.25">
      <c r="AX1243"/>
      <c r="AY1243"/>
    </row>
    <row r="1244" spans="50:51" x14ac:dyDescent="0.25">
      <c r="AX1244"/>
      <c r="AY1244"/>
    </row>
    <row r="1245" spans="50:51" x14ac:dyDescent="0.25">
      <c r="AX1245"/>
      <c r="AY1245"/>
    </row>
    <row r="1246" spans="50:51" x14ac:dyDescent="0.25">
      <c r="AX1246"/>
      <c r="AY1246"/>
    </row>
    <row r="1247" spans="50:51" x14ac:dyDescent="0.25">
      <c r="AX1247"/>
      <c r="AY1247"/>
    </row>
    <row r="1248" spans="50:51" x14ac:dyDescent="0.25">
      <c r="AX1248"/>
      <c r="AY1248"/>
    </row>
    <row r="1249" spans="50:51" x14ac:dyDescent="0.25">
      <c r="AX1249"/>
      <c r="AY1249"/>
    </row>
    <row r="1250" spans="50:51" x14ac:dyDescent="0.25">
      <c r="AX1250"/>
      <c r="AY1250"/>
    </row>
    <row r="1251" spans="50:51" x14ac:dyDescent="0.25">
      <c r="AX1251"/>
      <c r="AY1251"/>
    </row>
    <row r="1252" spans="50:51" x14ac:dyDescent="0.25">
      <c r="AX1252"/>
      <c r="AY1252"/>
    </row>
    <row r="1253" spans="50:51" x14ac:dyDescent="0.25">
      <c r="AX1253"/>
      <c r="AY1253"/>
    </row>
    <row r="1254" spans="50:51" x14ac:dyDescent="0.25">
      <c r="AX1254"/>
      <c r="AY1254"/>
    </row>
    <row r="1255" spans="50:51" x14ac:dyDescent="0.25">
      <c r="AX1255"/>
      <c r="AY1255"/>
    </row>
    <row r="1256" spans="50:51" x14ac:dyDescent="0.25">
      <c r="AX1256"/>
      <c r="AY1256"/>
    </row>
    <row r="1257" spans="50:51" x14ac:dyDescent="0.25">
      <c r="AX1257"/>
      <c r="AY1257"/>
    </row>
    <row r="1258" spans="50:51" x14ac:dyDescent="0.25">
      <c r="AX1258"/>
      <c r="AY1258"/>
    </row>
    <row r="1259" spans="50:51" x14ac:dyDescent="0.25">
      <c r="AX1259"/>
      <c r="AY1259"/>
    </row>
    <row r="1260" spans="50:51" x14ac:dyDescent="0.25">
      <c r="AX1260"/>
      <c r="AY1260"/>
    </row>
    <row r="1261" spans="50:51" x14ac:dyDescent="0.25">
      <c r="AX1261"/>
      <c r="AY1261"/>
    </row>
    <row r="1262" spans="50:51" x14ac:dyDescent="0.25">
      <c r="AX1262"/>
      <c r="AY1262"/>
    </row>
    <row r="1263" spans="50:51" x14ac:dyDescent="0.25">
      <c r="AX1263"/>
      <c r="AY1263"/>
    </row>
    <row r="1264" spans="50:51" x14ac:dyDescent="0.25">
      <c r="AX1264"/>
      <c r="AY1264"/>
    </row>
    <row r="1265" spans="50:51" x14ac:dyDescent="0.25">
      <c r="AX1265"/>
      <c r="AY1265"/>
    </row>
    <row r="1266" spans="50:51" x14ac:dyDescent="0.25">
      <c r="AX1266"/>
      <c r="AY1266"/>
    </row>
    <row r="1267" spans="50:51" x14ac:dyDescent="0.25">
      <c r="AX1267"/>
      <c r="AY1267"/>
    </row>
    <row r="1268" spans="50:51" x14ac:dyDescent="0.25">
      <c r="AX1268"/>
      <c r="AY1268"/>
    </row>
    <row r="1269" spans="50:51" x14ac:dyDescent="0.25">
      <c r="AX1269"/>
      <c r="AY1269"/>
    </row>
    <row r="1270" spans="50:51" x14ac:dyDescent="0.25">
      <c r="AX1270"/>
      <c r="AY1270"/>
    </row>
    <row r="1271" spans="50:51" x14ac:dyDescent="0.25">
      <c r="AX1271"/>
      <c r="AY1271"/>
    </row>
    <row r="1272" spans="50:51" x14ac:dyDescent="0.25">
      <c r="AX1272"/>
      <c r="AY1272"/>
    </row>
    <row r="1273" spans="50:51" x14ac:dyDescent="0.25">
      <c r="AX1273"/>
      <c r="AY1273"/>
    </row>
    <row r="1274" spans="50:51" x14ac:dyDescent="0.25">
      <c r="AX1274"/>
      <c r="AY1274"/>
    </row>
    <row r="1275" spans="50:51" x14ac:dyDescent="0.25">
      <c r="AX1275"/>
      <c r="AY1275"/>
    </row>
    <row r="1276" spans="50:51" x14ac:dyDescent="0.25">
      <c r="AX1276"/>
      <c r="AY1276"/>
    </row>
    <row r="1277" spans="50:51" x14ac:dyDescent="0.25">
      <c r="AX1277"/>
      <c r="AY1277"/>
    </row>
    <row r="1278" spans="50:51" x14ac:dyDescent="0.25">
      <c r="AX1278"/>
      <c r="AY1278"/>
    </row>
    <row r="1279" spans="50:51" x14ac:dyDescent="0.25">
      <c r="AX1279"/>
      <c r="AY1279"/>
    </row>
    <row r="1280" spans="50:51" x14ac:dyDescent="0.25">
      <c r="AX1280"/>
      <c r="AY1280"/>
    </row>
    <row r="1281" spans="50:51" x14ac:dyDescent="0.25">
      <c r="AX1281"/>
      <c r="AY1281"/>
    </row>
    <row r="1282" spans="50:51" x14ac:dyDescent="0.25">
      <c r="AX1282"/>
      <c r="AY1282"/>
    </row>
    <row r="1283" spans="50:51" x14ac:dyDescent="0.25">
      <c r="AX1283"/>
      <c r="AY1283"/>
    </row>
    <row r="1284" spans="50:51" x14ac:dyDescent="0.25">
      <c r="AX1284"/>
      <c r="AY1284"/>
    </row>
    <row r="1285" spans="50:51" x14ac:dyDescent="0.25">
      <c r="AX1285"/>
      <c r="AY1285"/>
    </row>
    <row r="1286" spans="50:51" x14ac:dyDescent="0.25">
      <c r="AX1286"/>
      <c r="AY1286"/>
    </row>
    <row r="1287" spans="50:51" x14ac:dyDescent="0.25">
      <c r="AX1287"/>
      <c r="AY1287"/>
    </row>
    <row r="1288" spans="50:51" x14ac:dyDescent="0.25">
      <c r="AX1288"/>
      <c r="AY1288"/>
    </row>
    <row r="1289" spans="50:51" x14ac:dyDescent="0.25">
      <c r="AX1289"/>
      <c r="AY1289"/>
    </row>
    <row r="1290" spans="50:51" x14ac:dyDescent="0.25">
      <c r="AX1290"/>
      <c r="AY1290"/>
    </row>
    <row r="1291" spans="50:51" x14ac:dyDescent="0.25">
      <c r="AX1291"/>
      <c r="AY1291"/>
    </row>
    <row r="1292" spans="50:51" x14ac:dyDescent="0.25">
      <c r="AX1292"/>
      <c r="AY1292"/>
    </row>
    <row r="1293" spans="50:51" x14ac:dyDescent="0.25">
      <c r="AX1293"/>
      <c r="AY1293"/>
    </row>
    <row r="1294" spans="50:51" x14ac:dyDescent="0.25">
      <c r="AX1294"/>
      <c r="AY1294"/>
    </row>
    <row r="1295" spans="50:51" x14ac:dyDescent="0.25">
      <c r="AX1295"/>
      <c r="AY1295"/>
    </row>
    <row r="1296" spans="50:51" x14ac:dyDescent="0.25">
      <c r="AX1296"/>
      <c r="AY1296"/>
    </row>
    <row r="1297" spans="50:51" x14ac:dyDescent="0.25">
      <c r="AX1297"/>
      <c r="AY1297"/>
    </row>
    <row r="1298" spans="50:51" x14ac:dyDescent="0.25">
      <c r="AX1298"/>
      <c r="AY1298"/>
    </row>
    <row r="1299" spans="50:51" x14ac:dyDescent="0.25">
      <c r="AX1299"/>
      <c r="AY1299"/>
    </row>
    <row r="1300" spans="50:51" x14ac:dyDescent="0.25">
      <c r="AX1300"/>
      <c r="AY1300"/>
    </row>
    <row r="1301" spans="50:51" x14ac:dyDescent="0.25">
      <c r="AX1301"/>
      <c r="AY1301"/>
    </row>
    <row r="1302" spans="50:51" x14ac:dyDescent="0.25">
      <c r="AX1302"/>
      <c r="AY1302"/>
    </row>
    <row r="1303" spans="50:51" x14ac:dyDescent="0.25">
      <c r="AX1303"/>
      <c r="AY1303"/>
    </row>
    <row r="1304" spans="50:51" x14ac:dyDescent="0.25">
      <c r="AX1304"/>
      <c r="AY1304"/>
    </row>
    <row r="1305" spans="50:51" x14ac:dyDescent="0.25">
      <c r="AX1305"/>
      <c r="AY1305"/>
    </row>
    <row r="1306" spans="50:51" x14ac:dyDescent="0.25">
      <c r="AX1306"/>
      <c r="AY1306"/>
    </row>
    <row r="1307" spans="50:51" x14ac:dyDescent="0.25">
      <c r="AX1307"/>
      <c r="AY1307"/>
    </row>
    <row r="1308" spans="50:51" x14ac:dyDescent="0.25">
      <c r="AX1308"/>
      <c r="AY1308"/>
    </row>
    <row r="1309" spans="50:51" x14ac:dyDescent="0.25">
      <c r="AX1309"/>
      <c r="AY1309"/>
    </row>
    <row r="1310" spans="50:51" x14ac:dyDescent="0.25">
      <c r="AX1310"/>
      <c r="AY1310"/>
    </row>
    <row r="1311" spans="50:51" x14ac:dyDescent="0.25">
      <c r="AX1311"/>
      <c r="AY1311"/>
    </row>
    <row r="1312" spans="50:51" x14ac:dyDescent="0.25">
      <c r="AX1312"/>
      <c r="AY1312"/>
    </row>
    <row r="1313" spans="50:51" x14ac:dyDescent="0.25">
      <c r="AX1313"/>
      <c r="AY1313"/>
    </row>
    <row r="1314" spans="50:51" x14ac:dyDescent="0.25">
      <c r="AX1314"/>
      <c r="AY1314"/>
    </row>
    <row r="1315" spans="50:51" x14ac:dyDescent="0.25">
      <c r="AX1315"/>
      <c r="AY1315"/>
    </row>
    <row r="1316" spans="50:51" x14ac:dyDescent="0.25">
      <c r="AX1316"/>
      <c r="AY1316"/>
    </row>
    <row r="1317" spans="50:51" x14ac:dyDescent="0.25">
      <c r="AX1317"/>
      <c r="AY1317"/>
    </row>
    <row r="1318" spans="50:51" x14ac:dyDescent="0.25">
      <c r="AX1318"/>
      <c r="AY1318"/>
    </row>
    <row r="1319" spans="50:51" x14ac:dyDescent="0.25">
      <c r="AX1319"/>
      <c r="AY1319"/>
    </row>
    <row r="1320" spans="50:51" x14ac:dyDescent="0.25">
      <c r="AX1320"/>
      <c r="AY1320"/>
    </row>
    <row r="1321" spans="50:51" x14ac:dyDescent="0.25">
      <c r="AX1321"/>
      <c r="AY1321"/>
    </row>
    <row r="1322" spans="50:51" x14ac:dyDescent="0.25">
      <c r="AX1322"/>
      <c r="AY1322"/>
    </row>
    <row r="1323" spans="50:51" x14ac:dyDescent="0.25">
      <c r="AX1323"/>
      <c r="AY1323"/>
    </row>
    <row r="1324" spans="50:51" x14ac:dyDescent="0.25">
      <c r="AX1324"/>
      <c r="AY1324"/>
    </row>
    <row r="1325" spans="50:51" x14ac:dyDescent="0.25">
      <c r="AX1325"/>
      <c r="AY1325"/>
    </row>
    <row r="1326" spans="50:51" x14ac:dyDescent="0.25">
      <c r="AX1326"/>
      <c r="AY1326"/>
    </row>
    <row r="1327" spans="50:51" x14ac:dyDescent="0.25">
      <c r="AX1327"/>
      <c r="AY1327"/>
    </row>
    <row r="1328" spans="50:51" x14ac:dyDescent="0.25">
      <c r="AX1328"/>
      <c r="AY1328"/>
    </row>
    <row r="1329" spans="50:51" x14ac:dyDescent="0.25">
      <c r="AX1329"/>
      <c r="AY1329"/>
    </row>
    <row r="1330" spans="50:51" x14ac:dyDescent="0.25">
      <c r="AX1330"/>
      <c r="AY1330"/>
    </row>
    <row r="1331" spans="50:51" x14ac:dyDescent="0.25">
      <c r="AX1331"/>
      <c r="AY1331"/>
    </row>
    <row r="1332" spans="50:51" x14ac:dyDescent="0.25">
      <c r="AX1332"/>
      <c r="AY1332"/>
    </row>
    <row r="1333" spans="50:51" x14ac:dyDescent="0.25">
      <c r="AX1333"/>
      <c r="AY1333"/>
    </row>
    <row r="1334" spans="50:51" x14ac:dyDescent="0.25">
      <c r="AX1334"/>
      <c r="AY1334"/>
    </row>
    <row r="1335" spans="50:51" x14ac:dyDescent="0.25">
      <c r="AX1335"/>
      <c r="AY1335"/>
    </row>
    <row r="1336" spans="50:51" x14ac:dyDescent="0.25">
      <c r="AX1336"/>
      <c r="AY1336"/>
    </row>
    <row r="1337" spans="50:51" x14ac:dyDescent="0.25">
      <c r="AX1337"/>
      <c r="AY1337"/>
    </row>
    <row r="1338" spans="50:51" x14ac:dyDescent="0.25">
      <c r="AX1338"/>
      <c r="AY1338"/>
    </row>
    <row r="1339" spans="50:51" x14ac:dyDescent="0.25">
      <c r="AX1339"/>
      <c r="AY1339"/>
    </row>
    <row r="1340" spans="50:51" x14ac:dyDescent="0.25">
      <c r="AX1340"/>
      <c r="AY1340"/>
    </row>
    <row r="1341" spans="50:51" x14ac:dyDescent="0.25">
      <c r="AX1341"/>
      <c r="AY1341"/>
    </row>
    <row r="1342" spans="50:51" x14ac:dyDescent="0.25">
      <c r="AX1342"/>
      <c r="AY1342"/>
    </row>
    <row r="1343" spans="50:51" x14ac:dyDescent="0.25">
      <c r="AX1343"/>
      <c r="AY1343"/>
    </row>
    <row r="1344" spans="50:51" x14ac:dyDescent="0.25">
      <c r="AX1344"/>
      <c r="AY1344"/>
    </row>
    <row r="1345" spans="50:51" x14ac:dyDescent="0.25">
      <c r="AX1345"/>
      <c r="AY1345"/>
    </row>
    <row r="1346" spans="50:51" x14ac:dyDescent="0.25">
      <c r="AX1346"/>
      <c r="AY1346"/>
    </row>
    <row r="1347" spans="50:51" x14ac:dyDescent="0.25">
      <c r="AX1347"/>
      <c r="AY1347"/>
    </row>
    <row r="1348" spans="50:51" x14ac:dyDescent="0.25">
      <c r="AX1348"/>
      <c r="AY1348"/>
    </row>
    <row r="1349" spans="50:51" x14ac:dyDescent="0.25">
      <c r="AX1349"/>
      <c r="AY1349"/>
    </row>
    <row r="1350" spans="50:51" x14ac:dyDescent="0.25">
      <c r="AX1350"/>
      <c r="AY1350"/>
    </row>
    <row r="1351" spans="50:51" x14ac:dyDescent="0.25">
      <c r="AX1351"/>
      <c r="AY1351"/>
    </row>
    <row r="1352" spans="50:51" x14ac:dyDescent="0.25">
      <c r="AX1352"/>
      <c r="AY1352"/>
    </row>
    <row r="1353" spans="50:51" x14ac:dyDescent="0.25">
      <c r="AX1353"/>
      <c r="AY1353"/>
    </row>
    <row r="1354" spans="50:51" x14ac:dyDescent="0.25">
      <c r="AX1354"/>
      <c r="AY1354"/>
    </row>
    <row r="1355" spans="50:51" x14ac:dyDescent="0.25">
      <c r="AX1355"/>
      <c r="AY1355"/>
    </row>
    <row r="1356" spans="50:51" x14ac:dyDescent="0.25">
      <c r="AX1356"/>
      <c r="AY1356"/>
    </row>
    <row r="1357" spans="50:51" x14ac:dyDescent="0.25">
      <c r="AX1357"/>
      <c r="AY1357"/>
    </row>
    <row r="1358" spans="50:51" x14ac:dyDescent="0.25">
      <c r="AX1358"/>
      <c r="AY1358"/>
    </row>
    <row r="1359" spans="50:51" x14ac:dyDescent="0.25">
      <c r="AX1359"/>
      <c r="AY1359"/>
    </row>
    <row r="1360" spans="50:51" x14ac:dyDescent="0.25">
      <c r="AX1360"/>
      <c r="AY1360"/>
    </row>
    <row r="1361" spans="50:51" x14ac:dyDescent="0.25">
      <c r="AX1361"/>
      <c r="AY1361"/>
    </row>
    <row r="1362" spans="50:51" x14ac:dyDescent="0.25">
      <c r="AX1362"/>
      <c r="AY1362"/>
    </row>
    <row r="1363" spans="50:51" x14ac:dyDescent="0.25">
      <c r="AX1363"/>
      <c r="AY1363"/>
    </row>
    <row r="1364" spans="50:51" x14ac:dyDescent="0.25">
      <c r="AX1364"/>
      <c r="AY1364"/>
    </row>
    <row r="1365" spans="50:51" x14ac:dyDescent="0.25">
      <c r="AX1365"/>
      <c r="AY1365"/>
    </row>
    <row r="1366" spans="50:51" x14ac:dyDescent="0.25">
      <c r="AX1366"/>
      <c r="AY1366"/>
    </row>
    <row r="1367" spans="50:51" x14ac:dyDescent="0.25">
      <c r="AX1367"/>
      <c r="AY1367"/>
    </row>
    <row r="1368" spans="50:51" x14ac:dyDescent="0.25">
      <c r="AX1368"/>
      <c r="AY1368"/>
    </row>
    <row r="1369" spans="50:51" x14ac:dyDescent="0.25">
      <c r="AX1369"/>
      <c r="AY1369"/>
    </row>
    <row r="1370" spans="50:51" x14ac:dyDescent="0.25">
      <c r="AX1370"/>
      <c r="AY1370"/>
    </row>
    <row r="1371" spans="50:51" x14ac:dyDescent="0.25">
      <c r="AX1371"/>
      <c r="AY1371"/>
    </row>
    <row r="1372" spans="50:51" x14ac:dyDescent="0.25">
      <c r="AX1372"/>
      <c r="AY1372"/>
    </row>
    <row r="1373" spans="50:51" x14ac:dyDescent="0.25">
      <c r="AX1373"/>
      <c r="AY1373"/>
    </row>
    <row r="1374" spans="50:51" x14ac:dyDescent="0.25">
      <c r="AX1374"/>
      <c r="AY1374"/>
    </row>
    <row r="1375" spans="50:51" x14ac:dyDescent="0.25">
      <c r="AX1375"/>
      <c r="AY1375"/>
    </row>
    <row r="1376" spans="50:51" x14ac:dyDescent="0.25">
      <c r="AX1376"/>
      <c r="AY1376"/>
    </row>
    <row r="1377" spans="50:51" x14ac:dyDescent="0.25">
      <c r="AX1377"/>
      <c r="AY1377"/>
    </row>
    <row r="1378" spans="50:51" x14ac:dyDescent="0.25">
      <c r="AX1378"/>
      <c r="AY1378"/>
    </row>
    <row r="1379" spans="50:51" x14ac:dyDescent="0.25">
      <c r="AX1379"/>
      <c r="AY1379"/>
    </row>
    <row r="1380" spans="50:51" x14ac:dyDescent="0.25">
      <c r="AX1380"/>
      <c r="AY1380"/>
    </row>
    <row r="1381" spans="50:51" x14ac:dyDescent="0.25">
      <c r="AX1381"/>
      <c r="AY1381"/>
    </row>
    <row r="1382" spans="50:51" x14ac:dyDescent="0.25">
      <c r="AX1382"/>
      <c r="AY1382"/>
    </row>
    <row r="1383" spans="50:51" x14ac:dyDescent="0.25">
      <c r="AX1383"/>
      <c r="AY1383"/>
    </row>
    <row r="1384" spans="50:51" x14ac:dyDescent="0.25">
      <c r="AX1384"/>
      <c r="AY1384"/>
    </row>
    <row r="1385" spans="50:51" x14ac:dyDescent="0.25">
      <c r="AX1385"/>
      <c r="AY1385"/>
    </row>
    <row r="1386" spans="50:51" x14ac:dyDescent="0.25">
      <c r="AX1386"/>
      <c r="AY1386"/>
    </row>
    <row r="1387" spans="50:51" x14ac:dyDescent="0.25">
      <c r="AX1387"/>
      <c r="AY1387"/>
    </row>
    <row r="1388" spans="50:51" x14ac:dyDescent="0.25">
      <c r="AX1388"/>
      <c r="AY1388"/>
    </row>
    <row r="1389" spans="50:51" x14ac:dyDescent="0.25">
      <c r="AX1389"/>
      <c r="AY1389"/>
    </row>
    <row r="1390" spans="50:51" x14ac:dyDescent="0.25">
      <c r="AX1390"/>
      <c r="AY1390"/>
    </row>
    <row r="1391" spans="50:51" x14ac:dyDescent="0.25">
      <c r="AX1391"/>
      <c r="AY1391"/>
    </row>
    <row r="1392" spans="50:51" x14ac:dyDescent="0.25">
      <c r="AX1392"/>
      <c r="AY1392"/>
    </row>
    <row r="1393" spans="50:51" x14ac:dyDescent="0.25">
      <c r="AX1393"/>
      <c r="AY1393"/>
    </row>
    <row r="1394" spans="50:51" x14ac:dyDescent="0.25">
      <c r="AX1394"/>
      <c r="AY1394"/>
    </row>
    <row r="1395" spans="50:51" x14ac:dyDescent="0.25">
      <c r="AX1395"/>
      <c r="AY1395"/>
    </row>
    <row r="1396" spans="50:51" x14ac:dyDescent="0.25">
      <c r="AX1396"/>
      <c r="AY1396"/>
    </row>
    <row r="1397" spans="50:51" x14ac:dyDescent="0.25">
      <c r="AX1397"/>
      <c r="AY1397"/>
    </row>
    <row r="1398" spans="50:51" x14ac:dyDescent="0.25">
      <c r="AX1398"/>
      <c r="AY1398"/>
    </row>
    <row r="1399" spans="50:51" x14ac:dyDescent="0.25">
      <c r="AX1399"/>
      <c r="AY1399"/>
    </row>
    <row r="1400" spans="50:51" x14ac:dyDescent="0.25">
      <c r="AX1400"/>
      <c r="AY1400"/>
    </row>
    <row r="1401" spans="50:51" x14ac:dyDescent="0.25">
      <c r="AX1401"/>
      <c r="AY1401"/>
    </row>
    <row r="1402" spans="50:51" x14ac:dyDescent="0.25">
      <c r="AX1402"/>
      <c r="AY1402"/>
    </row>
    <row r="1403" spans="50:51" x14ac:dyDescent="0.25">
      <c r="AX1403"/>
      <c r="AY1403"/>
    </row>
    <row r="1404" spans="50:51" x14ac:dyDescent="0.25">
      <c r="AX1404"/>
      <c r="AY1404"/>
    </row>
    <row r="1405" spans="50:51" x14ac:dyDescent="0.25">
      <c r="AX1405"/>
      <c r="AY1405"/>
    </row>
    <row r="1406" spans="50:51" x14ac:dyDescent="0.25">
      <c r="AX1406"/>
      <c r="AY1406"/>
    </row>
    <row r="1407" spans="50:51" x14ac:dyDescent="0.25">
      <c r="AX1407"/>
      <c r="AY1407"/>
    </row>
    <row r="1408" spans="50:51" x14ac:dyDescent="0.25">
      <c r="AX1408"/>
      <c r="AY1408"/>
    </row>
    <row r="1409" spans="50:51" x14ac:dyDescent="0.25">
      <c r="AX1409"/>
      <c r="AY1409"/>
    </row>
    <row r="1410" spans="50:51" x14ac:dyDescent="0.25">
      <c r="AX1410"/>
      <c r="AY1410"/>
    </row>
    <row r="1411" spans="50:51" x14ac:dyDescent="0.25">
      <c r="AX1411"/>
      <c r="AY1411"/>
    </row>
    <row r="1412" spans="50:51" x14ac:dyDescent="0.25">
      <c r="AX1412"/>
      <c r="AY1412"/>
    </row>
    <row r="1413" spans="50:51" x14ac:dyDescent="0.25">
      <c r="AX1413"/>
      <c r="AY1413"/>
    </row>
    <row r="1414" spans="50:51" x14ac:dyDescent="0.25">
      <c r="AX1414"/>
      <c r="AY1414"/>
    </row>
    <row r="1415" spans="50:51" x14ac:dyDescent="0.25">
      <c r="AX1415"/>
      <c r="AY1415"/>
    </row>
    <row r="1416" spans="50:51" x14ac:dyDescent="0.25">
      <c r="AX1416"/>
      <c r="AY1416"/>
    </row>
    <row r="1417" spans="50:51" x14ac:dyDescent="0.25">
      <c r="AX1417"/>
      <c r="AY1417"/>
    </row>
    <row r="1418" spans="50:51" x14ac:dyDescent="0.25">
      <c r="AX1418"/>
      <c r="AY1418"/>
    </row>
    <row r="1419" spans="50:51" x14ac:dyDescent="0.25">
      <c r="AX1419"/>
      <c r="AY1419"/>
    </row>
    <row r="1420" spans="50:51" x14ac:dyDescent="0.25">
      <c r="AX1420"/>
      <c r="AY1420"/>
    </row>
    <row r="1421" spans="50:51" x14ac:dyDescent="0.25">
      <c r="AX1421"/>
      <c r="AY1421"/>
    </row>
    <row r="1422" spans="50:51" x14ac:dyDescent="0.25">
      <c r="AX1422"/>
      <c r="AY1422"/>
    </row>
    <row r="1423" spans="50:51" x14ac:dyDescent="0.25">
      <c r="AX1423"/>
      <c r="AY1423"/>
    </row>
    <row r="1424" spans="50:51" x14ac:dyDescent="0.25">
      <c r="AX1424"/>
      <c r="AY1424"/>
    </row>
    <row r="1425" spans="50:51" x14ac:dyDescent="0.25">
      <c r="AX1425"/>
      <c r="AY1425"/>
    </row>
    <row r="1426" spans="50:51" x14ac:dyDescent="0.25">
      <c r="AX1426"/>
      <c r="AY1426"/>
    </row>
    <row r="1427" spans="50:51" x14ac:dyDescent="0.25">
      <c r="AX1427"/>
      <c r="AY1427"/>
    </row>
    <row r="1428" spans="50:51" x14ac:dyDescent="0.25">
      <c r="AX1428"/>
      <c r="AY1428"/>
    </row>
    <row r="1429" spans="50:51" x14ac:dyDescent="0.25">
      <c r="AX1429"/>
      <c r="AY1429"/>
    </row>
    <row r="1430" spans="50:51" x14ac:dyDescent="0.25">
      <c r="AX1430"/>
      <c r="AY1430"/>
    </row>
    <row r="1431" spans="50:51" x14ac:dyDescent="0.25">
      <c r="AX1431"/>
      <c r="AY1431"/>
    </row>
    <row r="1432" spans="50:51" x14ac:dyDescent="0.25">
      <c r="AX1432"/>
      <c r="AY1432"/>
    </row>
    <row r="1433" spans="50:51" x14ac:dyDescent="0.25">
      <c r="AX1433"/>
      <c r="AY1433"/>
    </row>
    <row r="1434" spans="50:51" x14ac:dyDescent="0.25">
      <c r="AX1434"/>
      <c r="AY1434"/>
    </row>
    <row r="1435" spans="50:51" x14ac:dyDescent="0.25">
      <c r="AX1435"/>
      <c r="AY1435"/>
    </row>
    <row r="1436" spans="50:51" x14ac:dyDescent="0.25">
      <c r="AX1436"/>
      <c r="AY1436"/>
    </row>
    <row r="1437" spans="50:51" x14ac:dyDescent="0.25">
      <c r="AX1437"/>
      <c r="AY1437"/>
    </row>
    <row r="1438" spans="50:51" x14ac:dyDescent="0.25">
      <c r="AX1438"/>
      <c r="AY1438"/>
    </row>
    <row r="1439" spans="50:51" x14ac:dyDescent="0.25">
      <c r="AX1439"/>
      <c r="AY1439"/>
    </row>
    <row r="1440" spans="50:51" x14ac:dyDescent="0.25">
      <c r="AX1440"/>
      <c r="AY1440"/>
    </row>
    <row r="1441" spans="50:51" x14ac:dyDescent="0.25">
      <c r="AX1441"/>
      <c r="AY1441"/>
    </row>
    <row r="1442" spans="50:51" x14ac:dyDescent="0.25">
      <c r="AX1442"/>
      <c r="AY1442"/>
    </row>
    <row r="1443" spans="50:51" x14ac:dyDescent="0.25">
      <c r="AX1443"/>
      <c r="AY1443"/>
    </row>
    <row r="1444" spans="50:51" x14ac:dyDescent="0.25">
      <c r="AX1444"/>
      <c r="AY1444"/>
    </row>
    <row r="1445" spans="50:51" x14ac:dyDescent="0.25">
      <c r="AX1445"/>
      <c r="AY1445"/>
    </row>
    <row r="1446" spans="50:51" x14ac:dyDescent="0.25">
      <c r="AX1446"/>
      <c r="AY1446"/>
    </row>
    <row r="1447" spans="50:51" x14ac:dyDescent="0.25">
      <c r="AX1447"/>
      <c r="AY1447"/>
    </row>
    <row r="1448" spans="50:51" x14ac:dyDescent="0.25">
      <c r="AX1448"/>
      <c r="AY1448"/>
    </row>
    <row r="1449" spans="50:51" x14ac:dyDescent="0.25">
      <c r="AX1449"/>
      <c r="AY1449"/>
    </row>
    <row r="1450" spans="50:51" x14ac:dyDescent="0.25">
      <c r="AX1450"/>
      <c r="AY1450"/>
    </row>
    <row r="1451" spans="50:51" x14ac:dyDescent="0.25">
      <c r="AX1451"/>
      <c r="AY1451"/>
    </row>
    <row r="1452" spans="50:51" x14ac:dyDescent="0.25">
      <c r="AX1452"/>
      <c r="AY1452"/>
    </row>
    <row r="1453" spans="50:51" x14ac:dyDescent="0.25">
      <c r="AX1453"/>
      <c r="AY1453"/>
    </row>
    <row r="1454" spans="50:51" x14ac:dyDescent="0.25">
      <c r="AX1454"/>
      <c r="AY1454"/>
    </row>
    <row r="1455" spans="50:51" x14ac:dyDescent="0.25">
      <c r="AX1455"/>
      <c r="AY1455"/>
    </row>
    <row r="1456" spans="50:51" x14ac:dyDescent="0.25">
      <c r="AX1456"/>
      <c r="AY1456"/>
    </row>
    <row r="1457" spans="50:51" x14ac:dyDescent="0.25">
      <c r="AX1457"/>
      <c r="AY1457"/>
    </row>
    <row r="1458" spans="50:51" x14ac:dyDescent="0.25">
      <c r="AX1458"/>
      <c r="AY1458"/>
    </row>
    <row r="1459" spans="50:51" x14ac:dyDescent="0.25">
      <c r="AX1459"/>
      <c r="AY1459"/>
    </row>
    <row r="1460" spans="50:51" x14ac:dyDescent="0.25">
      <c r="AX1460"/>
      <c r="AY1460"/>
    </row>
    <row r="1461" spans="50:51" x14ac:dyDescent="0.25">
      <c r="AX1461"/>
      <c r="AY1461"/>
    </row>
    <row r="1462" spans="50:51" x14ac:dyDescent="0.25">
      <c r="AX1462"/>
      <c r="AY1462"/>
    </row>
    <row r="1463" spans="50:51" x14ac:dyDescent="0.25">
      <c r="AX1463"/>
      <c r="AY1463"/>
    </row>
    <row r="1464" spans="50:51" x14ac:dyDescent="0.25">
      <c r="AX1464"/>
      <c r="AY1464"/>
    </row>
    <row r="1465" spans="50:51" x14ac:dyDescent="0.25">
      <c r="AX1465"/>
      <c r="AY1465"/>
    </row>
    <row r="1466" spans="50:51" x14ac:dyDescent="0.25">
      <c r="AX1466"/>
      <c r="AY1466"/>
    </row>
    <row r="1467" spans="50:51" x14ac:dyDescent="0.25">
      <c r="AX1467"/>
      <c r="AY1467"/>
    </row>
    <row r="1468" spans="50:51" x14ac:dyDescent="0.25">
      <c r="AX1468"/>
      <c r="AY1468"/>
    </row>
    <row r="1469" spans="50:51" x14ac:dyDescent="0.25">
      <c r="AX1469"/>
      <c r="AY1469"/>
    </row>
    <row r="1470" spans="50:51" x14ac:dyDescent="0.25">
      <c r="AX1470"/>
      <c r="AY1470"/>
    </row>
    <row r="1471" spans="50:51" x14ac:dyDescent="0.25">
      <c r="AX1471"/>
      <c r="AY1471"/>
    </row>
    <row r="1472" spans="50:51" x14ac:dyDescent="0.25">
      <c r="AX1472"/>
      <c r="AY1472"/>
    </row>
    <row r="1473" spans="50:51" x14ac:dyDescent="0.25">
      <c r="AX1473"/>
      <c r="AY1473"/>
    </row>
    <row r="1474" spans="50:51" x14ac:dyDescent="0.25">
      <c r="AX1474"/>
      <c r="AY1474"/>
    </row>
    <row r="1475" spans="50:51" x14ac:dyDescent="0.25">
      <c r="AX1475"/>
      <c r="AY1475"/>
    </row>
    <row r="1476" spans="50:51" x14ac:dyDescent="0.25">
      <c r="AX1476"/>
      <c r="AY1476"/>
    </row>
    <row r="1477" spans="50:51" x14ac:dyDescent="0.25">
      <c r="AX1477"/>
      <c r="AY1477"/>
    </row>
    <row r="1478" spans="50:51" x14ac:dyDescent="0.25">
      <c r="AX1478"/>
      <c r="AY1478"/>
    </row>
    <row r="1479" spans="50:51" x14ac:dyDescent="0.25">
      <c r="AX1479"/>
      <c r="AY1479"/>
    </row>
    <row r="1480" spans="50:51" x14ac:dyDescent="0.25">
      <c r="AX1480"/>
      <c r="AY1480"/>
    </row>
    <row r="1481" spans="50:51" x14ac:dyDescent="0.25">
      <c r="AX1481"/>
      <c r="AY1481"/>
    </row>
    <row r="1482" spans="50:51" x14ac:dyDescent="0.25">
      <c r="AX1482"/>
      <c r="AY1482"/>
    </row>
    <row r="1483" spans="50:51" x14ac:dyDescent="0.25">
      <c r="AX1483"/>
      <c r="AY1483"/>
    </row>
    <row r="1484" spans="50:51" x14ac:dyDescent="0.25">
      <c r="AX1484"/>
      <c r="AY1484"/>
    </row>
    <row r="1485" spans="50:51" x14ac:dyDescent="0.25">
      <c r="AX1485"/>
      <c r="AY1485"/>
    </row>
    <row r="1486" spans="50:51" x14ac:dyDescent="0.25">
      <c r="AX1486"/>
      <c r="AY1486"/>
    </row>
    <row r="1487" spans="50:51" x14ac:dyDescent="0.25">
      <c r="AX1487"/>
      <c r="AY1487"/>
    </row>
    <row r="1488" spans="50:51" x14ac:dyDescent="0.25">
      <c r="AX1488"/>
      <c r="AY1488"/>
    </row>
    <row r="1489" spans="50:51" x14ac:dyDescent="0.25">
      <c r="AX1489"/>
      <c r="AY1489"/>
    </row>
    <row r="1490" spans="50:51" x14ac:dyDescent="0.25">
      <c r="AX1490"/>
      <c r="AY1490"/>
    </row>
    <row r="1491" spans="50:51" x14ac:dyDescent="0.25">
      <c r="AX1491"/>
      <c r="AY1491"/>
    </row>
    <row r="1492" spans="50:51" x14ac:dyDescent="0.25">
      <c r="AX1492"/>
      <c r="AY1492"/>
    </row>
    <row r="1493" spans="50:51" x14ac:dyDescent="0.25">
      <c r="AX1493"/>
      <c r="AY1493"/>
    </row>
    <row r="1494" spans="50:51" x14ac:dyDescent="0.25">
      <c r="AX1494"/>
      <c r="AY1494"/>
    </row>
    <row r="1495" spans="50:51" x14ac:dyDescent="0.25">
      <c r="AX1495"/>
      <c r="AY1495"/>
    </row>
    <row r="1496" spans="50:51" x14ac:dyDescent="0.25">
      <c r="AX1496"/>
      <c r="AY1496"/>
    </row>
    <row r="1497" spans="50:51" x14ac:dyDescent="0.25">
      <c r="AX1497"/>
      <c r="AY1497"/>
    </row>
    <row r="1498" spans="50:51" x14ac:dyDescent="0.25">
      <c r="AX1498"/>
      <c r="AY1498"/>
    </row>
    <row r="1499" spans="50:51" x14ac:dyDescent="0.25">
      <c r="AX1499"/>
      <c r="AY1499"/>
    </row>
    <row r="1500" spans="50:51" x14ac:dyDescent="0.25">
      <c r="AX1500"/>
      <c r="AY1500"/>
    </row>
    <row r="1501" spans="50:51" x14ac:dyDescent="0.25">
      <c r="AX1501"/>
      <c r="AY1501"/>
    </row>
    <row r="1502" spans="50:51" x14ac:dyDescent="0.25">
      <c r="AX1502"/>
      <c r="AY1502"/>
    </row>
    <row r="1503" spans="50:51" x14ac:dyDescent="0.25">
      <c r="AX1503"/>
      <c r="AY1503"/>
    </row>
    <row r="1504" spans="50:51" x14ac:dyDescent="0.25">
      <c r="AX1504"/>
      <c r="AY1504"/>
    </row>
    <row r="1505" spans="50:51" x14ac:dyDescent="0.25">
      <c r="AX1505"/>
      <c r="AY1505"/>
    </row>
    <row r="1506" spans="50:51" x14ac:dyDescent="0.25">
      <c r="AX1506"/>
      <c r="AY1506"/>
    </row>
    <row r="1507" spans="50:51" x14ac:dyDescent="0.25">
      <c r="AX1507"/>
      <c r="AY1507"/>
    </row>
    <row r="1508" spans="50:51" x14ac:dyDescent="0.25">
      <c r="AX1508"/>
      <c r="AY1508"/>
    </row>
    <row r="1509" spans="50:51" x14ac:dyDescent="0.25">
      <c r="AX1509"/>
      <c r="AY1509"/>
    </row>
    <row r="1510" spans="50:51" x14ac:dyDescent="0.25">
      <c r="AX1510"/>
      <c r="AY1510"/>
    </row>
    <row r="1511" spans="50:51" x14ac:dyDescent="0.25">
      <c r="AX1511"/>
      <c r="AY1511"/>
    </row>
    <row r="1512" spans="50:51" x14ac:dyDescent="0.25">
      <c r="AX1512"/>
      <c r="AY1512"/>
    </row>
    <row r="1513" spans="50:51" x14ac:dyDescent="0.25">
      <c r="AX1513"/>
      <c r="AY1513"/>
    </row>
    <row r="1514" spans="50:51" x14ac:dyDescent="0.25">
      <c r="AX1514"/>
      <c r="AY1514"/>
    </row>
    <row r="1515" spans="50:51" x14ac:dyDescent="0.25">
      <c r="AX1515"/>
      <c r="AY1515"/>
    </row>
    <row r="1516" spans="50:51" x14ac:dyDescent="0.25">
      <c r="AX1516"/>
      <c r="AY1516"/>
    </row>
    <row r="1517" spans="50:51" x14ac:dyDescent="0.25">
      <c r="AX1517"/>
      <c r="AY1517"/>
    </row>
    <row r="1518" spans="50:51" x14ac:dyDescent="0.25">
      <c r="AX1518"/>
      <c r="AY1518"/>
    </row>
    <row r="1519" spans="50:51" x14ac:dyDescent="0.25">
      <c r="AX1519"/>
      <c r="AY1519"/>
    </row>
    <row r="1520" spans="50:51" x14ac:dyDescent="0.25">
      <c r="AX1520"/>
      <c r="AY1520"/>
    </row>
    <row r="1521" spans="50:51" x14ac:dyDescent="0.25">
      <c r="AX1521"/>
      <c r="AY1521"/>
    </row>
    <row r="1522" spans="50:51" x14ac:dyDescent="0.25">
      <c r="AX1522"/>
      <c r="AY1522"/>
    </row>
    <row r="1523" spans="50:51" x14ac:dyDescent="0.25">
      <c r="AX1523"/>
      <c r="AY1523"/>
    </row>
    <row r="1524" spans="50:51" x14ac:dyDescent="0.25">
      <c r="AX1524"/>
      <c r="AY1524"/>
    </row>
    <row r="1525" spans="50:51" x14ac:dyDescent="0.25">
      <c r="AX1525"/>
      <c r="AY1525"/>
    </row>
    <row r="1526" spans="50:51" x14ac:dyDescent="0.25">
      <c r="AX1526"/>
      <c r="AY1526"/>
    </row>
    <row r="1527" spans="50:51" x14ac:dyDescent="0.25">
      <c r="AX1527"/>
      <c r="AY1527"/>
    </row>
    <row r="1528" spans="50:51" x14ac:dyDescent="0.25">
      <c r="AX1528"/>
      <c r="AY1528"/>
    </row>
    <row r="1529" spans="50:51" x14ac:dyDescent="0.25">
      <c r="AX1529"/>
      <c r="AY1529"/>
    </row>
    <row r="1530" spans="50:51" x14ac:dyDescent="0.25">
      <c r="AX1530"/>
      <c r="AY1530"/>
    </row>
    <row r="1531" spans="50:51" x14ac:dyDescent="0.25">
      <c r="AX1531"/>
      <c r="AY1531"/>
    </row>
    <row r="1532" spans="50:51" x14ac:dyDescent="0.25">
      <c r="AX1532"/>
      <c r="AY1532"/>
    </row>
    <row r="1533" spans="50:51" x14ac:dyDescent="0.25">
      <c r="AX1533"/>
      <c r="AY1533"/>
    </row>
    <row r="1534" spans="50:51" x14ac:dyDescent="0.25">
      <c r="AX1534"/>
      <c r="AY1534"/>
    </row>
    <row r="1535" spans="50:51" x14ac:dyDescent="0.25">
      <c r="AX1535"/>
      <c r="AY1535"/>
    </row>
    <row r="1536" spans="50:51" x14ac:dyDescent="0.25">
      <c r="AX1536"/>
      <c r="AY1536"/>
    </row>
    <row r="1537" spans="50:51" x14ac:dyDescent="0.25">
      <c r="AX1537"/>
      <c r="AY1537"/>
    </row>
    <row r="1538" spans="50:51" x14ac:dyDescent="0.25">
      <c r="AX1538"/>
      <c r="AY1538"/>
    </row>
    <row r="1539" spans="50:51" x14ac:dyDescent="0.25">
      <c r="AX1539"/>
      <c r="AY1539"/>
    </row>
    <row r="1540" spans="50:51" x14ac:dyDescent="0.25">
      <c r="AX1540"/>
      <c r="AY1540"/>
    </row>
    <row r="1541" spans="50:51" x14ac:dyDescent="0.25">
      <c r="AX1541"/>
      <c r="AY1541"/>
    </row>
    <row r="1542" spans="50:51" x14ac:dyDescent="0.25">
      <c r="AX1542"/>
      <c r="AY1542"/>
    </row>
    <row r="1543" spans="50:51" x14ac:dyDescent="0.25">
      <c r="AX1543"/>
      <c r="AY1543"/>
    </row>
    <row r="1544" spans="50:51" x14ac:dyDescent="0.25">
      <c r="AX1544"/>
      <c r="AY1544"/>
    </row>
    <row r="1545" spans="50:51" x14ac:dyDescent="0.25">
      <c r="AX1545"/>
      <c r="AY1545"/>
    </row>
    <row r="1546" spans="50:51" x14ac:dyDescent="0.25">
      <c r="AX1546"/>
      <c r="AY1546"/>
    </row>
    <row r="1547" spans="50:51" x14ac:dyDescent="0.25">
      <c r="AX1547"/>
      <c r="AY1547"/>
    </row>
    <row r="1548" spans="50:51" x14ac:dyDescent="0.25">
      <c r="AX1548"/>
      <c r="AY1548"/>
    </row>
    <row r="1549" spans="50:51" x14ac:dyDescent="0.25">
      <c r="AX1549"/>
      <c r="AY1549"/>
    </row>
    <row r="1550" spans="50:51" x14ac:dyDescent="0.25">
      <c r="AX1550"/>
      <c r="AY1550"/>
    </row>
    <row r="1551" spans="50:51" x14ac:dyDescent="0.25">
      <c r="AX1551"/>
      <c r="AY1551"/>
    </row>
    <row r="1552" spans="50:51" x14ac:dyDescent="0.25">
      <c r="AX1552"/>
      <c r="AY1552"/>
    </row>
    <row r="1553" spans="50:51" x14ac:dyDescent="0.25">
      <c r="AX1553"/>
      <c r="AY1553"/>
    </row>
    <row r="1554" spans="50:51" x14ac:dyDescent="0.25">
      <c r="AX1554"/>
      <c r="AY1554"/>
    </row>
    <row r="1555" spans="50:51" x14ac:dyDescent="0.25">
      <c r="AX1555"/>
      <c r="AY1555"/>
    </row>
    <row r="1556" spans="50:51" x14ac:dyDescent="0.25">
      <c r="AX1556"/>
      <c r="AY1556"/>
    </row>
    <row r="1557" spans="50:51" x14ac:dyDescent="0.25">
      <c r="AX1557"/>
      <c r="AY1557"/>
    </row>
    <row r="1558" spans="50:51" x14ac:dyDescent="0.25">
      <c r="AX1558"/>
      <c r="AY1558"/>
    </row>
    <row r="1559" spans="50:51" x14ac:dyDescent="0.25">
      <c r="AX1559"/>
      <c r="AY1559"/>
    </row>
    <row r="1560" spans="50:51" x14ac:dyDescent="0.25">
      <c r="AX1560"/>
      <c r="AY1560"/>
    </row>
    <row r="1561" spans="50:51" x14ac:dyDescent="0.25">
      <c r="AX1561"/>
      <c r="AY1561"/>
    </row>
    <row r="1562" spans="50:51" x14ac:dyDescent="0.25">
      <c r="AX1562"/>
      <c r="AY1562"/>
    </row>
    <row r="1563" spans="50:51" x14ac:dyDescent="0.25">
      <c r="AX1563"/>
      <c r="AY1563"/>
    </row>
    <row r="1564" spans="50:51" x14ac:dyDescent="0.25">
      <c r="AX1564"/>
      <c r="AY1564"/>
    </row>
    <row r="1565" spans="50:51" x14ac:dyDescent="0.25">
      <c r="AX1565"/>
      <c r="AY1565"/>
    </row>
    <row r="1566" spans="50:51" x14ac:dyDescent="0.25">
      <c r="AX1566"/>
      <c r="AY1566"/>
    </row>
    <row r="1567" spans="50:51" x14ac:dyDescent="0.25">
      <c r="AX1567"/>
      <c r="AY1567"/>
    </row>
    <row r="1568" spans="50:51" x14ac:dyDescent="0.25">
      <c r="AX1568"/>
      <c r="AY1568"/>
    </row>
    <row r="1569" spans="50:51" x14ac:dyDescent="0.25">
      <c r="AX1569"/>
      <c r="AY1569"/>
    </row>
    <row r="1570" spans="50:51" x14ac:dyDescent="0.25">
      <c r="AX1570"/>
      <c r="AY1570"/>
    </row>
    <row r="1571" spans="50:51" x14ac:dyDescent="0.25">
      <c r="AX1571"/>
      <c r="AY1571"/>
    </row>
    <row r="1572" spans="50:51" x14ac:dyDescent="0.25">
      <c r="AX1572"/>
      <c r="AY1572"/>
    </row>
    <row r="1573" spans="50:51" x14ac:dyDescent="0.25">
      <c r="AX1573"/>
      <c r="AY1573"/>
    </row>
    <row r="1574" spans="50:51" x14ac:dyDescent="0.25">
      <c r="AX1574"/>
      <c r="AY1574"/>
    </row>
    <row r="1575" spans="50:51" x14ac:dyDescent="0.25">
      <c r="AX1575"/>
      <c r="AY1575"/>
    </row>
    <row r="1576" spans="50:51" x14ac:dyDescent="0.25">
      <c r="AX1576"/>
      <c r="AY1576"/>
    </row>
    <row r="1577" spans="50:51" x14ac:dyDescent="0.25">
      <c r="AX1577"/>
      <c r="AY1577"/>
    </row>
    <row r="1578" spans="50:51" x14ac:dyDescent="0.25">
      <c r="AX1578"/>
      <c r="AY1578"/>
    </row>
    <row r="1579" spans="50:51" x14ac:dyDescent="0.25">
      <c r="AX1579"/>
      <c r="AY1579"/>
    </row>
    <row r="1580" spans="50:51" x14ac:dyDescent="0.25">
      <c r="AX1580"/>
      <c r="AY1580"/>
    </row>
    <row r="1581" spans="50:51" x14ac:dyDescent="0.25">
      <c r="AX1581"/>
      <c r="AY1581"/>
    </row>
    <row r="1582" spans="50:51" x14ac:dyDescent="0.25">
      <c r="AX1582"/>
      <c r="AY1582"/>
    </row>
    <row r="1583" spans="50:51" x14ac:dyDescent="0.25">
      <c r="AX1583"/>
      <c r="AY1583"/>
    </row>
    <row r="1584" spans="50:51" x14ac:dyDescent="0.25">
      <c r="AX1584"/>
      <c r="AY1584"/>
    </row>
    <row r="1585" spans="50:51" x14ac:dyDescent="0.25">
      <c r="AX1585"/>
      <c r="AY1585"/>
    </row>
    <row r="1586" spans="50:51" x14ac:dyDescent="0.25">
      <c r="AX1586"/>
      <c r="AY1586"/>
    </row>
    <row r="1587" spans="50:51" x14ac:dyDescent="0.25">
      <c r="AX1587"/>
      <c r="AY1587"/>
    </row>
    <row r="1588" spans="50:51" x14ac:dyDescent="0.25">
      <c r="AX1588"/>
      <c r="AY1588"/>
    </row>
    <row r="1589" spans="50:51" x14ac:dyDescent="0.25">
      <c r="AX1589"/>
      <c r="AY1589"/>
    </row>
    <row r="1590" spans="50:51" x14ac:dyDescent="0.25">
      <c r="AX1590"/>
      <c r="AY1590"/>
    </row>
    <row r="1591" spans="50:51" x14ac:dyDescent="0.25">
      <c r="AX1591"/>
      <c r="AY1591"/>
    </row>
    <row r="1592" spans="50:51" x14ac:dyDescent="0.25">
      <c r="AX1592"/>
      <c r="AY1592"/>
    </row>
    <row r="1593" spans="50:51" x14ac:dyDescent="0.25">
      <c r="AX1593"/>
      <c r="AY1593"/>
    </row>
    <row r="1594" spans="50:51" x14ac:dyDescent="0.25">
      <c r="AX1594"/>
      <c r="AY1594"/>
    </row>
    <row r="1595" spans="50:51" x14ac:dyDescent="0.25">
      <c r="AX1595"/>
      <c r="AY1595"/>
    </row>
    <row r="1596" spans="50:51" x14ac:dyDescent="0.25">
      <c r="AX1596"/>
      <c r="AY1596"/>
    </row>
    <row r="1597" spans="50:51" x14ac:dyDescent="0.25">
      <c r="AX1597"/>
      <c r="AY1597"/>
    </row>
    <row r="1598" spans="50:51" x14ac:dyDescent="0.25">
      <c r="AX1598"/>
      <c r="AY1598"/>
    </row>
    <row r="1599" spans="50:51" x14ac:dyDescent="0.25">
      <c r="AX1599"/>
      <c r="AY1599"/>
    </row>
    <row r="1600" spans="50:51" x14ac:dyDescent="0.25">
      <c r="AX1600"/>
      <c r="AY1600"/>
    </row>
    <row r="1601" spans="50:51" x14ac:dyDescent="0.25">
      <c r="AX1601"/>
      <c r="AY1601"/>
    </row>
    <row r="1602" spans="50:51" x14ac:dyDescent="0.25">
      <c r="AX1602"/>
      <c r="AY1602"/>
    </row>
    <row r="1603" spans="50:51" x14ac:dyDescent="0.25">
      <c r="AX1603"/>
      <c r="AY1603"/>
    </row>
    <row r="1604" spans="50:51" x14ac:dyDescent="0.25">
      <c r="AX1604"/>
      <c r="AY1604"/>
    </row>
    <row r="1605" spans="50:51" x14ac:dyDescent="0.25">
      <c r="AX1605"/>
      <c r="AY1605"/>
    </row>
    <row r="1606" spans="50:51" x14ac:dyDescent="0.25">
      <c r="AX1606"/>
      <c r="AY1606"/>
    </row>
    <row r="1607" spans="50:51" x14ac:dyDescent="0.25">
      <c r="AX1607"/>
      <c r="AY1607"/>
    </row>
    <row r="1608" spans="50:51" x14ac:dyDescent="0.25">
      <c r="AX1608"/>
      <c r="AY1608"/>
    </row>
    <row r="1609" spans="50:51" x14ac:dyDescent="0.25">
      <c r="AX1609"/>
      <c r="AY1609"/>
    </row>
    <row r="1610" spans="50:51" x14ac:dyDescent="0.25">
      <c r="AX1610"/>
      <c r="AY1610"/>
    </row>
    <row r="1611" spans="50:51" x14ac:dyDescent="0.25">
      <c r="AX1611"/>
      <c r="AY1611"/>
    </row>
    <row r="1612" spans="50:51" x14ac:dyDescent="0.25">
      <c r="AX1612"/>
      <c r="AY1612"/>
    </row>
    <row r="1613" spans="50:51" x14ac:dyDescent="0.25">
      <c r="AX1613"/>
      <c r="AY1613"/>
    </row>
    <row r="1614" spans="50:51" x14ac:dyDescent="0.25">
      <c r="AX1614"/>
      <c r="AY1614"/>
    </row>
    <row r="1615" spans="50:51" x14ac:dyDescent="0.25">
      <c r="AX1615"/>
      <c r="AY1615"/>
    </row>
    <row r="1616" spans="50:51" x14ac:dyDescent="0.25">
      <c r="AX1616"/>
      <c r="AY1616"/>
    </row>
    <row r="1617" spans="50:51" x14ac:dyDescent="0.25">
      <c r="AX1617"/>
      <c r="AY1617"/>
    </row>
    <row r="1618" spans="50:51" x14ac:dyDescent="0.25">
      <c r="AX1618"/>
      <c r="AY1618"/>
    </row>
    <row r="1619" spans="50:51" x14ac:dyDescent="0.25">
      <c r="AX1619"/>
      <c r="AY1619"/>
    </row>
    <row r="1620" spans="50:51" x14ac:dyDescent="0.25">
      <c r="AX1620"/>
      <c r="AY1620"/>
    </row>
    <row r="1621" spans="50:51" x14ac:dyDescent="0.25">
      <c r="AX1621"/>
      <c r="AY1621"/>
    </row>
    <row r="1622" spans="50:51" x14ac:dyDescent="0.25">
      <c r="AX1622"/>
      <c r="AY1622"/>
    </row>
    <row r="1623" spans="50:51" x14ac:dyDescent="0.25">
      <c r="AX1623"/>
      <c r="AY1623"/>
    </row>
    <row r="1624" spans="50:51" x14ac:dyDescent="0.25">
      <c r="AX1624"/>
      <c r="AY1624"/>
    </row>
    <row r="1625" spans="50:51" x14ac:dyDescent="0.25">
      <c r="AX1625"/>
      <c r="AY1625"/>
    </row>
    <row r="1626" spans="50:51" x14ac:dyDescent="0.25">
      <c r="AX1626"/>
      <c r="AY1626"/>
    </row>
    <row r="1627" spans="50:51" x14ac:dyDescent="0.25">
      <c r="AX1627"/>
      <c r="AY1627"/>
    </row>
    <row r="1628" spans="50:51" x14ac:dyDescent="0.25">
      <c r="AX1628"/>
      <c r="AY1628"/>
    </row>
    <row r="1629" spans="50:51" x14ac:dyDescent="0.25">
      <c r="AX1629"/>
      <c r="AY1629"/>
    </row>
    <row r="1630" spans="50:51" x14ac:dyDescent="0.25">
      <c r="AX1630"/>
      <c r="AY1630"/>
    </row>
    <row r="1631" spans="50:51" x14ac:dyDescent="0.25">
      <c r="AX1631"/>
      <c r="AY1631"/>
    </row>
    <row r="1632" spans="50:51" x14ac:dyDescent="0.25">
      <c r="AX1632"/>
      <c r="AY1632"/>
    </row>
    <row r="1633" spans="50:51" x14ac:dyDescent="0.25">
      <c r="AX1633"/>
      <c r="AY1633"/>
    </row>
    <row r="1634" spans="50:51" x14ac:dyDescent="0.25">
      <c r="AX1634"/>
      <c r="AY1634"/>
    </row>
    <row r="1635" spans="50:51" x14ac:dyDescent="0.25">
      <c r="AX1635"/>
      <c r="AY1635"/>
    </row>
    <row r="1636" spans="50:51" x14ac:dyDescent="0.25">
      <c r="AX1636"/>
      <c r="AY1636"/>
    </row>
    <row r="1637" spans="50:51" x14ac:dyDescent="0.25">
      <c r="AX1637"/>
      <c r="AY1637"/>
    </row>
    <row r="1638" spans="50:51" x14ac:dyDescent="0.25">
      <c r="AX1638"/>
      <c r="AY1638"/>
    </row>
    <row r="1639" spans="50:51" x14ac:dyDescent="0.25">
      <c r="AX1639"/>
      <c r="AY1639"/>
    </row>
    <row r="1640" spans="50:51" x14ac:dyDescent="0.25">
      <c r="AX1640"/>
      <c r="AY1640"/>
    </row>
    <row r="1641" spans="50:51" x14ac:dyDescent="0.25">
      <c r="AX1641"/>
      <c r="AY1641"/>
    </row>
    <row r="1642" spans="50:51" x14ac:dyDescent="0.25">
      <c r="AX1642"/>
      <c r="AY1642"/>
    </row>
    <row r="1643" spans="50:51" x14ac:dyDescent="0.25">
      <c r="AX1643"/>
      <c r="AY1643"/>
    </row>
    <row r="1644" spans="50:51" x14ac:dyDescent="0.25">
      <c r="AX1644"/>
      <c r="AY1644"/>
    </row>
    <row r="1645" spans="50:51" x14ac:dyDescent="0.25">
      <c r="AX1645"/>
      <c r="AY1645"/>
    </row>
    <row r="1646" spans="50:51" x14ac:dyDescent="0.25">
      <c r="AX1646"/>
      <c r="AY1646"/>
    </row>
    <row r="1647" spans="50:51" x14ac:dyDescent="0.25">
      <c r="AX1647"/>
      <c r="AY1647"/>
    </row>
    <row r="1648" spans="50:51" x14ac:dyDescent="0.25">
      <c r="AX1648"/>
      <c r="AY1648"/>
    </row>
    <row r="1649" spans="50:51" x14ac:dyDescent="0.25">
      <c r="AX1649"/>
      <c r="AY1649"/>
    </row>
    <row r="1650" spans="50:51" x14ac:dyDescent="0.25">
      <c r="AX1650"/>
      <c r="AY1650"/>
    </row>
    <row r="1651" spans="50:51" x14ac:dyDescent="0.25">
      <c r="AX1651"/>
      <c r="AY1651"/>
    </row>
    <row r="1652" spans="50:51" x14ac:dyDescent="0.25">
      <c r="AX1652"/>
      <c r="AY1652"/>
    </row>
    <row r="1653" spans="50:51" x14ac:dyDescent="0.25">
      <c r="AX1653"/>
      <c r="AY1653"/>
    </row>
    <row r="1654" spans="50:51" x14ac:dyDescent="0.25">
      <c r="AX1654"/>
      <c r="AY1654"/>
    </row>
    <row r="1655" spans="50:51" x14ac:dyDescent="0.25">
      <c r="AX1655"/>
      <c r="AY1655"/>
    </row>
    <row r="1656" spans="50:51" x14ac:dyDescent="0.25">
      <c r="AX1656"/>
      <c r="AY1656"/>
    </row>
    <row r="1657" spans="50:51" x14ac:dyDescent="0.25">
      <c r="AX1657"/>
      <c r="AY1657"/>
    </row>
    <row r="1658" spans="50:51" x14ac:dyDescent="0.25">
      <c r="AX1658"/>
      <c r="AY1658"/>
    </row>
    <row r="1659" spans="50:51" x14ac:dyDescent="0.25">
      <c r="AX1659"/>
      <c r="AY1659"/>
    </row>
    <row r="1660" spans="50:51" x14ac:dyDescent="0.25">
      <c r="AX1660"/>
      <c r="AY1660"/>
    </row>
    <row r="1661" spans="50:51" x14ac:dyDescent="0.25">
      <c r="AX1661"/>
      <c r="AY1661"/>
    </row>
    <row r="1662" spans="50:51" x14ac:dyDescent="0.25">
      <c r="AX1662"/>
      <c r="AY1662"/>
    </row>
    <row r="1663" spans="50:51" x14ac:dyDescent="0.25">
      <c r="AX1663"/>
      <c r="AY1663"/>
    </row>
    <row r="1664" spans="50:51" x14ac:dyDescent="0.25">
      <c r="AX1664"/>
      <c r="AY1664"/>
    </row>
    <row r="1665" spans="50:51" x14ac:dyDescent="0.25">
      <c r="AX1665"/>
      <c r="AY1665"/>
    </row>
    <row r="1666" spans="50:51" x14ac:dyDescent="0.25">
      <c r="AX1666"/>
      <c r="AY1666"/>
    </row>
    <row r="1667" spans="50:51" x14ac:dyDescent="0.25">
      <c r="AX1667"/>
      <c r="AY1667"/>
    </row>
    <row r="1668" spans="50:51" x14ac:dyDescent="0.25">
      <c r="AX1668"/>
      <c r="AY1668"/>
    </row>
    <row r="1669" spans="50:51" x14ac:dyDescent="0.25">
      <c r="AX1669"/>
      <c r="AY1669"/>
    </row>
    <row r="1670" spans="50:51" x14ac:dyDescent="0.25">
      <c r="AX1670"/>
      <c r="AY1670"/>
    </row>
    <row r="1671" spans="50:51" x14ac:dyDescent="0.25">
      <c r="AX1671"/>
      <c r="AY1671"/>
    </row>
    <row r="1672" spans="50:51" x14ac:dyDescent="0.25">
      <c r="AX1672"/>
      <c r="AY1672"/>
    </row>
    <row r="1673" spans="50:51" x14ac:dyDescent="0.25">
      <c r="AX1673"/>
      <c r="AY1673"/>
    </row>
    <row r="1674" spans="50:51" x14ac:dyDescent="0.25">
      <c r="AX1674"/>
      <c r="AY1674"/>
    </row>
    <row r="1675" spans="50:51" x14ac:dyDescent="0.25">
      <c r="AX1675"/>
      <c r="AY1675"/>
    </row>
    <row r="1676" spans="50:51" x14ac:dyDescent="0.25">
      <c r="AX1676"/>
      <c r="AY1676"/>
    </row>
    <row r="1677" spans="50:51" x14ac:dyDescent="0.25">
      <c r="AX1677"/>
      <c r="AY1677"/>
    </row>
    <row r="1678" spans="50:51" x14ac:dyDescent="0.25">
      <c r="AX1678"/>
      <c r="AY1678"/>
    </row>
    <row r="1679" spans="50:51" x14ac:dyDescent="0.25">
      <c r="AX1679"/>
      <c r="AY1679"/>
    </row>
    <row r="1680" spans="50:51" x14ac:dyDescent="0.25">
      <c r="AX1680"/>
      <c r="AY1680"/>
    </row>
    <row r="1681" spans="50:51" x14ac:dyDescent="0.25">
      <c r="AX1681"/>
      <c r="AY1681"/>
    </row>
    <row r="1682" spans="50:51" x14ac:dyDescent="0.25">
      <c r="AX1682"/>
      <c r="AY1682"/>
    </row>
    <row r="1683" spans="50:51" x14ac:dyDescent="0.25">
      <c r="AX1683"/>
      <c r="AY1683"/>
    </row>
    <row r="1684" spans="50:51" x14ac:dyDescent="0.25">
      <c r="AX1684"/>
      <c r="AY1684"/>
    </row>
    <row r="1685" spans="50:51" x14ac:dyDescent="0.25">
      <c r="AX1685"/>
      <c r="AY1685"/>
    </row>
    <row r="1686" spans="50:51" x14ac:dyDescent="0.25">
      <c r="AX1686"/>
      <c r="AY1686"/>
    </row>
    <row r="1687" spans="50:51" x14ac:dyDescent="0.25">
      <c r="AX1687"/>
      <c r="AY1687"/>
    </row>
    <row r="1688" spans="50:51" x14ac:dyDescent="0.25">
      <c r="AX1688"/>
      <c r="AY1688"/>
    </row>
    <row r="1689" spans="50:51" x14ac:dyDescent="0.25">
      <c r="AX1689"/>
      <c r="AY1689"/>
    </row>
    <row r="1690" spans="50:51" x14ac:dyDescent="0.25">
      <c r="AX1690"/>
      <c r="AY1690"/>
    </row>
    <row r="1691" spans="50:51" x14ac:dyDescent="0.25">
      <c r="AX1691"/>
      <c r="AY1691"/>
    </row>
    <row r="1692" spans="50:51" x14ac:dyDescent="0.25">
      <c r="AX1692"/>
      <c r="AY1692"/>
    </row>
    <row r="1693" spans="50:51" x14ac:dyDescent="0.25">
      <c r="AX1693"/>
      <c r="AY1693"/>
    </row>
    <row r="1694" spans="50:51" x14ac:dyDescent="0.25">
      <c r="AX1694"/>
      <c r="AY1694"/>
    </row>
    <row r="1695" spans="50:51" x14ac:dyDescent="0.25">
      <c r="AX1695"/>
      <c r="AY1695"/>
    </row>
    <row r="1696" spans="50:51" x14ac:dyDescent="0.25">
      <c r="AX1696"/>
      <c r="AY1696"/>
    </row>
    <row r="1697" spans="50:51" x14ac:dyDescent="0.25">
      <c r="AX1697"/>
      <c r="AY1697"/>
    </row>
    <row r="1698" spans="50:51" x14ac:dyDescent="0.25">
      <c r="AX1698"/>
      <c r="AY1698"/>
    </row>
    <row r="1699" spans="50:51" x14ac:dyDescent="0.25">
      <c r="AX1699"/>
      <c r="AY1699"/>
    </row>
    <row r="1700" spans="50:51" x14ac:dyDescent="0.25">
      <c r="AX1700"/>
      <c r="AY1700"/>
    </row>
    <row r="1701" spans="50:51" x14ac:dyDescent="0.25">
      <c r="AX1701"/>
      <c r="AY1701"/>
    </row>
    <row r="1702" spans="50:51" x14ac:dyDescent="0.25">
      <c r="AX1702"/>
      <c r="AY1702"/>
    </row>
    <row r="1703" spans="50:51" x14ac:dyDescent="0.25">
      <c r="AX1703"/>
      <c r="AY1703"/>
    </row>
    <row r="1704" spans="50:51" x14ac:dyDescent="0.25">
      <c r="AX1704"/>
      <c r="AY1704"/>
    </row>
    <row r="1705" spans="50:51" x14ac:dyDescent="0.25">
      <c r="AX1705"/>
      <c r="AY1705"/>
    </row>
    <row r="1706" spans="50:51" x14ac:dyDescent="0.25">
      <c r="AX1706"/>
      <c r="AY1706"/>
    </row>
    <row r="1707" spans="50:51" x14ac:dyDescent="0.25">
      <c r="AX1707"/>
      <c r="AY1707"/>
    </row>
    <row r="1708" spans="50:51" x14ac:dyDescent="0.25">
      <c r="AX1708"/>
      <c r="AY1708"/>
    </row>
    <row r="1709" spans="50:51" x14ac:dyDescent="0.25">
      <c r="AX1709"/>
      <c r="AY1709"/>
    </row>
    <row r="1710" spans="50:51" x14ac:dyDescent="0.25">
      <c r="AX1710"/>
      <c r="AY1710"/>
    </row>
    <row r="1711" spans="50:51" x14ac:dyDescent="0.25">
      <c r="AX1711"/>
      <c r="AY1711"/>
    </row>
    <row r="1712" spans="50:51" x14ac:dyDescent="0.25">
      <c r="AX1712"/>
      <c r="AY1712"/>
    </row>
    <row r="1713" spans="50:51" x14ac:dyDescent="0.25">
      <c r="AX1713"/>
      <c r="AY1713"/>
    </row>
    <row r="1714" spans="50:51" x14ac:dyDescent="0.25">
      <c r="AX1714"/>
      <c r="AY1714"/>
    </row>
    <row r="1715" spans="50:51" x14ac:dyDescent="0.25">
      <c r="AX1715"/>
      <c r="AY1715"/>
    </row>
    <row r="1716" spans="50:51" x14ac:dyDescent="0.25">
      <c r="AX1716"/>
      <c r="AY1716"/>
    </row>
    <row r="1717" spans="50:51" x14ac:dyDescent="0.25">
      <c r="AX1717"/>
      <c r="AY1717"/>
    </row>
    <row r="1718" spans="50:51" x14ac:dyDescent="0.25">
      <c r="AX1718"/>
      <c r="AY1718"/>
    </row>
    <row r="1719" spans="50:51" x14ac:dyDescent="0.25">
      <c r="AX1719"/>
      <c r="AY1719"/>
    </row>
    <row r="1720" spans="50:51" x14ac:dyDescent="0.25">
      <c r="AX1720"/>
      <c r="AY1720"/>
    </row>
    <row r="1721" spans="50:51" x14ac:dyDescent="0.25">
      <c r="AX1721"/>
      <c r="AY1721"/>
    </row>
    <row r="1722" spans="50:51" x14ac:dyDescent="0.25">
      <c r="AX1722"/>
      <c r="AY1722"/>
    </row>
    <row r="1723" spans="50:51" x14ac:dyDescent="0.25">
      <c r="AX1723"/>
      <c r="AY1723"/>
    </row>
    <row r="1724" spans="50:51" x14ac:dyDescent="0.25">
      <c r="AX1724"/>
      <c r="AY1724"/>
    </row>
    <row r="1725" spans="50:51" x14ac:dyDescent="0.25">
      <c r="AX1725"/>
      <c r="AY1725"/>
    </row>
    <row r="1726" spans="50:51" x14ac:dyDescent="0.25">
      <c r="AX1726"/>
      <c r="AY1726"/>
    </row>
    <row r="1727" spans="50:51" x14ac:dyDescent="0.25">
      <c r="AX1727"/>
      <c r="AY1727"/>
    </row>
    <row r="1728" spans="50:51" x14ac:dyDescent="0.25">
      <c r="AX1728"/>
      <c r="AY1728"/>
    </row>
    <row r="1729" spans="50:51" x14ac:dyDescent="0.25">
      <c r="AX1729"/>
      <c r="AY1729"/>
    </row>
    <row r="1730" spans="50:51" x14ac:dyDescent="0.25">
      <c r="AX1730"/>
      <c r="AY1730"/>
    </row>
    <row r="1731" spans="50:51" x14ac:dyDescent="0.25">
      <c r="AX1731"/>
      <c r="AY1731"/>
    </row>
    <row r="1732" spans="50:51" x14ac:dyDescent="0.25">
      <c r="AX1732"/>
      <c r="AY1732"/>
    </row>
    <row r="1733" spans="50:51" x14ac:dyDescent="0.25">
      <c r="AX1733"/>
      <c r="AY1733"/>
    </row>
    <row r="1734" spans="50:51" x14ac:dyDescent="0.25">
      <c r="AX1734"/>
      <c r="AY1734"/>
    </row>
    <row r="1735" spans="50:51" x14ac:dyDescent="0.25">
      <c r="AX1735"/>
      <c r="AY1735"/>
    </row>
    <row r="1736" spans="50:51" x14ac:dyDescent="0.25">
      <c r="AX1736"/>
      <c r="AY1736"/>
    </row>
    <row r="1737" spans="50:51" x14ac:dyDescent="0.25">
      <c r="AX1737"/>
      <c r="AY1737"/>
    </row>
    <row r="1738" spans="50:51" x14ac:dyDescent="0.25">
      <c r="AX1738"/>
      <c r="AY1738"/>
    </row>
    <row r="1739" spans="50:51" x14ac:dyDescent="0.25">
      <c r="AX1739"/>
      <c r="AY1739"/>
    </row>
    <row r="1740" spans="50:51" x14ac:dyDescent="0.25">
      <c r="AX1740"/>
      <c r="AY1740"/>
    </row>
    <row r="1741" spans="50:51" x14ac:dyDescent="0.25">
      <c r="AX1741"/>
      <c r="AY1741"/>
    </row>
    <row r="1742" spans="50:51" x14ac:dyDescent="0.25">
      <c r="AX1742"/>
      <c r="AY1742"/>
    </row>
    <row r="1743" spans="50:51" x14ac:dyDescent="0.25">
      <c r="AX1743"/>
      <c r="AY1743"/>
    </row>
    <row r="1744" spans="50:51" x14ac:dyDescent="0.25">
      <c r="AX1744"/>
      <c r="AY1744"/>
    </row>
    <row r="1745" spans="50:51" x14ac:dyDescent="0.25">
      <c r="AX1745"/>
      <c r="AY1745"/>
    </row>
    <row r="1746" spans="50:51" x14ac:dyDescent="0.25">
      <c r="AX1746"/>
      <c r="AY1746"/>
    </row>
    <row r="1747" spans="50:51" x14ac:dyDescent="0.25">
      <c r="AX1747"/>
      <c r="AY1747"/>
    </row>
    <row r="1748" spans="50:51" x14ac:dyDescent="0.25">
      <c r="AX1748"/>
      <c r="AY1748"/>
    </row>
    <row r="1749" spans="50:51" x14ac:dyDescent="0.25">
      <c r="AX1749"/>
      <c r="AY1749"/>
    </row>
    <row r="1750" spans="50:51" x14ac:dyDescent="0.25">
      <c r="AX1750"/>
      <c r="AY1750"/>
    </row>
    <row r="1751" spans="50:51" x14ac:dyDescent="0.25">
      <c r="AX1751"/>
      <c r="AY1751"/>
    </row>
    <row r="1752" spans="50:51" x14ac:dyDescent="0.25">
      <c r="AX1752"/>
      <c r="AY1752"/>
    </row>
    <row r="1753" spans="50:51" x14ac:dyDescent="0.25">
      <c r="AX1753"/>
      <c r="AY1753"/>
    </row>
    <row r="1754" spans="50:51" x14ac:dyDescent="0.25">
      <c r="AX1754"/>
      <c r="AY1754"/>
    </row>
    <row r="1755" spans="50:51" x14ac:dyDescent="0.25">
      <c r="AX1755"/>
      <c r="AY1755"/>
    </row>
    <row r="1756" spans="50:51" x14ac:dyDescent="0.25">
      <c r="AX1756"/>
      <c r="AY1756"/>
    </row>
    <row r="1757" spans="50:51" x14ac:dyDescent="0.25">
      <c r="AX1757"/>
      <c r="AY1757"/>
    </row>
    <row r="1758" spans="50:51" x14ac:dyDescent="0.25">
      <c r="AX1758"/>
      <c r="AY1758"/>
    </row>
    <row r="1759" spans="50:51" x14ac:dyDescent="0.25">
      <c r="AX1759"/>
      <c r="AY1759"/>
    </row>
    <row r="1760" spans="50:51" x14ac:dyDescent="0.25">
      <c r="AX1760"/>
      <c r="AY1760"/>
    </row>
    <row r="1761" spans="50:51" x14ac:dyDescent="0.25">
      <c r="AX1761"/>
      <c r="AY1761"/>
    </row>
    <row r="1762" spans="50:51" x14ac:dyDescent="0.25">
      <c r="AX1762"/>
      <c r="AY1762"/>
    </row>
    <row r="1763" spans="50:51" x14ac:dyDescent="0.25">
      <c r="AX1763"/>
      <c r="AY1763"/>
    </row>
    <row r="1764" spans="50:51" x14ac:dyDescent="0.25">
      <c r="AX1764"/>
      <c r="AY1764"/>
    </row>
    <row r="1765" spans="50:51" x14ac:dyDescent="0.25">
      <c r="AX1765"/>
      <c r="AY1765"/>
    </row>
    <row r="1766" spans="50:51" x14ac:dyDescent="0.25">
      <c r="AX1766"/>
      <c r="AY1766"/>
    </row>
    <row r="1767" spans="50:51" x14ac:dyDescent="0.25">
      <c r="AX1767"/>
      <c r="AY1767"/>
    </row>
    <row r="1768" spans="50:51" x14ac:dyDescent="0.25">
      <c r="AX1768"/>
      <c r="AY1768"/>
    </row>
    <row r="1769" spans="50:51" x14ac:dyDescent="0.25">
      <c r="AX1769"/>
      <c r="AY1769"/>
    </row>
    <row r="1770" spans="50:51" x14ac:dyDescent="0.25">
      <c r="AX1770"/>
      <c r="AY1770"/>
    </row>
    <row r="1771" spans="50:51" x14ac:dyDescent="0.25">
      <c r="AX1771"/>
      <c r="AY1771"/>
    </row>
    <row r="1772" spans="50:51" x14ac:dyDescent="0.25">
      <c r="AX1772"/>
      <c r="AY1772"/>
    </row>
    <row r="1773" spans="50:51" x14ac:dyDescent="0.25">
      <c r="AX1773"/>
      <c r="AY1773"/>
    </row>
    <row r="1774" spans="50:51" x14ac:dyDescent="0.25">
      <c r="AX1774"/>
      <c r="AY1774"/>
    </row>
    <row r="1775" spans="50:51" x14ac:dyDescent="0.25">
      <c r="AX1775"/>
      <c r="AY1775"/>
    </row>
    <row r="1776" spans="50:51" x14ac:dyDescent="0.25">
      <c r="AX1776"/>
      <c r="AY1776"/>
    </row>
    <row r="1777" spans="50:51" x14ac:dyDescent="0.25">
      <c r="AX1777"/>
      <c r="AY1777"/>
    </row>
    <row r="1778" spans="50:51" x14ac:dyDescent="0.25">
      <c r="AX1778"/>
      <c r="AY1778"/>
    </row>
    <row r="1779" spans="50:51" x14ac:dyDescent="0.25">
      <c r="AX1779"/>
      <c r="AY1779"/>
    </row>
    <row r="1780" spans="50:51" x14ac:dyDescent="0.25">
      <c r="AX1780"/>
      <c r="AY1780"/>
    </row>
    <row r="1781" spans="50:51" x14ac:dyDescent="0.25">
      <c r="AX1781"/>
      <c r="AY1781"/>
    </row>
    <row r="1782" spans="50:51" x14ac:dyDescent="0.25">
      <c r="AX1782"/>
      <c r="AY1782"/>
    </row>
    <row r="1783" spans="50:51" x14ac:dyDescent="0.25">
      <c r="AX1783"/>
      <c r="AY1783"/>
    </row>
    <row r="1784" spans="50:51" x14ac:dyDescent="0.25">
      <c r="AX1784"/>
      <c r="AY1784"/>
    </row>
    <row r="1785" spans="50:51" x14ac:dyDescent="0.25">
      <c r="AX1785"/>
      <c r="AY1785"/>
    </row>
    <row r="1786" spans="50:51" x14ac:dyDescent="0.25">
      <c r="AX1786"/>
      <c r="AY1786"/>
    </row>
    <row r="1787" spans="50:51" x14ac:dyDescent="0.25">
      <c r="AX1787"/>
      <c r="AY1787"/>
    </row>
    <row r="1788" spans="50:51" x14ac:dyDescent="0.25">
      <c r="AX1788"/>
      <c r="AY1788"/>
    </row>
    <row r="1789" spans="50:51" x14ac:dyDescent="0.25">
      <c r="AX1789"/>
      <c r="AY1789"/>
    </row>
    <row r="1790" spans="50:51" x14ac:dyDescent="0.25">
      <c r="AX1790"/>
      <c r="AY1790"/>
    </row>
    <row r="1791" spans="50:51" x14ac:dyDescent="0.25">
      <c r="AX1791"/>
      <c r="AY1791"/>
    </row>
    <row r="1792" spans="50:51" x14ac:dyDescent="0.25">
      <c r="AX1792"/>
      <c r="AY1792"/>
    </row>
    <row r="1793" spans="50:51" x14ac:dyDescent="0.25">
      <c r="AX1793"/>
      <c r="AY1793"/>
    </row>
    <row r="1794" spans="50:51" x14ac:dyDescent="0.25">
      <c r="AX1794"/>
      <c r="AY1794"/>
    </row>
    <row r="1795" spans="50:51" x14ac:dyDescent="0.25">
      <c r="AX1795"/>
      <c r="AY1795"/>
    </row>
    <row r="1796" spans="50:51" x14ac:dyDescent="0.25">
      <c r="AX1796"/>
      <c r="AY1796"/>
    </row>
    <row r="1797" spans="50:51" x14ac:dyDescent="0.25">
      <c r="AX1797"/>
      <c r="AY1797"/>
    </row>
    <row r="1798" spans="50:51" x14ac:dyDescent="0.25">
      <c r="AX1798"/>
      <c r="AY1798"/>
    </row>
    <row r="1799" spans="50:51" x14ac:dyDescent="0.25">
      <c r="AX1799"/>
      <c r="AY1799"/>
    </row>
    <row r="1800" spans="50:51" x14ac:dyDescent="0.25">
      <c r="AX1800"/>
      <c r="AY1800"/>
    </row>
    <row r="1801" spans="50:51" x14ac:dyDescent="0.25">
      <c r="AX1801"/>
      <c r="AY1801"/>
    </row>
    <row r="1802" spans="50:51" x14ac:dyDescent="0.25">
      <c r="AX1802"/>
      <c r="AY1802"/>
    </row>
    <row r="1803" spans="50:51" x14ac:dyDescent="0.25">
      <c r="AX1803"/>
      <c r="AY1803"/>
    </row>
    <row r="1804" spans="50:51" x14ac:dyDescent="0.25">
      <c r="AX1804"/>
      <c r="AY1804"/>
    </row>
    <row r="1805" spans="50:51" x14ac:dyDescent="0.25">
      <c r="AX1805"/>
      <c r="AY1805"/>
    </row>
    <row r="1806" spans="50:51" x14ac:dyDescent="0.25">
      <c r="AX1806"/>
      <c r="AY1806"/>
    </row>
    <row r="1807" spans="50:51" x14ac:dyDescent="0.25">
      <c r="AX1807"/>
      <c r="AY1807"/>
    </row>
    <row r="1808" spans="50:51" x14ac:dyDescent="0.25">
      <c r="AX1808"/>
      <c r="AY1808"/>
    </row>
    <row r="1809" spans="50:51" x14ac:dyDescent="0.25">
      <c r="AX1809"/>
      <c r="AY1809"/>
    </row>
    <row r="1810" spans="50:51" x14ac:dyDescent="0.25">
      <c r="AX1810"/>
      <c r="AY1810"/>
    </row>
    <row r="1811" spans="50:51" x14ac:dyDescent="0.25">
      <c r="AX1811"/>
      <c r="AY1811"/>
    </row>
    <row r="1812" spans="50:51" x14ac:dyDescent="0.25">
      <c r="AX1812"/>
      <c r="AY1812"/>
    </row>
    <row r="1813" spans="50:51" x14ac:dyDescent="0.25">
      <c r="AX1813"/>
      <c r="AY1813"/>
    </row>
    <row r="1814" spans="50:51" x14ac:dyDescent="0.25">
      <c r="AX1814"/>
      <c r="AY1814"/>
    </row>
    <row r="1815" spans="50:51" x14ac:dyDescent="0.25">
      <c r="AX1815"/>
      <c r="AY1815"/>
    </row>
    <row r="1816" spans="50:51" x14ac:dyDescent="0.25">
      <c r="AX1816"/>
      <c r="AY1816"/>
    </row>
    <row r="1817" spans="50:51" x14ac:dyDescent="0.25">
      <c r="AX1817"/>
      <c r="AY1817"/>
    </row>
    <row r="1818" spans="50:51" x14ac:dyDescent="0.25">
      <c r="AX1818"/>
      <c r="AY1818"/>
    </row>
    <row r="1819" spans="50:51" x14ac:dyDescent="0.25">
      <c r="AX1819"/>
      <c r="AY1819"/>
    </row>
    <row r="1820" spans="50:51" x14ac:dyDescent="0.25">
      <c r="AX1820"/>
      <c r="AY1820"/>
    </row>
    <row r="1821" spans="50:51" x14ac:dyDescent="0.25">
      <c r="AX1821"/>
      <c r="AY1821"/>
    </row>
    <row r="1822" spans="50:51" x14ac:dyDescent="0.25">
      <c r="AX1822"/>
      <c r="AY1822"/>
    </row>
    <row r="1823" spans="50:51" x14ac:dyDescent="0.25">
      <c r="AX1823"/>
      <c r="AY1823"/>
    </row>
    <row r="1824" spans="50:51" x14ac:dyDescent="0.25">
      <c r="AX1824"/>
      <c r="AY1824"/>
    </row>
    <row r="1825" spans="50:51" x14ac:dyDescent="0.25">
      <c r="AX1825"/>
      <c r="AY1825"/>
    </row>
    <row r="1826" spans="50:51" x14ac:dyDescent="0.25">
      <c r="AX1826"/>
      <c r="AY1826"/>
    </row>
    <row r="1827" spans="50:51" x14ac:dyDescent="0.25">
      <c r="AX1827"/>
      <c r="AY1827"/>
    </row>
    <row r="1828" spans="50:51" x14ac:dyDescent="0.25">
      <c r="AX1828"/>
      <c r="AY1828"/>
    </row>
    <row r="1829" spans="50:51" x14ac:dyDescent="0.25">
      <c r="AX1829"/>
      <c r="AY1829"/>
    </row>
    <row r="1830" spans="50:51" x14ac:dyDescent="0.25">
      <c r="AX1830"/>
      <c r="AY1830"/>
    </row>
    <row r="1831" spans="50:51" x14ac:dyDescent="0.25">
      <c r="AX1831"/>
      <c r="AY1831"/>
    </row>
    <row r="1832" spans="50:51" x14ac:dyDescent="0.25">
      <c r="AX1832"/>
      <c r="AY1832"/>
    </row>
    <row r="1833" spans="50:51" x14ac:dyDescent="0.25">
      <c r="AX1833"/>
      <c r="AY1833"/>
    </row>
    <row r="1834" spans="50:51" x14ac:dyDescent="0.25">
      <c r="AX1834"/>
      <c r="AY1834"/>
    </row>
    <row r="1835" spans="50:51" x14ac:dyDescent="0.25">
      <c r="AX1835"/>
      <c r="AY1835"/>
    </row>
    <row r="1836" spans="50:51" x14ac:dyDescent="0.25">
      <c r="AX1836"/>
      <c r="AY1836"/>
    </row>
    <row r="1837" spans="50:51" x14ac:dyDescent="0.25">
      <c r="AX1837"/>
      <c r="AY1837"/>
    </row>
    <row r="1838" spans="50:51" x14ac:dyDescent="0.25">
      <c r="AX1838"/>
      <c r="AY1838"/>
    </row>
    <row r="1839" spans="50:51" x14ac:dyDescent="0.25">
      <c r="AX1839"/>
      <c r="AY1839"/>
    </row>
    <row r="1840" spans="50:51" x14ac:dyDescent="0.25">
      <c r="AX1840"/>
      <c r="AY1840"/>
    </row>
    <row r="1841" spans="50:51" x14ac:dyDescent="0.25">
      <c r="AX1841"/>
      <c r="AY1841"/>
    </row>
    <row r="1842" spans="50:51" x14ac:dyDescent="0.25">
      <c r="AX1842"/>
      <c r="AY1842"/>
    </row>
    <row r="1843" spans="50:51" x14ac:dyDescent="0.25">
      <c r="AX1843"/>
      <c r="AY1843"/>
    </row>
    <row r="1844" spans="50:51" x14ac:dyDescent="0.25">
      <c r="AX1844"/>
      <c r="AY1844"/>
    </row>
    <row r="1845" spans="50:51" x14ac:dyDescent="0.25">
      <c r="AX1845"/>
      <c r="AY1845"/>
    </row>
    <row r="1846" spans="50:51" x14ac:dyDescent="0.25">
      <c r="AX1846"/>
      <c r="AY1846"/>
    </row>
    <row r="1847" spans="50:51" x14ac:dyDescent="0.25">
      <c r="AX1847"/>
      <c r="AY1847"/>
    </row>
    <row r="1848" spans="50:51" x14ac:dyDescent="0.25">
      <c r="AX1848"/>
      <c r="AY1848"/>
    </row>
    <row r="1849" spans="50:51" x14ac:dyDescent="0.25">
      <c r="AX1849"/>
      <c r="AY1849"/>
    </row>
    <row r="1850" spans="50:51" x14ac:dyDescent="0.25">
      <c r="AX1850"/>
      <c r="AY1850"/>
    </row>
    <row r="1851" spans="50:51" x14ac:dyDescent="0.25">
      <c r="AX1851"/>
      <c r="AY1851"/>
    </row>
    <row r="1852" spans="50:51" x14ac:dyDescent="0.25">
      <c r="AX1852"/>
      <c r="AY1852"/>
    </row>
    <row r="1853" spans="50:51" x14ac:dyDescent="0.25">
      <c r="AX1853"/>
      <c r="AY1853"/>
    </row>
    <row r="1854" spans="50:51" x14ac:dyDescent="0.25">
      <c r="AX1854"/>
      <c r="AY1854"/>
    </row>
    <row r="1855" spans="50:51" x14ac:dyDescent="0.25">
      <c r="AX1855"/>
      <c r="AY1855"/>
    </row>
    <row r="1856" spans="50:51" x14ac:dyDescent="0.25">
      <c r="AX1856"/>
      <c r="AY1856"/>
    </row>
    <row r="1857" spans="50:51" x14ac:dyDescent="0.25">
      <c r="AX1857"/>
      <c r="AY1857"/>
    </row>
    <row r="1858" spans="50:51" x14ac:dyDescent="0.25">
      <c r="AX1858"/>
      <c r="AY1858"/>
    </row>
    <row r="1859" spans="50:51" x14ac:dyDescent="0.25">
      <c r="AX1859"/>
      <c r="AY1859"/>
    </row>
    <row r="1860" spans="50:51" x14ac:dyDescent="0.25">
      <c r="AX1860"/>
      <c r="AY1860"/>
    </row>
    <row r="1861" spans="50:51" x14ac:dyDescent="0.25">
      <c r="AX1861"/>
      <c r="AY1861"/>
    </row>
    <row r="1862" spans="50:51" x14ac:dyDescent="0.25">
      <c r="AX1862"/>
      <c r="AY1862"/>
    </row>
    <row r="1863" spans="50:51" x14ac:dyDescent="0.25">
      <c r="AX1863"/>
      <c r="AY1863"/>
    </row>
    <row r="1864" spans="50:51" x14ac:dyDescent="0.25">
      <c r="AX1864"/>
      <c r="AY1864"/>
    </row>
    <row r="1865" spans="50:51" x14ac:dyDescent="0.25">
      <c r="AX1865"/>
      <c r="AY1865"/>
    </row>
    <row r="1866" spans="50:51" x14ac:dyDescent="0.25">
      <c r="AX1866"/>
      <c r="AY1866"/>
    </row>
    <row r="1867" spans="50:51" x14ac:dyDescent="0.25">
      <c r="AX1867"/>
      <c r="AY1867"/>
    </row>
    <row r="1868" spans="50:51" x14ac:dyDescent="0.25">
      <c r="AX1868"/>
      <c r="AY1868"/>
    </row>
    <row r="1869" spans="50:51" x14ac:dyDescent="0.25">
      <c r="AX1869"/>
      <c r="AY1869"/>
    </row>
    <row r="1870" spans="50:51" x14ac:dyDescent="0.25">
      <c r="AX1870"/>
      <c r="AY1870"/>
    </row>
    <row r="1871" spans="50:51" x14ac:dyDescent="0.25">
      <c r="AX1871"/>
      <c r="AY1871"/>
    </row>
    <row r="1872" spans="50:51" x14ac:dyDescent="0.25">
      <c r="AX1872"/>
      <c r="AY1872"/>
    </row>
    <row r="1873" spans="50:51" x14ac:dyDescent="0.25">
      <c r="AX1873"/>
      <c r="AY1873"/>
    </row>
    <row r="1874" spans="50:51" x14ac:dyDescent="0.25">
      <c r="AX1874"/>
      <c r="AY1874"/>
    </row>
    <row r="1875" spans="50:51" x14ac:dyDescent="0.25">
      <c r="AX1875"/>
      <c r="AY1875"/>
    </row>
    <row r="1876" spans="50:51" x14ac:dyDescent="0.25">
      <c r="AX1876"/>
      <c r="AY1876"/>
    </row>
    <row r="1877" spans="50:51" x14ac:dyDescent="0.25">
      <c r="AX1877"/>
      <c r="AY1877"/>
    </row>
    <row r="1878" spans="50:51" x14ac:dyDescent="0.25">
      <c r="AX1878"/>
      <c r="AY1878"/>
    </row>
    <row r="1879" spans="50:51" x14ac:dyDescent="0.25">
      <c r="AX1879"/>
      <c r="AY1879"/>
    </row>
    <row r="1880" spans="50:51" x14ac:dyDescent="0.25">
      <c r="AX1880"/>
      <c r="AY1880"/>
    </row>
    <row r="1881" spans="50:51" x14ac:dyDescent="0.25">
      <c r="AX1881"/>
      <c r="AY1881"/>
    </row>
    <row r="1882" spans="50:51" x14ac:dyDescent="0.25">
      <c r="AX1882"/>
      <c r="AY1882"/>
    </row>
    <row r="1883" spans="50:51" x14ac:dyDescent="0.25">
      <c r="AX1883"/>
      <c r="AY1883"/>
    </row>
    <row r="1884" spans="50:51" x14ac:dyDescent="0.25">
      <c r="AX1884"/>
      <c r="AY1884"/>
    </row>
    <row r="1885" spans="50:51" x14ac:dyDescent="0.25">
      <c r="AX1885"/>
      <c r="AY1885"/>
    </row>
    <row r="1886" spans="50:51" x14ac:dyDescent="0.25">
      <c r="AX1886"/>
      <c r="AY1886"/>
    </row>
    <row r="1887" spans="50:51" x14ac:dyDescent="0.25">
      <c r="AX1887"/>
      <c r="AY1887"/>
    </row>
    <row r="1888" spans="50:51" x14ac:dyDescent="0.25">
      <c r="AX1888"/>
      <c r="AY1888"/>
    </row>
    <row r="1889" spans="50:51" x14ac:dyDescent="0.25">
      <c r="AX1889"/>
      <c r="AY1889"/>
    </row>
    <row r="1890" spans="50:51" x14ac:dyDescent="0.25">
      <c r="AX1890"/>
      <c r="AY1890"/>
    </row>
    <row r="1891" spans="50:51" x14ac:dyDescent="0.25">
      <c r="AX1891"/>
      <c r="AY1891"/>
    </row>
    <row r="1892" spans="50:51" x14ac:dyDescent="0.25">
      <c r="AX1892"/>
      <c r="AY1892"/>
    </row>
    <row r="1893" spans="50:51" x14ac:dyDescent="0.25">
      <c r="AX1893"/>
      <c r="AY1893"/>
    </row>
    <row r="1894" spans="50:51" x14ac:dyDescent="0.25">
      <c r="AX1894"/>
      <c r="AY1894"/>
    </row>
    <row r="1895" spans="50:51" x14ac:dyDescent="0.25">
      <c r="AX1895"/>
      <c r="AY1895"/>
    </row>
    <row r="1896" spans="50:51" x14ac:dyDescent="0.25">
      <c r="AX1896"/>
      <c r="AY1896"/>
    </row>
    <row r="1897" spans="50:51" x14ac:dyDescent="0.25">
      <c r="AX1897"/>
      <c r="AY1897"/>
    </row>
    <row r="1898" spans="50:51" x14ac:dyDescent="0.25">
      <c r="AX1898"/>
      <c r="AY1898"/>
    </row>
    <row r="1899" spans="50:51" x14ac:dyDescent="0.25">
      <c r="AX1899"/>
      <c r="AY1899"/>
    </row>
    <row r="1900" spans="50:51" x14ac:dyDescent="0.25">
      <c r="AX1900"/>
      <c r="AY1900"/>
    </row>
    <row r="1901" spans="50:51" x14ac:dyDescent="0.25">
      <c r="AX1901"/>
      <c r="AY1901"/>
    </row>
    <row r="1902" spans="50:51" x14ac:dyDescent="0.25">
      <c r="AX1902"/>
      <c r="AY1902"/>
    </row>
    <row r="1903" spans="50:51" x14ac:dyDescent="0.25">
      <c r="AX1903"/>
      <c r="AY1903"/>
    </row>
    <row r="1904" spans="50:51" x14ac:dyDescent="0.25">
      <c r="AX1904"/>
      <c r="AY1904"/>
    </row>
    <row r="1905" spans="50:51" x14ac:dyDescent="0.25">
      <c r="AX1905"/>
      <c r="AY1905"/>
    </row>
    <row r="1906" spans="50:51" x14ac:dyDescent="0.25">
      <c r="AX1906"/>
      <c r="AY1906"/>
    </row>
    <row r="1907" spans="50:51" x14ac:dyDescent="0.25">
      <c r="AX1907"/>
      <c r="AY1907"/>
    </row>
    <row r="1908" spans="50:51" x14ac:dyDescent="0.25">
      <c r="AX1908"/>
      <c r="AY1908"/>
    </row>
    <row r="1909" spans="50:51" x14ac:dyDescent="0.25">
      <c r="AX1909"/>
      <c r="AY1909"/>
    </row>
    <row r="1910" spans="50:51" x14ac:dyDescent="0.25">
      <c r="AX1910"/>
      <c r="AY1910"/>
    </row>
    <row r="1911" spans="50:51" x14ac:dyDescent="0.25">
      <c r="AX1911"/>
      <c r="AY1911"/>
    </row>
    <row r="1912" spans="50:51" x14ac:dyDescent="0.25">
      <c r="AX1912"/>
      <c r="AY1912"/>
    </row>
    <row r="1913" spans="50:51" x14ac:dyDescent="0.25">
      <c r="AX1913"/>
      <c r="AY1913"/>
    </row>
    <row r="1914" spans="50:51" x14ac:dyDescent="0.25">
      <c r="AX1914"/>
      <c r="AY1914"/>
    </row>
    <row r="1915" spans="50:51" x14ac:dyDescent="0.25">
      <c r="AX1915"/>
      <c r="AY1915"/>
    </row>
    <row r="1916" spans="50:51" x14ac:dyDescent="0.25">
      <c r="AX1916"/>
      <c r="AY1916"/>
    </row>
    <row r="1917" spans="50:51" x14ac:dyDescent="0.25">
      <c r="AX1917"/>
      <c r="AY1917"/>
    </row>
    <row r="1918" spans="50:51" x14ac:dyDescent="0.25">
      <c r="AX1918"/>
      <c r="AY1918"/>
    </row>
    <row r="1919" spans="50:51" x14ac:dyDescent="0.25">
      <c r="AX1919"/>
      <c r="AY1919"/>
    </row>
    <row r="1920" spans="50:51" x14ac:dyDescent="0.25">
      <c r="AX1920"/>
      <c r="AY1920"/>
    </row>
    <row r="1921" spans="50:51" x14ac:dyDescent="0.25">
      <c r="AX1921"/>
      <c r="AY1921"/>
    </row>
    <row r="1922" spans="50:51" x14ac:dyDescent="0.25">
      <c r="AX1922"/>
      <c r="AY1922"/>
    </row>
    <row r="1923" spans="50:51" x14ac:dyDescent="0.25">
      <c r="AX1923"/>
      <c r="AY1923"/>
    </row>
    <row r="1924" spans="50:51" x14ac:dyDescent="0.25">
      <c r="AX1924"/>
      <c r="AY1924"/>
    </row>
    <row r="1925" spans="50:51" x14ac:dyDescent="0.25">
      <c r="AX1925"/>
      <c r="AY1925"/>
    </row>
    <row r="1926" spans="50:51" x14ac:dyDescent="0.25">
      <c r="AX1926"/>
      <c r="AY1926"/>
    </row>
    <row r="1927" spans="50:51" x14ac:dyDescent="0.25">
      <c r="AX1927"/>
      <c r="AY1927"/>
    </row>
    <row r="1928" spans="50:51" x14ac:dyDescent="0.25">
      <c r="AX1928"/>
      <c r="AY1928"/>
    </row>
    <row r="1929" spans="50:51" x14ac:dyDescent="0.25">
      <c r="AX1929"/>
      <c r="AY1929"/>
    </row>
    <row r="1930" spans="50:51" x14ac:dyDescent="0.25">
      <c r="AX1930"/>
      <c r="AY1930"/>
    </row>
    <row r="1931" spans="50:51" x14ac:dyDescent="0.25">
      <c r="AX1931"/>
      <c r="AY1931"/>
    </row>
    <row r="1932" spans="50:51" x14ac:dyDescent="0.25">
      <c r="AX1932"/>
      <c r="AY1932"/>
    </row>
    <row r="1933" spans="50:51" x14ac:dyDescent="0.25">
      <c r="AX1933"/>
      <c r="AY1933"/>
    </row>
    <row r="1934" spans="50:51" x14ac:dyDescent="0.25">
      <c r="AX1934"/>
      <c r="AY1934"/>
    </row>
    <row r="1935" spans="50:51" x14ac:dyDescent="0.25">
      <c r="AX1935"/>
      <c r="AY1935"/>
    </row>
    <row r="1936" spans="50:51" x14ac:dyDescent="0.25">
      <c r="AX1936"/>
      <c r="AY1936"/>
    </row>
    <row r="1937" spans="50:51" x14ac:dyDescent="0.25">
      <c r="AX1937"/>
      <c r="AY1937"/>
    </row>
    <row r="1938" spans="50:51" x14ac:dyDescent="0.25">
      <c r="AX1938"/>
      <c r="AY1938"/>
    </row>
    <row r="1939" spans="50:51" x14ac:dyDescent="0.25">
      <c r="AX1939"/>
      <c r="AY1939"/>
    </row>
    <row r="1940" spans="50:51" x14ac:dyDescent="0.25">
      <c r="AX1940"/>
      <c r="AY1940"/>
    </row>
    <row r="1941" spans="50:51" x14ac:dyDescent="0.25">
      <c r="AX1941"/>
      <c r="AY1941"/>
    </row>
    <row r="1942" spans="50:51" x14ac:dyDescent="0.25">
      <c r="AX1942"/>
      <c r="AY1942"/>
    </row>
    <row r="1943" spans="50:51" x14ac:dyDescent="0.25">
      <c r="AX1943"/>
      <c r="AY1943"/>
    </row>
    <row r="1944" spans="50:51" x14ac:dyDescent="0.25">
      <c r="AX1944"/>
      <c r="AY1944"/>
    </row>
    <row r="1945" spans="50:51" x14ac:dyDescent="0.25">
      <c r="AX1945"/>
      <c r="AY1945"/>
    </row>
    <row r="1946" spans="50:51" x14ac:dyDescent="0.25">
      <c r="AX1946"/>
      <c r="AY1946"/>
    </row>
    <row r="1947" spans="50:51" x14ac:dyDescent="0.25">
      <c r="AX1947"/>
      <c r="AY1947"/>
    </row>
    <row r="1948" spans="50:51" x14ac:dyDescent="0.25">
      <c r="AX1948"/>
      <c r="AY1948"/>
    </row>
    <row r="1949" spans="50:51" x14ac:dyDescent="0.25">
      <c r="AX1949"/>
      <c r="AY1949"/>
    </row>
    <row r="1950" spans="50:51" x14ac:dyDescent="0.25">
      <c r="AX1950"/>
      <c r="AY1950"/>
    </row>
    <row r="1951" spans="50:51" x14ac:dyDescent="0.25">
      <c r="AX1951"/>
      <c r="AY1951"/>
    </row>
    <row r="1952" spans="50:51" x14ac:dyDescent="0.25">
      <c r="AX1952"/>
      <c r="AY1952"/>
    </row>
    <row r="1953" spans="50:51" x14ac:dyDescent="0.25">
      <c r="AX1953"/>
      <c r="AY1953"/>
    </row>
    <row r="1954" spans="50:51" x14ac:dyDescent="0.25">
      <c r="AX1954"/>
      <c r="AY1954"/>
    </row>
    <row r="1955" spans="50:51" x14ac:dyDescent="0.25">
      <c r="AX1955"/>
      <c r="AY1955"/>
    </row>
    <row r="1956" spans="50:51" x14ac:dyDescent="0.25">
      <c r="AX1956"/>
      <c r="AY1956"/>
    </row>
    <row r="1957" spans="50:51" x14ac:dyDescent="0.25">
      <c r="AX1957"/>
      <c r="AY1957"/>
    </row>
    <row r="1958" spans="50:51" x14ac:dyDescent="0.25">
      <c r="AX1958"/>
      <c r="AY1958"/>
    </row>
    <row r="1959" spans="50:51" x14ac:dyDescent="0.25">
      <c r="AX1959"/>
      <c r="AY1959"/>
    </row>
    <row r="1960" spans="50:51" x14ac:dyDescent="0.25">
      <c r="AX1960"/>
      <c r="AY1960"/>
    </row>
    <row r="1961" spans="50:51" x14ac:dyDescent="0.25">
      <c r="AX1961"/>
      <c r="AY1961"/>
    </row>
    <row r="1962" spans="50:51" x14ac:dyDescent="0.25">
      <c r="AX1962"/>
      <c r="AY1962"/>
    </row>
    <row r="1963" spans="50:51" x14ac:dyDescent="0.25">
      <c r="AX1963"/>
      <c r="AY1963"/>
    </row>
    <row r="1964" spans="50:51" x14ac:dyDescent="0.25">
      <c r="AX1964"/>
      <c r="AY1964"/>
    </row>
    <row r="1965" spans="50:51" x14ac:dyDescent="0.25">
      <c r="AX1965"/>
      <c r="AY1965"/>
    </row>
    <row r="1966" spans="50:51" x14ac:dyDescent="0.25">
      <c r="AX1966"/>
      <c r="AY1966"/>
    </row>
    <row r="1967" spans="50:51" x14ac:dyDescent="0.25">
      <c r="AX1967"/>
      <c r="AY1967"/>
    </row>
    <row r="1968" spans="50:51" x14ac:dyDescent="0.25">
      <c r="AX1968"/>
      <c r="AY1968"/>
    </row>
    <row r="1969" spans="50:51" x14ac:dyDescent="0.25">
      <c r="AX1969"/>
      <c r="AY1969"/>
    </row>
    <row r="1970" spans="50:51" x14ac:dyDescent="0.25">
      <c r="AX1970"/>
      <c r="AY1970"/>
    </row>
    <row r="1971" spans="50:51" x14ac:dyDescent="0.25">
      <c r="AX1971"/>
      <c r="AY1971"/>
    </row>
    <row r="1972" spans="50:51" x14ac:dyDescent="0.25">
      <c r="AX1972"/>
      <c r="AY1972"/>
    </row>
    <row r="1973" spans="50:51" x14ac:dyDescent="0.25">
      <c r="AX1973"/>
      <c r="AY1973"/>
    </row>
    <row r="1974" spans="50:51" x14ac:dyDescent="0.25">
      <c r="AX1974"/>
      <c r="AY1974"/>
    </row>
    <row r="1975" spans="50:51" x14ac:dyDescent="0.25">
      <c r="AX1975"/>
      <c r="AY1975"/>
    </row>
    <row r="1976" spans="50:51" x14ac:dyDescent="0.25">
      <c r="AX1976"/>
      <c r="AY1976"/>
    </row>
    <row r="1977" spans="50:51" x14ac:dyDescent="0.25">
      <c r="AX1977"/>
      <c r="AY1977"/>
    </row>
    <row r="1978" spans="50:51" x14ac:dyDescent="0.25">
      <c r="AX1978"/>
      <c r="AY1978"/>
    </row>
    <row r="1979" spans="50:51" x14ac:dyDescent="0.25">
      <c r="AX1979"/>
      <c r="AY1979"/>
    </row>
    <row r="1980" spans="50:51" x14ac:dyDescent="0.25">
      <c r="AX1980"/>
      <c r="AY1980"/>
    </row>
    <row r="1981" spans="50:51" x14ac:dyDescent="0.25">
      <c r="AX1981"/>
      <c r="AY1981"/>
    </row>
    <row r="1982" spans="50:51" x14ac:dyDescent="0.25">
      <c r="AX1982"/>
      <c r="AY1982"/>
    </row>
    <row r="1983" spans="50:51" x14ac:dyDescent="0.25">
      <c r="AX1983"/>
      <c r="AY1983"/>
    </row>
    <row r="1984" spans="50:51" x14ac:dyDescent="0.25">
      <c r="AX1984"/>
      <c r="AY1984"/>
    </row>
    <row r="1985" spans="50:51" x14ac:dyDescent="0.25">
      <c r="AX1985"/>
      <c r="AY1985"/>
    </row>
    <row r="1986" spans="50:51" x14ac:dyDescent="0.25">
      <c r="AX1986"/>
      <c r="AY1986"/>
    </row>
    <row r="1987" spans="50:51" x14ac:dyDescent="0.25">
      <c r="AX1987"/>
      <c r="AY1987"/>
    </row>
    <row r="1988" spans="50:51" x14ac:dyDescent="0.25">
      <c r="AX1988"/>
      <c r="AY1988"/>
    </row>
    <row r="1989" spans="50:51" x14ac:dyDescent="0.25">
      <c r="AX1989"/>
      <c r="AY1989"/>
    </row>
    <row r="1990" spans="50:51" x14ac:dyDescent="0.25">
      <c r="AX1990"/>
      <c r="AY1990"/>
    </row>
    <row r="1991" spans="50:51" x14ac:dyDescent="0.25">
      <c r="AX1991"/>
      <c r="AY1991"/>
    </row>
    <row r="1992" spans="50:51" x14ac:dyDescent="0.25">
      <c r="AX1992"/>
      <c r="AY1992"/>
    </row>
    <row r="1993" spans="50:51" x14ac:dyDescent="0.25">
      <c r="AX1993"/>
      <c r="AY1993"/>
    </row>
    <row r="1994" spans="50:51" x14ac:dyDescent="0.25">
      <c r="AX1994"/>
      <c r="AY1994"/>
    </row>
    <row r="1995" spans="50:51" x14ac:dyDescent="0.25">
      <c r="AX1995"/>
      <c r="AY1995"/>
    </row>
    <row r="1996" spans="50:51" x14ac:dyDescent="0.25">
      <c r="AX1996"/>
      <c r="AY1996"/>
    </row>
    <row r="1997" spans="50:51" x14ac:dyDescent="0.25">
      <c r="AX1997"/>
      <c r="AY1997"/>
    </row>
    <row r="1998" spans="50:51" x14ac:dyDescent="0.25">
      <c r="AX1998"/>
      <c r="AY1998"/>
    </row>
    <row r="1999" spans="50:51" x14ac:dyDescent="0.25">
      <c r="AX1999"/>
      <c r="AY1999"/>
    </row>
    <row r="2000" spans="50:51" x14ac:dyDescent="0.25">
      <c r="AX2000"/>
      <c r="AY2000"/>
    </row>
    <row r="2001" spans="50:51" x14ac:dyDescent="0.25">
      <c r="AX2001"/>
      <c r="AY2001"/>
    </row>
    <row r="2002" spans="50:51" x14ac:dyDescent="0.25">
      <c r="AX2002"/>
      <c r="AY2002"/>
    </row>
    <row r="2003" spans="50:51" x14ac:dyDescent="0.25">
      <c r="AX2003"/>
      <c r="AY2003"/>
    </row>
    <row r="2004" spans="50:51" x14ac:dyDescent="0.25">
      <c r="AX2004"/>
      <c r="AY2004"/>
    </row>
    <row r="2005" spans="50:51" x14ac:dyDescent="0.25">
      <c r="AX2005"/>
      <c r="AY2005"/>
    </row>
    <row r="2006" spans="50:51" x14ac:dyDescent="0.25">
      <c r="AX2006"/>
      <c r="AY2006"/>
    </row>
    <row r="2007" spans="50:51" x14ac:dyDescent="0.25">
      <c r="AX2007"/>
      <c r="AY2007"/>
    </row>
    <row r="2008" spans="50:51" x14ac:dyDescent="0.25">
      <c r="AX2008"/>
      <c r="AY2008"/>
    </row>
    <row r="2009" spans="50:51" x14ac:dyDescent="0.25">
      <c r="AX2009"/>
      <c r="AY2009"/>
    </row>
    <row r="2010" spans="50:51" x14ac:dyDescent="0.25">
      <c r="AX2010"/>
      <c r="AY2010"/>
    </row>
    <row r="2011" spans="50:51" x14ac:dyDescent="0.25">
      <c r="AX2011"/>
      <c r="AY2011"/>
    </row>
    <row r="2012" spans="50:51" x14ac:dyDescent="0.25">
      <c r="AX2012"/>
      <c r="AY2012"/>
    </row>
    <row r="2013" spans="50:51" x14ac:dyDescent="0.25">
      <c r="AX2013"/>
      <c r="AY2013"/>
    </row>
    <row r="2014" spans="50:51" x14ac:dyDescent="0.25">
      <c r="AX2014"/>
      <c r="AY2014"/>
    </row>
    <row r="2015" spans="50:51" x14ac:dyDescent="0.25">
      <c r="AX2015"/>
      <c r="AY2015"/>
    </row>
    <row r="2016" spans="50:51" x14ac:dyDescent="0.25">
      <c r="AX2016"/>
      <c r="AY2016"/>
    </row>
    <row r="2017" spans="50:51" x14ac:dyDescent="0.25">
      <c r="AX2017"/>
      <c r="AY2017"/>
    </row>
    <row r="2018" spans="50:51" x14ac:dyDescent="0.25">
      <c r="AX2018"/>
      <c r="AY2018"/>
    </row>
    <row r="2019" spans="50:51" x14ac:dyDescent="0.25">
      <c r="AX2019"/>
      <c r="AY2019"/>
    </row>
    <row r="2020" spans="50:51" x14ac:dyDescent="0.25">
      <c r="AX2020"/>
      <c r="AY2020"/>
    </row>
    <row r="2021" spans="50:51" x14ac:dyDescent="0.25">
      <c r="AX2021"/>
      <c r="AY2021"/>
    </row>
    <row r="2022" spans="50:51" x14ac:dyDescent="0.25">
      <c r="AX2022"/>
      <c r="AY2022"/>
    </row>
    <row r="2023" spans="50:51" x14ac:dyDescent="0.25">
      <c r="AX2023"/>
      <c r="AY2023"/>
    </row>
    <row r="2024" spans="50:51" x14ac:dyDescent="0.25">
      <c r="AX2024"/>
      <c r="AY2024"/>
    </row>
    <row r="2025" spans="50:51" x14ac:dyDescent="0.25">
      <c r="AX2025"/>
      <c r="AY2025"/>
    </row>
    <row r="2026" spans="50:51" x14ac:dyDescent="0.25">
      <c r="AX2026"/>
      <c r="AY2026"/>
    </row>
    <row r="2027" spans="50:51" x14ac:dyDescent="0.25">
      <c r="AX2027"/>
      <c r="AY2027"/>
    </row>
    <row r="2028" spans="50:51" x14ac:dyDescent="0.25">
      <c r="AX2028"/>
      <c r="AY2028"/>
    </row>
    <row r="2029" spans="50:51" x14ac:dyDescent="0.25">
      <c r="AX2029"/>
      <c r="AY2029"/>
    </row>
    <row r="2030" spans="50:51" x14ac:dyDescent="0.25">
      <c r="AX2030"/>
      <c r="AY2030"/>
    </row>
    <row r="2031" spans="50:51" x14ac:dyDescent="0.25">
      <c r="AX2031"/>
      <c r="AY2031"/>
    </row>
    <row r="2032" spans="50:51" x14ac:dyDescent="0.25">
      <c r="AX2032"/>
      <c r="AY2032"/>
    </row>
    <row r="2033" spans="50:51" x14ac:dyDescent="0.25">
      <c r="AX2033"/>
      <c r="AY2033"/>
    </row>
    <row r="2034" spans="50:51" x14ac:dyDescent="0.25">
      <c r="AX2034"/>
      <c r="AY2034"/>
    </row>
    <row r="2035" spans="50:51" x14ac:dyDescent="0.25">
      <c r="AX2035"/>
      <c r="AY2035"/>
    </row>
    <row r="2036" spans="50:51" x14ac:dyDescent="0.25">
      <c r="AX2036"/>
      <c r="AY2036"/>
    </row>
    <row r="2037" spans="50:51" x14ac:dyDescent="0.25">
      <c r="AX2037"/>
      <c r="AY2037"/>
    </row>
    <row r="2038" spans="50:51" x14ac:dyDescent="0.25">
      <c r="AX2038"/>
      <c r="AY2038"/>
    </row>
    <row r="2039" spans="50:51" x14ac:dyDescent="0.25">
      <c r="AX2039"/>
      <c r="AY2039"/>
    </row>
    <row r="2040" spans="50:51" x14ac:dyDescent="0.25">
      <c r="AX2040"/>
      <c r="AY2040"/>
    </row>
    <row r="2041" spans="50:51" x14ac:dyDescent="0.25">
      <c r="AX2041"/>
      <c r="AY2041"/>
    </row>
    <row r="2042" spans="50:51" x14ac:dyDescent="0.25">
      <c r="AX2042"/>
      <c r="AY2042"/>
    </row>
    <row r="2043" spans="50:51" x14ac:dyDescent="0.25">
      <c r="AX2043"/>
      <c r="AY2043"/>
    </row>
    <row r="2044" spans="50:51" x14ac:dyDescent="0.25">
      <c r="AX2044"/>
      <c r="AY2044"/>
    </row>
    <row r="2045" spans="50:51" x14ac:dyDescent="0.25">
      <c r="AX2045"/>
      <c r="AY2045"/>
    </row>
    <row r="2046" spans="50:51" x14ac:dyDescent="0.25">
      <c r="AX2046"/>
      <c r="AY2046"/>
    </row>
    <row r="2047" spans="50:51" x14ac:dyDescent="0.25">
      <c r="AX2047"/>
      <c r="AY2047"/>
    </row>
    <row r="2048" spans="50:51" x14ac:dyDescent="0.25">
      <c r="AX2048"/>
      <c r="AY2048"/>
    </row>
    <row r="2049" spans="50:51" x14ac:dyDescent="0.25">
      <c r="AX2049"/>
      <c r="AY2049"/>
    </row>
    <row r="2050" spans="50:51" x14ac:dyDescent="0.25">
      <c r="AX2050"/>
      <c r="AY2050"/>
    </row>
    <row r="2051" spans="50:51" x14ac:dyDescent="0.25">
      <c r="AX2051"/>
      <c r="AY2051"/>
    </row>
    <row r="2052" spans="50:51" x14ac:dyDescent="0.25">
      <c r="AX2052"/>
      <c r="AY2052"/>
    </row>
    <row r="2053" spans="50:51" x14ac:dyDescent="0.25">
      <c r="AX2053"/>
      <c r="AY2053"/>
    </row>
    <row r="2054" spans="50:51" x14ac:dyDescent="0.25">
      <c r="AX2054"/>
      <c r="AY2054"/>
    </row>
    <row r="2055" spans="50:51" x14ac:dyDescent="0.25">
      <c r="AX2055"/>
      <c r="AY2055"/>
    </row>
    <row r="2056" spans="50:51" x14ac:dyDescent="0.25">
      <c r="AX2056"/>
      <c r="AY2056"/>
    </row>
    <row r="2057" spans="50:51" x14ac:dyDescent="0.25">
      <c r="AX2057"/>
      <c r="AY2057"/>
    </row>
    <row r="2058" spans="50:51" x14ac:dyDescent="0.25">
      <c r="AX2058"/>
      <c r="AY2058"/>
    </row>
    <row r="2059" spans="50:51" x14ac:dyDescent="0.25">
      <c r="AX2059"/>
      <c r="AY2059"/>
    </row>
    <row r="2060" spans="50:51" x14ac:dyDescent="0.25">
      <c r="AX2060"/>
      <c r="AY2060"/>
    </row>
    <row r="2061" spans="50:51" x14ac:dyDescent="0.25">
      <c r="AX2061"/>
      <c r="AY2061"/>
    </row>
    <row r="2062" spans="50:51" x14ac:dyDescent="0.25">
      <c r="AX2062"/>
      <c r="AY2062"/>
    </row>
    <row r="2063" spans="50:51" x14ac:dyDescent="0.25">
      <c r="AX2063"/>
      <c r="AY2063"/>
    </row>
    <row r="2064" spans="50:51" x14ac:dyDescent="0.25">
      <c r="AX2064"/>
      <c r="AY2064"/>
    </row>
    <row r="2065" spans="50:51" x14ac:dyDescent="0.25">
      <c r="AX2065"/>
      <c r="AY2065"/>
    </row>
    <row r="2066" spans="50:51" x14ac:dyDescent="0.25">
      <c r="AX2066"/>
      <c r="AY2066"/>
    </row>
    <row r="2067" spans="50:51" x14ac:dyDescent="0.25">
      <c r="AX2067"/>
      <c r="AY2067"/>
    </row>
    <row r="2068" spans="50:51" x14ac:dyDescent="0.25">
      <c r="AX2068"/>
      <c r="AY2068"/>
    </row>
    <row r="2069" spans="50:51" x14ac:dyDescent="0.25">
      <c r="AX2069"/>
      <c r="AY2069"/>
    </row>
    <row r="2070" spans="50:51" x14ac:dyDescent="0.25">
      <c r="AX2070"/>
      <c r="AY2070"/>
    </row>
    <row r="2071" spans="50:51" x14ac:dyDescent="0.25">
      <c r="AX2071"/>
      <c r="AY2071"/>
    </row>
    <row r="2072" spans="50:51" x14ac:dyDescent="0.25">
      <c r="AX2072"/>
      <c r="AY2072"/>
    </row>
    <row r="2073" spans="50:51" x14ac:dyDescent="0.25">
      <c r="AX2073"/>
      <c r="AY2073"/>
    </row>
    <row r="2074" spans="50:51" x14ac:dyDescent="0.25">
      <c r="AX2074"/>
      <c r="AY2074"/>
    </row>
    <row r="2075" spans="50:51" x14ac:dyDescent="0.25">
      <c r="AX2075"/>
      <c r="AY2075"/>
    </row>
    <row r="2076" spans="50:51" x14ac:dyDescent="0.25">
      <c r="AX2076"/>
      <c r="AY2076"/>
    </row>
    <row r="2077" spans="50:51" x14ac:dyDescent="0.25">
      <c r="AX2077"/>
      <c r="AY2077"/>
    </row>
    <row r="2078" spans="50:51" x14ac:dyDescent="0.25">
      <c r="AX2078"/>
      <c r="AY2078"/>
    </row>
    <row r="2079" spans="50:51" x14ac:dyDescent="0.25">
      <c r="AX2079"/>
      <c r="AY2079"/>
    </row>
    <row r="2080" spans="50:51" x14ac:dyDescent="0.25">
      <c r="AX2080"/>
      <c r="AY2080"/>
    </row>
    <row r="2081" spans="50:51" x14ac:dyDescent="0.25">
      <c r="AX2081"/>
      <c r="AY2081"/>
    </row>
    <row r="2082" spans="50:51" x14ac:dyDescent="0.25">
      <c r="AX2082"/>
      <c r="AY2082"/>
    </row>
    <row r="2083" spans="50:51" x14ac:dyDescent="0.25">
      <c r="AX2083"/>
      <c r="AY2083"/>
    </row>
    <row r="2084" spans="50:51" x14ac:dyDescent="0.25">
      <c r="AX2084"/>
      <c r="AY2084"/>
    </row>
    <row r="2085" spans="50:51" x14ac:dyDescent="0.25">
      <c r="AX2085"/>
      <c r="AY2085"/>
    </row>
    <row r="2086" spans="50:51" x14ac:dyDescent="0.25">
      <c r="AX2086"/>
      <c r="AY2086"/>
    </row>
    <row r="2087" spans="50:51" x14ac:dyDescent="0.25">
      <c r="AX2087"/>
      <c r="AY2087"/>
    </row>
    <row r="2088" spans="50:51" x14ac:dyDescent="0.25">
      <c r="AX2088"/>
      <c r="AY2088"/>
    </row>
    <row r="2089" spans="50:51" x14ac:dyDescent="0.25">
      <c r="AX2089"/>
      <c r="AY2089"/>
    </row>
    <row r="2090" spans="50:51" x14ac:dyDescent="0.25">
      <c r="AX2090"/>
      <c r="AY2090"/>
    </row>
    <row r="2091" spans="50:51" x14ac:dyDescent="0.25">
      <c r="AX2091"/>
      <c r="AY2091"/>
    </row>
    <row r="2092" spans="50:51" x14ac:dyDescent="0.25">
      <c r="AX2092"/>
      <c r="AY2092"/>
    </row>
    <row r="2093" spans="50:51" x14ac:dyDescent="0.25">
      <c r="AX2093"/>
      <c r="AY2093"/>
    </row>
    <row r="2094" spans="50:51" x14ac:dyDescent="0.25">
      <c r="AX2094"/>
      <c r="AY2094"/>
    </row>
    <row r="2095" spans="50:51" x14ac:dyDescent="0.25">
      <c r="AX2095"/>
      <c r="AY2095"/>
    </row>
    <row r="2096" spans="50:51" x14ac:dyDescent="0.25">
      <c r="AX2096"/>
      <c r="AY2096"/>
    </row>
    <row r="2097" spans="50:51" x14ac:dyDescent="0.25">
      <c r="AX2097"/>
      <c r="AY2097"/>
    </row>
    <row r="2098" spans="50:51" x14ac:dyDescent="0.25">
      <c r="AX2098"/>
      <c r="AY2098"/>
    </row>
    <row r="2099" spans="50:51" x14ac:dyDescent="0.25">
      <c r="AX2099"/>
      <c r="AY2099"/>
    </row>
    <row r="2100" spans="50:51" x14ac:dyDescent="0.25">
      <c r="AX2100"/>
      <c r="AY2100"/>
    </row>
    <row r="2101" spans="50:51" x14ac:dyDescent="0.25">
      <c r="AX2101"/>
      <c r="AY2101"/>
    </row>
    <row r="2102" spans="50:51" x14ac:dyDescent="0.25">
      <c r="AX2102"/>
      <c r="AY2102"/>
    </row>
    <row r="2103" spans="50:51" x14ac:dyDescent="0.25">
      <c r="AX2103"/>
      <c r="AY2103"/>
    </row>
    <row r="2104" spans="50:51" x14ac:dyDescent="0.25">
      <c r="AX2104"/>
      <c r="AY2104"/>
    </row>
    <row r="2105" spans="50:51" x14ac:dyDescent="0.25">
      <c r="AX2105"/>
      <c r="AY2105"/>
    </row>
    <row r="2106" spans="50:51" x14ac:dyDescent="0.25">
      <c r="AX2106"/>
      <c r="AY2106"/>
    </row>
    <row r="2107" spans="50:51" x14ac:dyDescent="0.25">
      <c r="AX2107"/>
      <c r="AY2107"/>
    </row>
    <row r="2108" spans="50:51" x14ac:dyDescent="0.25">
      <c r="AX2108"/>
      <c r="AY2108"/>
    </row>
    <row r="2109" spans="50:51" x14ac:dyDescent="0.25">
      <c r="AX2109"/>
      <c r="AY2109"/>
    </row>
    <row r="2110" spans="50:51" x14ac:dyDescent="0.25">
      <c r="AX2110"/>
      <c r="AY2110"/>
    </row>
    <row r="2111" spans="50:51" x14ac:dyDescent="0.25">
      <c r="AX2111"/>
      <c r="AY2111"/>
    </row>
    <row r="2112" spans="50:51" x14ac:dyDescent="0.25">
      <c r="AX2112"/>
      <c r="AY2112"/>
    </row>
    <row r="2113" spans="50:51" x14ac:dyDescent="0.25">
      <c r="AX2113"/>
      <c r="AY2113"/>
    </row>
    <row r="2114" spans="50:51" x14ac:dyDescent="0.25">
      <c r="AX2114"/>
      <c r="AY2114"/>
    </row>
    <row r="2115" spans="50:51" x14ac:dyDescent="0.25">
      <c r="AX2115"/>
      <c r="AY2115"/>
    </row>
    <row r="2116" spans="50:51" x14ac:dyDescent="0.25">
      <c r="AX2116"/>
      <c r="AY2116"/>
    </row>
    <row r="2117" spans="50:51" x14ac:dyDescent="0.25">
      <c r="AX2117"/>
      <c r="AY2117"/>
    </row>
    <row r="2118" spans="50:51" x14ac:dyDescent="0.25">
      <c r="AX2118"/>
      <c r="AY2118"/>
    </row>
    <row r="2119" spans="50:51" x14ac:dyDescent="0.25">
      <c r="AX2119"/>
      <c r="AY2119"/>
    </row>
    <row r="2120" spans="50:51" x14ac:dyDescent="0.25">
      <c r="AX2120"/>
      <c r="AY2120"/>
    </row>
    <row r="2121" spans="50:51" x14ac:dyDescent="0.25">
      <c r="AX2121"/>
      <c r="AY2121"/>
    </row>
    <row r="2122" spans="50:51" x14ac:dyDescent="0.25">
      <c r="AX2122"/>
      <c r="AY2122"/>
    </row>
    <row r="2123" spans="50:51" x14ac:dyDescent="0.25">
      <c r="AX2123"/>
      <c r="AY2123"/>
    </row>
    <row r="2124" spans="50:51" x14ac:dyDescent="0.25">
      <c r="AX2124"/>
      <c r="AY2124"/>
    </row>
    <row r="2125" spans="50:51" x14ac:dyDescent="0.25">
      <c r="AX2125"/>
      <c r="AY2125"/>
    </row>
    <row r="2126" spans="50:51" x14ac:dyDescent="0.25">
      <c r="AX2126"/>
      <c r="AY2126"/>
    </row>
    <row r="2127" spans="50:51" x14ac:dyDescent="0.25">
      <c r="AX2127"/>
      <c r="AY2127"/>
    </row>
    <row r="2128" spans="50:51" x14ac:dyDescent="0.25">
      <c r="AX2128"/>
      <c r="AY2128"/>
    </row>
    <row r="2129" spans="50:51" x14ac:dyDescent="0.25">
      <c r="AX2129"/>
      <c r="AY2129"/>
    </row>
    <row r="2130" spans="50:51" x14ac:dyDescent="0.25">
      <c r="AX2130"/>
      <c r="AY2130"/>
    </row>
    <row r="2131" spans="50:51" x14ac:dyDescent="0.25">
      <c r="AX2131"/>
      <c r="AY2131"/>
    </row>
    <row r="2132" spans="50:51" x14ac:dyDescent="0.25">
      <c r="AX2132"/>
      <c r="AY2132"/>
    </row>
    <row r="2133" spans="50:51" x14ac:dyDescent="0.25">
      <c r="AX2133"/>
      <c r="AY2133"/>
    </row>
    <row r="2134" spans="50:51" x14ac:dyDescent="0.25">
      <c r="AX2134"/>
      <c r="AY2134"/>
    </row>
    <row r="2135" spans="50:51" x14ac:dyDescent="0.25">
      <c r="AX2135"/>
      <c r="AY2135"/>
    </row>
    <row r="2136" spans="50:51" x14ac:dyDescent="0.25">
      <c r="AX2136"/>
      <c r="AY2136"/>
    </row>
    <row r="2137" spans="50:51" x14ac:dyDescent="0.25">
      <c r="AX2137"/>
      <c r="AY2137"/>
    </row>
    <row r="2138" spans="50:51" x14ac:dyDescent="0.25">
      <c r="AX2138"/>
      <c r="AY2138"/>
    </row>
    <row r="2139" spans="50:51" x14ac:dyDescent="0.25">
      <c r="AX2139"/>
      <c r="AY2139"/>
    </row>
    <row r="2140" spans="50:51" x14ac:dyDescent="0.25">
      <c r="AX2140"/>
      <c r="AY2140"/>
    </row>
    <row r="2141" spans="50:51" x14ac:dyDescent="0.25">
      <c r="AX2141"/>
      <c r="AY2141"/>
    </row>
    <row r="2142" spans="50:51" x14ac:dyDescent="0.25">
      <c r="AX2142"/>
      <c r="AY2142"/>
    </row>
    <row r="2143" spans="50:51" x14ac:dyDescent="0.25">
      <c r="AX2143"/>
      <c r="AY2143"/>
    </row>
    <row r="2144" spans="50:51" x14ac:dyDescent="0.25">
      <c r="AX2144"/>
      <c r="AY2144"/>
    </row>
    <row r="2145" spans="50:51" x14ac:dyDescent="0.25">
      <c r="AX2145"/>
      <c r="AY2145"/>
    </row>
    <row r="2146" spans="50:51" x14ac:dyDescent="0.25">
      <c r="AX2146"/>
      <c r="AY2146"/>
    </row>
    <row r="2147" spans="50:51" x14ac:dyDescent="0.25">
      <c r="AX2147"/>
      <c r="AY2147"/>
    </row>
    <row r="2148" spans="50:51" x14ac:dyDescent="0.25">
      <c r="AX2148"/>
      <c r="AY2148"/>
    </row>
    <row r="2149" spans="50:51" x14ac:dyDescent="0.25">
      <c r="AX2149"/>
      <c r="AY2149"/>
    </row>
    <row r="2150" spans="50:51" x14ac:dyDescent="0.25">
      <c r="AX2150"/>
      <c r="AY2150"/>
    </row>
    <row r="2151" spans="50:51" x14ac:dyDescent="0.25">
      <c r="AX2151"/>
      <c r="AY2151"/>
    </row>
    <row r="2152" spans="50:51" x14ac:dyDescent="0.25">
      <c r="AX2152"/>
      <c r="AY2152"/>
    </row>
    <row r="2153" spans="50:51" x14ac:dyDescent="0.25">
      <c r="AX2153"/>
      <c r="AY2153"/>
    </row>
    <row r="2154" spans="50:51" x14ac:dyDescent="0.25">
      <c r="AX2154"/>
      <c r="AY2154"/>
    </row>
    <row r="2155" spans="50:51" x14ac:dyDescent="0.25">
      <c r="AX2155"/>
      <c r="AY2155"/>
    </row>
    <row r="2156" spans="50:51" x14ac:dyDescent="0.25">
      <c r="AX2156"/>
      <c r="AY2156"/>
    </row>
    <row r="2157" spans="50:51" x14ac:dyDescent="0.25">
      <c r="AX2157"/>
      <c r="AY2157"/>
    </row>
    <row r="2158" spans="50:51" x14ac:dyDescent="0.25">
      <c r="AX2158"/>
      <c r="AY2158"/>
    </row>
    <row r="2159" spans="50:51" x14ac:dyDescent="0.25">
      <c r="AX2159"/>
      <c r="AY2159"/>
    </row>
    <row r="2160" spans="50:51" x14ac:dyDescent="0.25">
      <c r="AX2160"/>
      <c r="AY2160"/>
    </row>
    <row r="2161" spans="50:51" x14ac:dyDescent="0.25">
      <c r="AX2161"/>
      <c r="AY2161"/>
    </row>
    <row r="2162" spans="50:51" x14ac:dyDescent="0.25">
      <c r="AX2162"/>
      <c r="AY2162"/>
    </row>
    <row r="2163" spans="50:51" x14ac:dyDescent="0.25">
      <c r="AX2163"/>
      <c r="AY2163"/>
    </row>
    <row r="2164" spans="50:51" x14ac:dyDescent="0.25">
      <c r="AX2164"/>
      <c r="AY2164"/>
    </row>
    <row r="2165" spans="50:51" x14ac:dyDescent="0.25">
      <c r="AX2165"/>
      <c r="AY2165"/>
    </row>
    <row r="2166" spans="50:51" x14ac:dyDescent="0.25">
      <c r="AX2166"/>
      <c r="AY2166"/>
    </row>
    <row r="2167" spans="50:51" x14ac:dyDescent="0.25">
      <c r="AX2167"/>
      <c r="AY2167"/>
    </row>
    <row r="2168" spans="50:51" x14ac:dyDescent="0.25">
      <c r="AX2168"/>
      <c r="AY2168"/>
    </row>
    <row r="2169" spans="50:51" x14ac:dyDescent="0.25">
      <c r="AX2169"/>
      <c r="AY2169"/>
    </row>
    <row r="2170" spans="50:51" x14ac:dyDescent="0.25">
      <c r="AX2170"/>
      <c r="AY2170"/>
    </row>
    <row r="2171" spans="50:51" x14ac:dyDescent="0.25">
      <c r="AX2171"/>
      <c r="AY2171"/>
    </row>
    <row r="2172" spans="50:51" x14ac:dyDescent="0.25">
      <c r="AX2172"/>
      <c r="AY2172"/>
    </row>
    <row r="2173" spans="50:51" x14ac:dyDescent="0.25">
      <c r="AX2173"/>
      <c r="AY2173"/>
    </row>
    <row r="2174" spans="50:51" x14ac:dyDescent="0.25">
      <c r="AX2174"/>
      <c r="AY2174"/>
    </row>
    <row r="2175" spans="50:51" x14ac:dyDescent="0.25">
      <c r="AX2175"/>
      <c r="AY2175"/>
    </row>
    <row r="2176" spans="50:51" x14ac:dyDescent="0.25">
      <c r="AX2176"/>
      <c r="AY2176"/>
    </row>
    <row r="2177" spans="50:51" x14ac:dyDescent="0.25">
      <c r="AX2177"/>
      <c r="AY2177"/>
    </row>
    <row r="2178" spans="50:51" x14ac:dyDescent="0.25">
      <c r="AX2178"/>
      <c r="AY2178"/>
    </row>
    <row r="2179" spans="50:51" x14ac:dyDescent="0.25">
      <c r="AX2179"/>
      <c r="AY2179"/>
    </row>
    <row r="2180" spans="50:51" x14ac:dyDescent="0.25">
      <c r="AX2180"/>
      <c r="AY2180"/>
    </row>
    <row r="2181" spans="50:51" x14ac:dyDescent="0.25">
      <c r="AX2181"/>
      <c r="AY2181"/>
    </row>
    <row r="2182" spans="50:51" x14ac:dyDescent="0.25">
      <c r="AX2182"/>
      <c r="AY2182"/>
    </row>
    <row r="2183" spans="50:51" x14ac:dyDescent="0.25">
      <c r="AX2183"/>
      <c r="AY2183"/>
    </row>
    <row r="2184" spans="50:51" x14ac:dyDescent="0.25">
      <c r="AX2184"/>
      <c r="AY2184"/>
    </row>
    <row r="2185" spans="50:51" x14ac:dyDescent="0.25">
      <c r="AX2185"/>
      <c r="AY2185"/>
    </row>
    <row r="2186" spans="50:51" x14ac:dyDescent="0.25">
      <c r="AX2186"/>
      <c r="AY2186"/>
    </row>
    <row r="2187" spans="50:51" x14ac:dyDescent="0.25">
      <c r="AX2187"/>
      <c r="AY2187"/>
    </row>
    <row r="2188" spans="50:51" x14ac:dyDescent="0.25">
      <c r="AX2188"/>
      <c r="AY2188"/>
    </row>
    <row r="2189" spans="50:51" x14ac:dyDescent="0.25">
      <c r="AX2189"/>
      <c r="AY2189"/>
    </row>
    <row r="2190" spans="50:51" x14ac:dyDescent="0.25">
      <c r="AX2190"/>
      <c r="AY2190"/>
    </row>
    <row r="2191" spans="50:51" x14ac:dyDescent="0.25">
      <c r="AX2191"/>
      <c r="AY2191"/>
    </row>
    <row r="2192" spans="50:51" x14ac:dyDescent="0.25">
      <c r="AX2192"/>
      <c r="AY2192"/>
    </row>
    <row r="2193" spans="50:51" x14ac:dyDescent="0.25">
      <c r="AX2193"/>
      <c r="AY2193"/>
    </row>
    <row r="2194" spans="50:51" x14ac:dyDescent="0.25">
      <c r="AX2194"/>
      <c r="AY2194"/>
    </row>
    <row r="2195" spans="50:51" x14ac:dyDescent="0.25">
      <c r="AX2195"/>
      <c r="AY2195"/>
    </row>
    <row r="2196" spans="50:51" x14ac:dyDescent="0.25">
      <c r="AX2196"/>
      <c r="AY2196"/>
    </row>
    <row r="2197" spans="50:51" x14ac:dyDescent="0.25">
      <c r="AX2197"/>
      <c r="AY2197"/>
    </row>
    <row r="2198" spans="50:51" x14ac:dyDescent="0.25">
      <c r="AX2198"/>
      <c r="AY2198"/>
    </row>
    <row r="2199" spans="50:51" x14ac:dyDescent="0.25">
      <c r="AX2199"/>
      <c r="AY2199"/>
    </row>
    <row r="2200" spans="50:51" x14ac:dyDescent="0.25">
      <c r="AX2200"/>
      <c r="AY2200"/>
    </row>
    <row r="2201" spans="50:51" x14ac:dyDescent="0.25">
      <c r="AX2201"/>
      <c r="AY2201"/>
    </row>
    <row r="2202" spans="50:51" x14ac:dyDescent="0.25">
      <c r="AX2202"/>
      <c r="AY2202"/>
    </row>
    <row r="2203" spans="50:51" x14ac:dyDescent="0.25">
      <c r="AX2203"/>
      <c r="AY2203"/>
    </row>
    <row r="2204" spans="50:51" x14ac:dyDescent="0.25">
      <c r="AX2204"/>
      <c r="AY2204"/>
    </row>
    <row r="2205" spans="50:51" x14ac:dyDescent="0.25">
      <c r="AX2205"/>
      <c r="AY2205"/>
    </row>
    <row r="2206" spans="50:51" x14ac:dyDescent="0.25">
      <c r="AX2206"/>
      <c r="AY2206"/>
    </row>
    <row r="2207" spans="50:51" x14ac:dyDescent="0.25">
      <c r="AX2207"/>
      <c r="AY2207"/>
    </row>
    <row r="2208" spans="50:51" x14ac:dyDescent="0.25">
      <c r="AX2208"/>
      <c r="AY2208"/>
    </row>
    <row r="2209" spans="50:51" x14ac:dyDescent="0.25">
      <c r="AX2209"/>
      <c r="AY2209"/>
    </row>
    <row r="2210" spans="50:51" x14ac:dyDescent="0.25">
      <c r="AX2210"/>
      <c r="AY2210"/>
    </row>
    <row r="2211" spans="50:51" x14ac:dyDescent="0.25">
      <c r="AX2211"/>
      <c r="AY2211"/>
    </row>
    <row r="2212" spans="50:51" x14ac:dyDescent="0.25">
      <c r="AX2212"/>
      <c r="AY2212"/>
    </row>
    <row r="2213" spans="50:51" x14ac:dyDescent="0.25">
      <c r="AX2213"/>
      <c r="AY2213"/>
    </row>
    <row r="2214" spans="50:51" x14ac:dyDescent="0.25">
      <c r="AX2214"/>
      <c r="AY2214"/>
    </row>
    <row r="2215" spans="50:51" x14ac:dyDescent="0.25">
      <c r="AX2215"/>
      <c r="AY2215"/>
    </row>
    <row r="2216" spans="50:51" x14ac:dyDescent="0.25">
      <c r="AX2216"/>
      <c r="AY2216"/>
    </row>
    <row r="2217" spans="50:51" x14ac:dyDescent="0.25">
      <c r="AX2217"/>
      <c r="AY2217"/>
    </row>
    <row r="2218" spans="50:51" x14ac:dyDescent="0.25">
      <c r="AX2218"/>
      <c r="AY2218"/>
    </row>
    <row r="2219" spans="50:51" x14ac:dyDescent="0.25">
      <c r="AX2219"/>
      <c r="AY2219"/>
    </row>
    <row r="2220" spans="50:51" x14ac:dyDescent="0.25">
      <c r="AX2220"/>
      <c r="AY2220"/>
    </row>
    <row r="2221" spans="50:51" x14ac:dyDescent="0.25">
      <c r="AX2221"/>
      <c r="AY2221"/>
    </row>
    <row r="2222" spans="50:51" x14ac:dyDescent="0.25">
      <c r="AX2222"/>
      <c r="AY2222"/>
    </row>
    <row r="2223" spans="50:51" x14ac:dyDescent="0.25">
      <c r="AX2223"/>
      <c r="AY2223"/>
    </row>
    <row r="2224" spans="50:51" x14ac:dyDescent="0.25">
      <c r="AX2224"/>
      <c r="AY2224"/>
    </row>
    <row r="2225" spans="50:51" x14ac:dyDescent="0.25">
      <c r="AX2225"/>
      <c r="AY2225"/>
    </row>
    <row r="2226" spans="50:51" x14ac:dyDescent="0.25">
      <c r="AX2226"/>
      <c r="AY2226"/>
    </row>
    <row r="2227" spans="50:51" x14ac:dyDescent="0.25">
      <c r="AX2227"/>
      <c r="AY2227"/>
    </row>
    <row r="2228" spans="50:51" x14ac:dyDescent="0.25">
      <c r="AX2228"/>
      <c r="AY2228"/>
    </row>
    <row r="2229" spans="50:51" x14ac:dyDescent="0.25">
      <c r="AX2229"/>
      <c r="AY2229"/>
    </row>
    <row r="2230" spans="50:51" x14ac:dyDescent="0.25">
      <c r="AX2230"/>
      <c r="AY2230"/>
    </row>
    <row r="2231" spans="50:51" x14ac:dyDescent="0.25">
      <c r="AX2231"/>
      <c r="AY2231"/>
    </row>
    <row r="2232" spans="50:51" x14ac:dyDescent="0.25">
      <c r="AX2232"/>
      <c r="AY2232"/>
    </row>
    <row r="2233" spans="50:51" x14ac:dyDescent="0.25">
      <c r="AX2233"/>
      <c r="AY2233"/>
    </row>
    <row r="2234" spans="50:51" x14ac:dyDescent="0.25">
      <c r="AX2234"/>
      <c r="AY2234"/>
    </row>
    <row r="2235" spans="50:51" x14ac:dyDescent="0.25">
      <c r="AX2235"/>
      <c r="AY2235"/>
    </row>
    <row r="2236" spans="50:51" x14ac:dyDescent="0.25">
      <c r="AX2236"/>
      <c r="AY2236"/>
    </row>
    <row r="2237" spans="50:51" x14ac:dyDescent="0.25">
      <c r="AX2237"/>
      <c r="AY2237"/>
    </row>
    <row r="2238" spans="50:51" x14ac:dyDescent="0.25">
      <c r="AX2238"/>
      <c r="AY2238"/>
    </row>
    <row r="2239" spans="50:51" x14ac:dyDescent="0.25">
      <c r="AX2239"/>
      <c r="AY2239"/>
    </row>
    <row r="2240" spans="50:51" x14ac:dyDescent="0.25">
      <c r="AX2240"/>
      <c r="AY2240"/>
    </row>
    <row r="2241" spans="50:51" x14ac:dyDescent="0.25">
      <c r="AX2241"/>
      <c r="AY2241"/>
    </row>
    <row r="2242" spans="50:51" x14ac:dyDescent="0.25">
      <c r="AX2242"/>
      <c r="AY2242"/>
    </row>
    <row r="2243" spans="50:51" x14ac:dyDescent="0.25">
      <c r="AX2243"/>
      <c r="AY2243"/>
    </row>
    <row r="2244" spans="50:51" x14ac:dyDescent="0.25">
      <c r="AX2244"/>
      <c r="AY2244"/>
    </row>
    <row r="2245" spans="50:51" x14ac:dyDescent="0.25">
      <c r="AX2245"/>
      <c r="AY2245"/>
    </row>
    <row r="2246" spans="50:51" x14ac:dyDescent="0.25">
      <c r="AX2246"/>
      <c r="AY2246"/>
    </row>
    <row r="2247" spans="50:51" x14ac:dyDescent="0.25">
      <c r="AX2247"/>
      <c r="AY2247"/>
    </row>
    <row r="2248" spans="50:51" x14ac:dyDescent="0.25">
      <c r="AX2248"/>
      <c r="AY2248"/>
    </row>
    <row r="2249" spans="50:51" x14ac:dyDescent="0.25">
      <c r="AX2249"/>
      <c r="AY2249"/>
    </row>
    <row r="2250" spans="50:51" x14ac:dyDescent="0.25">
      <c r="AX2250"/>
      <c r="AY2250"/>
    </row>
    <row r="2251" spans="50:51" x14ac:dyDescent="0.25">
      <c r="AX2251"/>
      <c r="AY2251"/>
    </row>
    <row r="2252" spans="50:51" x14ac:dyDescent="0.25">
      <c r="AX2252"/>
      <c r="AY2252"/>
    </row>
    <row r="2253" spans="50:51" x14ac:dyDescent="0.25">
      <c r="AX2253"/>
      <c r="AY2253"/>
    </row>
    <row r="2254" spans="50:51" x14ac:dyDescent="0.25">
      <c r="AX2254"/>
      <c r="AY2254"/>
    </row>
    <row r="2255" spans="50:51" x14ac:dyDescent="0.25">
      <c r="AX2255"/>
      <c r="AY2255"/>
    </row>
    <row r="2256" spans="50:51" x14ac:dyDescent="0.25">
      <c r="AX2256"/>
      <c r="AY2256"/>
    </row>
    <row r="2257" spans="50:51" x14ac:dyDescent="0.25">
      <c r="AX2257"/>
      <c r="AY2257"/>
    </row>
    <row r="2258" spans="50:51" x14ac:dyDescent="0.25">
      <c r="AX2258"/>
      <c r="AY2258"/>
    </row>
    <row r="2259" spans="50:51" x14ac:dyDescent="0.25">
      <c r="AX2259"/>
      <c r="AY2259"/>
    </row>
    <row r="2260" spans="50:51" x14ac:dyDescent="0.25">
      <c r="AX2260"/>
      <c r="AY2260"/>
    </row>
    <row r="2261" spans="50:51" x14ac:dyDescent="0.25">
      <c r="AX2261"/>
      <c r="AY2261"/>
    </row>
    <row r="2262" spans="50:51" x14ac:dyDescent="0.25">
      <c r="AX2262"/>
      <c r="AY2262"/>
    </row>
    <row r="2263" spans="50:51" x14ac:dyDescent="0.25">
      <c r="AX2263"/>
      <c r="AY2263"/>
    </row>
    <row r="2264" spans="50:51" x14ac:dyDescent="0.25">
      <c r="AX2264"/>
      <c r="AY2264"/>
    </row>
    <row r="2265" spans="50:51" x14ac:dyDescent="0.25">
      <c r="AX2265"/>
      <c r="AY2265"/>
    </row>
    <row r="2266" spans="50:51" x14ac:dyDescent="0.25">
      <c r="AX2266"/>
      <c r="AY2266"/>
    </row>
    <row r="2267" spans="50:51" x14ac:dyDescent="0.25">
      <c r="AX2267"/>
      <c r="AY2267"/>
    </row>
    <row r="2268" spans="50:51" x14ac:dyDescent="0.25">
      <c r="AX2268"/>
      <c r="AY2268"/>
    </row>
    <row r="2269" spans="50:51" x14ac:dyDescent="0.25">
      <c r="AX2269"/>
      <c r="AY2269"/>
    </row>
    <row r="2270" spans="50:51" x14ac:dyDescent="0.25">
      <c r="AX2270"/>
      <c r="AY2270"/>
    </row>
    <row r="2271" spans="50:51" x14ac:dyDescent="0.25">
      <c r="AX2271"/>
      <c r="AY2271"/>
    </row>
    <row r="2272" spans="50:51" x14ac:dyDescent="0.25">
      <c r="AX2272"/>
      <c r="AY2272"/>
    </row>
    <row r="2273" spans="50:51" x14ac:dyDescent="0.25">
      <c r="AX2273"/>
      <c r="AY2273"/>
    </row>
    <row r="2274" spans="50:51" x14ac:dyDescent="0.25">
      <c r="AX2274"/>
      <c r="AY2274"/>
    </row>
    <row r="2275" spans="50:51" x14ac:dyDescent="0.25">
      <c r="AX2275"/>
      <c r="AY2275"/>
    </row>
    <row r="2276" spans="50:51" x14ac:dyDescent="0.25">
      <c r="AX2276"/>
      <c r="AY2276"/>
    </row>
    <row r="2277" spans="50:51" x14ac:dyDescent="0.25">
      <c r="AX2277"/>
      <c r="AY2277"/>
    </row>
    <row r="2278" spans="50:51" x14ac:dyDescent="0.25">
      <c r="AX2278"/>
      <c r="AY2278"/>
    </row>
    <row r="2279" spans="50:51" x14ac:dyDescent="0.25">
      <c r="AX2279"/>
      <c r="AY2279"/>
    </row>
    <row r="2280" spans="50:51" x14ac:dyDescent="0.25">
      <c r="AX2280"/>
      <c r="AY2280"/>
    </row>
    <row r="2281" spans="50:51" x14ac:dyDescent="0.25">
      <c r="AX2281"/>
      <c r="AY2281"/>
    </row>
    <row r="2282" spans="50:51" x14ac:dyDescent="0.25">
      <c r="AX2282"/>
      <c r="AY2282"/>
    </row>
    <row r="2283" spans="50:51" x14ac:dyDescent="0.25">
      <c r="AX2283"/>
      <c r="AY2283"/>
    </row>
    <row r="2284" spans="50:51" x14ac:dyDescent="0.25">
      <c r="AX2284"/>
      <c r="AY2284"/>
    </row>
    <row r="2285" spans="50:51" x14ac:dyDescent="0.25">
      <c r="AX2285"/>
      <c r="AY2285"/>
    </row>
    <row r="2286" spans="50:51" x14ac:dyDescent="0.25">
      <c r="AX2286"/>
      <c r="AY2286"/>
    </row>
    <row r="2287" spans="50:51" x14ac:dyDescent="0.25">
      <c r="AX2287"/>
      <c r="AY2287"/>
    </row>
    <row r="2288" spans="50:51" x14ac:dyDescent="0.25">
      <c r="AX2288"/>
      <c r="AY2288"/>
    </row>
    <row r="2289" spans="50:51" x14ac:dyDescent="0.25">
      <c r="AX2289"/>
      <c r="AY2289"/>
    </row>
    <row r="2290" spans="50:51" x14ac:dyDescent="0.25">
      <c r="AX2290"/>
      <c r="AY2290"/>
    </row>
    <row r="2291" spans="50:51" x14ac:dyDescent="0.25">
      <c r="AX2291"/>
      <c r="AY2291"/>
    </row>
    <row r="2292" spans="50:51" x14ac:dyDescent="0.25">
      <c r="AX2292"/>
      <c r="AY2292"/>
    </row>
    <row r="2293" spans="50:51" x14ac:dyDescent="0.25">
      <c r="AX2293"/>
      <c r="AY2293"/>
    </row>
    <row r="2294" spans="50:51" x14ac:dyDescent="0.25">
      <c r="AX2294"/>
      <c r="AY2294"/>
    </row>
    <row r="2295" spans="50:51" x14ac:dyDescent="0.25">
      <c r="AX2295"/>
      <c r="AY2295"/>
    </row>
    <row r="2296" spans="50:51" x14ac:dyDescent="0.25">
      <c r="AX2296"/>
      <c r="AY2296"/>
    </row>
    <row r="2297" spans="50:51" x14ac:dyDescent="0.25">
      <c r="AX2297"/>
      <c r="AY2297"/>
    </row>
    <row r="2298" spans="50:51" x14ac:dyDescent="0.25">
      <c r="AX2298"/>
      <c r="AY2298"/>
    </row>
    <row r="2299" spans="50:51" x14ac:dyDescent="0.25">
      <c r="AX2299"/>
      <c r="AY2299"/>
    </row>
    <row r="2300" spans="50:51" x14ac:dyDescent="0.25">
      <c r="AX2300"/>
      <c r="AY2300"/>
    </row>
    <row r="2301" spans="50:51" x14ac:dyDescent="0.25">
      <c r="AX2301"/>
      <c r="AY2301"/>
    </row>
    <row r="2302" spans="50:51" x14ac:dyDescent="0.25">
      <c r="AX2302"/>
      <c r="AY2302"/>
    </row>
    <row r="2303" spans="50:51" x14ac:dyDescent="0.25">
      <c r="AX2303"/>
      <c r="AY2303"/>
    </row>
    <row r="2304" spans="50:51" x14ac:dyDescent="0.25">
      <c r="AX2304"/>
      <c r="AY2304"/>
    </row>
    <row r="2305" spans="50:51" x14ac:dyDescent="0.25">
      <c r="AX2305"/>
      <c r="AY2305"/>
    </row>
    <row r="2306" spans="50:51" x14ac:dyDescent="0.25">
      <c r="AX2306"/>
      <c r="AY2306"/>
    </row>
    <row r="2307" spans="50:51" x14ac:dyDescent="0.25">
      <c r="AX2307"/>
      <c r="AY2307"/>
    </row>
    <row r="2308" spans="50:51" x14ac:dyDescent="0.25">
      <c r="AX2308"/>
      <c r="AY2308"/>
    </row>
    <row r="2309" spans="50:51" x14ac:dyDescent="0.25">
      <c r="AX2309"/>
      <c r="AY2309"/>
    </row>
    <row r="2310" spans="50:51" x14ac:dyDescent="0.25">
      <c r="AX2310"/>
      <c r="AY2310"/>
    </row>
    <row r="2311" spans="50:51" x14ac:dyDescent="0.25">
      <c r="AX2311"/>
      <c r="AY2311"/>
    </row>
    <row r="2312" spans="50:51" x14ac:dyDescent="0.25">
      <c r="AX2312"/>
      <c r="AY2312"/>
    </row>
    <row r="2313" spans="50:51" x14ac:dyDescent="0.25">
      <c r="AX2313"/>
      <c r="AY2313"/>
    </row>
    <row r="2314" spans="50:51" x14ac:dyDescent="0.25">
      <c r="AX2314"/>
      <c r="AY2314"/>
    </row>
    <row r="2315" spans="50:51" x14ac:dyDescent="0.25">
      <c r="AX2315"/>
      <c r="AY2315"/>
    </row>
    <row r="2316" spans="50:51" x14ac:dyDescent="0.25">
      <c r="AX2316"/>
      <c r="AY2316"/>
    </row>
    <row r="2317" spans="50:51" x14ac:dyDescent="0.25">
      <c r="AX2317"/>
      <c r="AY2317"/>
    </row>
    <row r="2318" spans="50:51" x14ac:dyDescent="0.25">
      <c r="AX2318"/>
      <c r="AY2318"/>
    </row>
    <row r="2319" spans="50:51" x14ac:dyDescent="0.25">
      <c r="AX2319"/>
      <c r="AY2319"/>
    </row>
    <row r="2320" spans="50:51" x14ac:dyDescent="0.25">
      <c r="AX2320"/>
      <c r="AY2320"/>
    </row>
    <row r="2321" spans="50:51" x14ac:dyDescent="0.25">
      <c r="AX2321"/>
      <c r="AY2321"/>
    </row>
    <row r="2322" spans="50:51" x14ac:dyDescent="0.25">
      <c r="AX2322"/>
      <c r="AY2322"/>
    </row>
    <row r="2323" spans="50:51" x14ac:dyDescent="0.25">
      <c r="AX2323"/>
      <c r="AY2323"/>
    </row>
    <row r="2324" spans="50:51" x14ac:dyDescent="0.25">
      <c r="AX2324"/>
      <c r="AY2324"/>
    </row>
    <row r="2325" spans="50:51" x14ac:dyDescent="0.25">
      <c r="AX2325"/>
      <c r="AY2325"/>
    </row>
    <row r="2326" spans="50:51" x14ac:dyDescent="0.25">
      <c r="AX2326"/>
      <c r="AY2326"/>
    </row>
    <row r="2327" spans="50:51" x14ac:dyDescent="0.25">
      <c r="AX2327"/>
      <c r="AY2327"/>
    </row>
    <row r="2328" spans="50:51" x14ac:dyDescent="0.25">
      <c r="AX2328"/>
      <c r="AY2328"/>
    </row>
    <row r="2329" spans="50:51" x14ac:dyDescent="0.25">
      <c r="AX2329"/>
      <c r="AY2329"/>
    </row>
    <row r="2330" spans="50:51" x14ac:dyDescent="0.25">
      <c r="AX2330"/>
      <c r="AY2330"/>
    </row>
    <row r="2331" spans="50:51" x14ac:dyDescent="0.25">
      <c r="AX2331"/>
      <c r="AY2331"/>
    </row>
    <row r="2332" spans="50:51" x14ac:dyDescent="0.25">
      <c r="AX2332"/>
      <c r="AY2332"/>
    </row>
    <row r="2333" spans="50:51" x14ac:dyDescent="0.25">
      <c r="AX2333"/>
      <c r="AY2333"/>
    </row>
    <row r="2334" spans="50:51" x14ac:dyDescent="0.25">
      <c r="AX2334"/>
      <c r="AY2334"/>
    </row>
    <row r="2335" spans="50:51" x14ac:dyDescent="0.25">
      <c r="AX2335"/>
      <c r="AY2335"/>
    </row>
    <row r="2336" spans="50:51" x14ac:dyDescent="0.25">
      <c r="AX2336"/>
      <c r="AY2336"/>
    </row>
    <row r="2337" spans="50:51" x14ac:dyDescent="0.25">
      <c r="AX2337"/>
      <c r="AY2337"/>
    </row>
    <row r="2338" spans="50:51" x14ac:dyDescent="0.25">
      <c r="AX2338"/>
      <c r="AY2338"/>
    </row>
    <row r="2339" spans="50:51" x14ac:dyDescent="0.25">
      <c r="AX2339"/>
      <c r="AY2339"/>
    </row>
    <row r="2340" spans="50:51" x14ac:dyDescent="0.25">
      <c r="AX2340"/>
      <c r="AY2340"/>
    </row>
    <row r="2341" spans="50:51" x14ac:dyDescent="0.25">
      <c r="AX2341"/>
      <c r="AY2341"/>
    </row>
    <row r="2342" spans="50:51" x14ac:dyDescent="0.25">
      <c r="AX2342"/>
      <c r="AY2342"/>
    </row>
    <row r="2343" spans="50:51" x14ac:dyDescent="0.25">
      <c r="AX2343"/>
      <c r="AY2343"/>
    </row>
    <row r="2344" spans="50:51" x14ac:dyDescent="0.25">
      <c r="AX2344"/>
      <c r="AY2344"/>
    </row>
    <row r="2345" spans="50:51" x14ac:dyDescent="0.25">
      <c r="AX2345"/>
      <c r="AY2345"/>
    </row>
    <row r="2346" spans="50:51" x14ac:dyDescent="0.25">
      <c r="AX2346"/>
      <c r="AY2346"/>
    </row>
    <row r="2347" spans="50:51" x14ac:dyDescent="0.25">
      <c r="AX2347"/>
      <c r="AY2347"/>
    </row>
    <row r="2348" spans="50:51" x14ac:dyDescent="0.25">
      <c r="AX2348"/>
      <c r="AY2348"/>
    </row>
    <row r="2349" spans="50:51" x14ac:dyDescent="0.25">
      <c r="AX2349"/>
      <c r="AY2349"/>
    </row>
    <row r="2350" spans="50:51" x14ac:dyDescent="0.25">
      <c r="AX2350"/>
      <c r="AY2350"/>
    </row>
    <row r="2351" spans="50:51" x14ac:dyDescent="0.25">
      <c r="AX2351"/>
      <c r="AY2351"/>
    </row>
    <row r="2352" spans="50:51" x14ac:dyDescent="0.25">
      <c r="AX2352"/>
      <c r="AY2352"/>
    </row>
    <row r="2353" spans="50:51" x14ac:dyDescent="0.25">
      <c r="AX2353"/>
      <c r="AY2353"/>
    </row>
    <row r="2354" spans="50:51" x14ac:dyDescent="0.25">
      <c r="AX2354"/>
      <c r="AY2354"/>
    </row>
    <row r="2355" spans="50:51" x14ac:dyDescent="0.25">
      <c r="AX2355"/>
      <c r="AY2355"/>
    </row>
    <row r="2356" spans="50:51" x14ac:dyDescent="0.25">
      <c r="AX2356"/>
      <c r="AY2356"/>
    </row>
    <row r="2357" spans="50:51" x14ac:dyDescent="0.25">
      <c r="AX2357"/>
      <c r="AY2357"/>
    </row>
    <row r="2358" spans="50:51" x14ac:dyDescent="0.25">
      <c r="AX2358"/>
      <c r="AY2358"/>
    </row>
    <row r="2359" spans="50:51" x14ac:dyDescent="0.25">
      <c r="AX2359"/>
      <c r="AY2359"/>
    </row>
    <row r="2360" spans="50:51" x14ac:dyDescent="0.25">
      <c r="AX2360"/>
      <c r="AY2360"/>
    </row>
    <row r="2361" spans="50:51" x14ac:dyDescent="0.25">
      <c r="AX2361"/>
      <c r="AY2361"/>
    </row>
    <row r="2362" spans="50:51" x14ac:dyDescent="0.25">
      <c r="AX2362"/>
      <c r="AY2362"/>
    </row>
    <row r="2363" spans="50:51" x14ac:dyDescent="0.25">
      <c r="AX2363"/>
      <c r="AY2363"/>
    </row>
    <row r="2364" spans="50:51" x14ac:dyDescent="0.25">
      <c r="AX2364"/>
      <c r="AY2364"/>
    </row>
    <row r="2365" spans="50:51" x14ac:dyDescent="0.25">
      <c r="AX2365"/>
      <c r="AY2365"/>
    </row>
    <row r="2366" spans="50:51" x14ac:dyDescent="0.25">
      <c r="AX2366"/>
      <c r="AY2366"/>
    </row>
    <row r="2367" spans="50:51" x14ac:dyDescent="0.25">
      <c r="AX2367"/>
      <c r="AY2367"/>
    </row>
    <row r="2368" spans="50:51" x14ac:dyDescent="0.25">
      <c r="AX2368"/>
      <c r="AY2368"/>
    </row>
    <row r="2369" spans="50:51" x14ac:dyDescent="0.25">
      <c r="AX2369"/>
      <c r="AY2369"/>
    </row>
    <row r="2370" spans="50:51" x14ac:dyDescent="0.25">
      <c r="AX2370"/>
      <c r="AY2370"/>
    </row>
    <row r="2371" spans="50:51" x14ac:dyDescent="0.25">
      <c r="AX2371"/>
      <c r="AY2371"/>
    </row>
    <row r="2372" spans="50:51" x14ac:dyDescent="0.25">
      <c r="AX2372"/>
      <c r="AY2372"/>
    </row>
    <row r="2373" spans="50:51" x14ac:dyDescent="0.25">
      <c r="AX2373"/>
      <c r="AY2373"/>
    </row>
    <row r="2374" spans="50:51" x14ac:dyDescent="0.25">
      <c r="AX2374"/>
      <c r="AY2374"/>
    </row>
    <row r="2375" spans="50:51" x14ac:dyDescent="0.25">
      <c r="AX2375"/>
      <c r="AY2375"/>
    </row>
    <row r="2376" spans="50:51" x14ac:dyDescent="0.25">
      <c r="AX2376"/>
      <c r="AY2376"/>
    </row>
    <row r="2377" spans="50:51" x14ac:dyDescent="0.25">
      <c r="AX2377"/>
      <c r="AY2377"/>
    </row>
    <row r="2378" spans="50:51" x14ac:dyDescent="0.25">
      <c r="AX2378"/>
      <c r="AY2378"/>
    </row>
    <row r="2379" spans="50:51" x14ac:dyDescent="0.25">
      <c r="AX2379"/>
      <c r="AY2379"/>
    </row>
    <row r="2380" spans="50:51" x14ac:dyDescent="0.25">
      <c r="AX2380"/>
      <c r="AY2380"/>
    </row>
    <row r="2381" spans="50:51" x14ac:dyDescent="0.25">
      <c r="AX2381"/>
      <c r="AY2381"/>
    </row>
    <row r="2382" spans="50:51" x14ac:dyDescent="0.25">
      <c r="AX2382"/>
      <c r="AY2382"/>
    </row>
    <row r="2383" spans="50:51" x14ac:dyDescent="0.25">
      <c r="AX2383"/>
      <c r="AY2383"/>
    </row>
    <row r="2384" spans="50:51" x14ac:dyDescent="0.25">
      <c r="AX2384"/>
      <c r="AY2384"/>
    </row>
    <row r="2385" spans="50:51" x14ac:dyDescent="0.25">
      <c r="AX2385"/>
      <c r="AY2385"/>
    </row>
    <row r="2386" spans="50:51" x14ac:dyDescent="0.25">
      <c r="AX2386"/>
      <c r="AY2386"/>
    </row>
    <row r="2387" spans="50:51" x14ac:dyDescent="0.25">
      <c r="AX2387"/>
      <c r="AY2387"/>
    </row>
    <row r="2388" spans="50:51" x14ac:dyDescent="0.25">
      <c r="AX2388"/>
      <c r="AY2388"/>
    </row>
    <row r="2389" spans="50:51" x14ac:dyDescent="0.25">
      <c r="AX2389"/>
      <c r="AY2389"/>
    </row>
    <row r="2390" spans="50:51" x14ac:dyDescent="0.25">
      <c r="AX2390"/>
      <c r="AY2390"/>
    </row>
    <row r="2391" spans="50:51" x14ac:dyDescent="0.25">
      <c r="AX2391"/>
      <c r="AY2391"/>
    </row>
    <row r="2392" spans="50:51" x14ac:dyDescent="0.25">
      <c r="AX2392"/>
      <c r="AY2392"/>
    </row>
    <row r="2393" spans="50:51" x14ac:dyDescent="0.25">
      <c r="AX2393"/>
      <c r="AY2393"/>
    </row>
    <row r="2394" spans="50:51" x14ac:dyDescent="0.25">
      <c r="AX2394"/>
      <c r="AY2394"/>
    </row>
    <row r="2395" spans="50:51" x14ac:dyDescent="0.25">
      <c r="AX2395"/>
      <c r="AY2395"/>
    </row>
    <row r="2396" spans="50:51" x14ac:dyDescent="0.25">
      <c r="AX2396"/>
      <c r="AY2396"/>
    </row>
    <row r="2397" spans="50:51" x14ac:dyDescent="0.25">
      <c r="AX2397"/>
      <c r="AY2397"/>
    </row>
    <row r="2398" spans="50:51" x14ac:dyDescent="0.25">
      <c r="AX2398"/>
      <c r="AY2398"/>
    </row>
    <row r="2399" spans="50:51" x14ac:dyDescent="0.25">
      <c r="AX2399"/>
      <c r="AY2399"/>
    </row>
    <row r="2400" spans="50:51" x14ac:dyDescent="0.25">
      <c r="AX2400"/>
      <c r="AY2400"/>
    </row>
    <row r="2401" spans="50:51" x14ac:dyDescent="0.25">
      <c r="AX2401"/>
      <c r="AY2401"/>
    </row>
    <row r="2402" spans="50:51" x14ac:dyDescent="0.25">
      <c r="AX2402"/>
      <c r="AY2402"/>
    </row>
    <row r="2403" spans="50:51" x14ac:dyDescent="0.25">
      <c r="AX2403"/>
      <c r="AY2403"/>
    </row>
    <row r="2404" spans="50:51" x14ac:dyDescent="0.25">
      <c r="AX2404"/>
      <c r="AY2404"/>
    </row>
    <row r="2405" spans="50:51" x14ac:dyDescent="0.25">
      <c r="AX2405"/>
      <c r="AY2405"/>
    </row>
    <row r="2406" spans="50:51" x14ac:dyDescent="0.25">
      <c r="AX2406"/>
      <c r="AY2406"/>
    </row>
    <row r="2407" spans="50:51" x14ac:dyDescent="0.25">
      <c r="AX2407"/>
      <c r="AY2407"/>
    </row>
    <row r="2408" spans="50:51" x14ac:dyDescent="0.25">
      <c r="AX2408"/>
      <c r="AY2408"/>
    </row>
    <row r="2409" spans="50:51" x14ac:dyDescent="0.25">
      <c r="AX2409"/>
      <c r="AY2409"/>
    </row>
    <row r="2410" spans="50:51" x14ac:dyDescent="0.25">
      <c r="AX2410"/>
      <c r="AY2410"/>
    </row>
    <row r="2411" spans="50:51" x14ac:dyDescent="0.25">
      <c r="AX2411"/>
      <c r="AY2411"/>
    </row>
    <row r="2412" spans="50:51" x14ac:dyDescent="0.25">
      <c r="AX2412"/>
      <c r="AY2412"/>
    </row>
    <row r="2413" spans="50:51" x14ac:dyDescent="0.25">
      <c r="AX2413"/>
      <c r="AY2413"/>
    </row>
    <row r="2414" spans="50:51" x14ac:dyDescent="0.25">
      <c r="AX2414"/>
      <c r="AY2414"/>
    </row>
    <row r="2415" spans="50:51" x14ac:dyDescent="0.25">
      <c r="AX2415"/>
      <c r="AY2415"/>
    </row>
    <row r="2416" spans="50:51" x14ac:dyDescent="0.25">
      <c r="AX2416"/>
      <c r="AY2416"/>
    </row>
    <row r="2417" spans="50:51" x14ac:dyDescent="0.25">
      <c r="AX2417"/>
      <c r="AY2417"/>
    </row>
    <row r="2418" spans="50:51" x14ac:dyDescent="0.25">
      <c r="AX2418"/>
      <c r="AY2418"/>
    </row>
    <row r="2419" spans="50:51" x14ac:dyDescent="0.25">
      <c r="AX2419"/>
      <c r="AY2419"/>
    </row>
    <row r="2420" spans="50:51" x14ac:dyDescent="0.25">
      <c r="AX2420"/>
      <c r="AY2420"/>
    </row>
    <row r="2421" spans="50:51" x14ac:dyDescent="0.25">
      <c r="AX2421"/>
      <c r="AY2421"/>
    </row>
    <row r="2422" spans="50:51" x14ac:dyDescent="0.25">
      <c r="AX2422"/>
      <c r="AY2422"/>
    </row>
    <row r="2423" spans="50:51" x14ac:dyDescent="0.25">
      <c r="AX2423"/>
      <c r="AY2423"/>
    </row>
    <row r="2424" spans="50:51" x14ac:dyDescent="0.25">
      <c r="AX2424"/>
      <c r="AY2424"/>
    </row>
    <row r="2425" spans="50:51" x14ac:dyDescent="0.25">
      <c r="AX2425"/>
      <c r="AY2425"/>
    </row>
    <row r="2426" spans="50:51" x14ac:dyDescent="0.25">
      <c r="AX2426"/>
      <c r="AY2426"/>
    </row>
    <row r="2427" spans="50:51" x14ac:dyDescent="0.25">
      <c r="AX2427"/>
      <c r="AY2427"/>
    </row>
    <row r="2428" spans="50:51" x14ac:dyDescent="0.25">
      <c r="AX2428"/>
      <c r="AY2428"/>
    </row>
    <row r="2429" spans="50:51" x14ac:dyDescent="0.25">
      <c r="AX2429"/>
      <c r="AY2429"/>
    </row>
    <row r="2430" spans="50:51" x14ac:dyDescent="0.25">
      <c r="AX2430"/>
      <c r="AY2430"/>
    </row>
    <row r="2431" spans="50:51" x14ac:dyDescent="0.25">
      <c r="AX2431"/>
      <c r="AY2431"/>
    </row>
    <row r="2432" spans="50:51" x14ac:dyDescent="0.25">
      <c r="AX2432"/>
      <c r="AY2432"/>
    </row>
    <row r="2433" spans="50:51" x14ac:dyDescent="0.25">
      <c r="AX2433"/>
      <c r="AY2433"/>
    </row>
    <row r="2434" spans="50:51" x14ac:dyDescent="0.25">
      <c r="AX2434"/>
      <c r="AY2434"/>
    </row>
    <row r="2435" spans="50:51" x14ac:dyDescent="0.25">
      <c r="AX2435"/>
      <c r="AY2435"/>
    </row>
    <row r="2436" spans="50:51" x14ac:dyDescent="0.25">
      <c r="AX2436"/>
      <c r="AY2436"/>
    </row>
    <row r="2437" spans="50:51" x14ac:dyDescent="0.25">
      <c r="AX2437"/>
      <c r="AY2437"/>
    </row>
    <row r="2438" spans="50:51" x14ac:dyDescent="0.25">
      <c r="AX2438"/>
      <c r="AY2438"/>
    </row>
    <row r="2439" spans="50:51" x14ac:dyDescent="0.25">
      <c r="AX2439"/>
      <c r="AY2439"/>
    </row>
    <row r="2440" spans="50:51" x14ac:dyDescent="0.25">
      <c r="AX2440"/>
      <c r="AY2440"/>
    </row>
    <row r="2441" spans="50:51" x14ac:dyDescent="0.25">
      <c r="AX2441"/>
      <c r="AY2441"/>
    </row>
    <row r="2442" spans="50:51" x14ac:dyDescent="0.25">
      <c r="AX2442"/>
      <c r="AY2442"/>
    </row>
    <row r="2443" spans="50:51" x14ac:dyDescent="0.25">
      <c r="AX2443"/>
      <c r="AY2443"/>
    </row>
    <row r="2444" spans="50:51" x14ac:dyDescent="0.25">
      <c r="AX2444"/>
      <c r="AY2444"/>
    </row>
    <row r="2445" spans="50:51" x14ac:dyDescent="0.25">
      <c r="AX2445"/>
      <c r="AY2445"/>
    </row>
    <row r="2446" spans="50:51" x14ac:dyDescent="0.25">
      <c r="AX2446"/>
      <c r="AY2446"/>
    </row>
    <row r="2447" spans="50:51" x14ac:dyDescent="0.25">
      <c r="AX2447"/>
      <c r="AY2447"/>
    </row>
    <row r="2448" spans="50:51" x14ac:dyDescent="0.25">
      <c r="AX2448"/>
      <c r="AY2448"/>
    </row>
    <row r="2449" spans="50:51" x14ac:dyDescent="0.25">
      <c r="AX2449"/>
      <c r="AY2449"/>
    </row>
    <row r="2450" spans="50:51" x14ac:dyDescent="0.25">
      <c r="AX2450"/>
      <c r="AY2450"/>
    </row>
    <row r="2451" spans="50:51" x14ac:dyDescent="0.25">
      <c r="AX2451"/>
      <c r="AY2451"/>
    </row>
    <row r="2452" spans="50:51" x14ac:dyDescent="0.25">
      <c r="AX2452"/>
      <c r="AY2452"/>
    </row>
    <row r="2453" spans="50:51" x14ac:dyDescent="0.25">
      <c r="AX2453"/>
      <c r="AY2453"/>
    </row>
    <row r="2454" spans="50:51" x14ac:dyDescent="0.25">
      <c r="AX2454"/>
      <c r="AY2454"/>
    </row>
    <row r="2455" spans="50:51" x14ac:dyDescent="0.25">
      <c r="AX2455"/>
      <c r="AY2455"/>
    </row>
    <row r="2456" spans="50:51" x14ac:dyDescent="0.25">
      <c r="AX2456"/>
      <c r="AY2456"/>
    </row>
    <row r="2457" spans="50:51" x14ac:dyDescent="0.25">
      <c r="AX2457"/>
      <c r="AY2457"/>
    </row>
    <row r="2458" spans="50:51" x14ac:dyDescent="0.25">
      <c r="AX2458"/>
      <c r="AY2458"/>
    </row>
    <row r="2459" spans="50:51" x14ac:dyDescent="0.25">
      <c r="AX2459"/>
      <c r="AY2459"/>
    </row>
    <row r="2460" spans="50:51" x14ac:dyDescent="0.25">
      <c r="AX2460"/>
      <c r="AY2460"/>
    </row>
    <row r="2461" spans="50:51" x14ac:dyDescent="0.25">
      <c r="AX2461"/>
      <c r="AY2461"/>
    </row>
    <row r="2462" spans="50:51" x14ac:dyDescent="0.25">
      <c r="AX2462"/>
      <c r="AY2462"/>
    </row>
    <row r="2463" spans="50:51" x14ac:dyDescent="0.25">
      <c r="AX2463"/>
      <c r="AY2463"/>
    </row>
    <row r="2464" spans="50:51" x14ac:dyDescent="0.25">
      <c r="AX2464"/>
      <c r="AY2464"/>
    </row>
    <row r="2465" spans="50:51" x14ac:dyDescent="0.25">
      <c r="AX2465"/>
      <c r="AY2465"/>
    </row>
    <row r="2466" spans="50:51" x14ac:dyDescent="0.25">
      <c r="AX2466"/>
      <c r="AY2466"/>
    </row>
    <row r="2467" spans="50:51" x14ac:dyDescent="0.25">
      <c r="AX2467"/>
      <c r="AY2467"/>
    </row>
    <row r="2468" spans="50:51" x14ac:dyDescent="0.25">
      <c r="AX2468"/>
      <c r="AY2468"/>
    </row>
    <row r="2469" spans="50:51" x14ac:dyDescent="0.25">
      <c r="AX2469"/>
      <c r="AY2469"/>
    </row>
    <row r="2470" spans="50:51" x14ac:dyDescent="0.25">
      <c r="AX2470"/>
      <c r="AY2470"/>
    </row>
    <row r="2471" spans="50:51" x14ac:dyDescent="0.25">
      <c r="AX2471"/>
      <c r="AY2471"/>
    </row>
    <row r="2472" spans="50:51" x14ac:dyDescent="0.25">
      <c r="AX2472"/>
      <c r="AY2472"/>
    </row>
    <row r="2473" spans="50:51" x14ac:dyDescent="0.25">
      <c r="AX2473"/>
      <c r="AY2473"/>
    </row>
    <row r="2474" spans="50:51" x14ac:dyDescent="0.25">
      <c r="AX2474"/>
      <c r="AY2474"/>
    </row>
    <row r="2475" spans="50:51" x14ac:dyDescent="0.25">
      <c r="AX2475"/>
      <c r="AY2475"/>
    </row>
    <row r="2476" spans="50:51" x14ac:dyDescent="0.25">
      <c r="AX2476"/>
      <c r="AY2476"/>
    </row>
    <row r="2477" spans="50:51" x14ac:dyDescent="0.25">
      <c r="AX2477"/>
      <c r="AY2477"/>
    </row>
    <row r="2478" spans="50:51" x14ac:dyDescent="0.25">
      <c r="AX2478"/>
      <c r="AY2478"/>
    </row>
    <row r="2479" spans="50:51" x14ac:dyDescent="0.25">
      <c r="AX2479"/>
      <c r="AY2479"/>
    </row>
    <row r="2480" spans="50:51" x14ac:dyDescent="0.25">
      <c r="AX2480"/>
      <c r="AY2480"/>
    </row>
    <row r="2481" spans="50:51" x14ac:dyDescent="0.25">
      <c r="AX2481"/>
      <c r="AY2481"/>
    </row>
    <row r="2482" spans="50:51" x14ac:dyDescent="0.25">
      <c r="AX2482"/>
      <c r="AY2482"/>
    </row>
    <row r="2483" spans="50:51" x14ac:dyDescent="0.25">
      <c r="AX2483"/>
      <c r="AY2483"/>
    </row>
    <row r="2484" spans="50:51" x14ac:dyDescent="0.25">
      <c r="AX2484"/>
      <c r="AY2484"/>
    </row>
    <row r="2485" spans="50:51" x14ac:dyDescent="0.25">
      <c r="AX2485"/>
      <c r="AY2485"/>
    </row>
    <row r="2486" spans="50:51" x14ac:dyDescent="0.25">
      <c r="AX2486"/>
      <c r="AY2486"/>
    </row>
    <row r="2487" spans="50:51" x14ac:dyDescent="0.25">
      <c r="AX2487"/>
      <c r="AY2487"/>
    </row>
    <row r="2488" spans="50:51" x14ac:dyDescent="0.25">
      <c r="AX2488"/>
      <c r="AY2488"/>
    </row>
    <row r="2489" spans="50:51" x14ac:dyDescent="0.25">
      <c r="AX2489"/>
      <c r="AY2489"/>
    </row>
    <row r="2490" spans="50:51" x14ac:dyDescent="0.25">
      <c r="AX2490"/>
      <c r="AY2490"/>
    </row>
    <row r="2491" spans="50:51" x14ac:dyDescent="0.25">
      <c r="AX2491"/>
      <c r="AY2491"/>
    </row>
    <row r="2492" spans="50:51" x14ac:dyDescent="0.25">
      <c r="AX2492"/>
      <c r="AY2492"/>
    </row>
    <row r="2493" spans="50:51" x14ac:dyDescent="0.25">
      <c r="AX2493"/>
      <c r="AY2493"/>
    </row>
    <row r="2494" spans="50:51" x14ac:dyDescent="0.25">
      <c r="AX2494"/>
      <c r="AY2494"/>
    </row>
    <row r="2495" spans="50:51" x14ac:dyDescent="0.25">
      <c r="AX2495"/>
      <c r="AY2495"/>
    </row>
    <row r="2496" spans="50:51" x14ac:dyDescent="0.25">
      <c r="AX2496"/>
      <c r="AY2496"/>
    </row>
    <row r="2497" spans="50:51" x14ac:dyDescent="0.25">
      <c r="AX2497"/>
      <c r="AY2497"/>
    </row>
    <row r="2498" spans="50:51" x14ac:dyDescent="0.25">
      <c r="AX2498"/>
      <c r="AY2498"/>
    </row>
    <row r="2499" spans="50:51" x14ac:dyDescent="0.25">
      <c r="AX2499"/>
      <c r="AY2499"/>
    </row>
    <row r="2500" spans="50:51" x14ac:dyDescent="0.25">
      <c r="AX2500"/>
      <c r="AY2500"/>
    </row>
    <row r="2501" spans="50:51" x14ac:dyDescent="0.25">
      <c r="AX2501"/>
      <c r="AY2501"/>
    </row>
    <row r="2502" spans="50:51" x14ac:dyDescent="0.25">
      <c r="AX2502"/>
      <c r="AY2502"/>
    </row>
    <row r="2503" spans="50:51" x14ac:dyDescent="0.25">
      <c r="AX2503"/>
      <c r="AY2503"/>
    </row>
    <row r="2504" spans="50:51" x14ac:dyDescent="0.25">
      <c r="AX2504"/>
      <c r="AY2504"/>
    </row>
    <row r="2505" spans="50:51" x14ac:dyDescent="0.25">
      <c r="AX2505"/>
      <c r="AY2505"/>
    </row>
    <row r="2506" spans="50:51" x14ac:dyDescent="0.25">
      <c r="AX2506"/>
      <c r="AY2506"/>
    </row>
    <row r="2507" spans="50:51" x14ac:dyDescent="0.25">
      <c r="AX2507"/>
      <c r="AY2507"/>
    </row>
    <row r="2508" spans="50:51" x14ac:dyDescent="0.25">
      <c r="AX2508"/>
      <c r="AY2508"/>
    </row>
    <row r="2509" spans="50:51" x14ac:dyDescent="0.25">
      <c r="AX2509"/>
      <c r="AY2509"/>
    </row>
    <row r="2510" spans="50:51" x14ac:dyDescent="0.25">
      <c r="AX2510"/>
      <c r="AY2510"/>
    </row>
    <row r="2511" spans="50:51" x14ac:dyDescent="0.25">
      <c r="AX2511"/>
      <c r="AY2511"/>
    </row>
    <row r="2512" spans="50:51" x14ac:dyDescent="0.25">
      <c r="AX2512"/>
      <c r="AY2512"/>
    </row>
    <row r="2513" spans="50:51" x14ac:dyDescent="0.25">
      <c r="AX2513"/>
      <c r="AY2513"/>
    </row>
    <row r="2514" spans="50:51" x14ac:dyDescent="0.25">
      <c r="AX2514"/>
      <c r="AY2514"/>
    </row>
    <row r="2515" spans="50:51" x14ac:dyDescent="0.25">
      <c r="AX2515"/>
      <c r="AY2515"/>
    </row>
    <row r="2516" spans="50:51" x14ac:dyDescent="0.25">
      <c r="AX2516"/>
      <c r="AY2516"/>
    </row>
    <row r="2517" spans="50:51" x14ac:dyDescent="0.25">
      <c r="AX2517"/>
      <c r="AY2517"/>
    </row>
    <row r="2518" spans="50:51" x14ac:dyDescent="0.25">
      <c r="AX2518"/>
      <c r="AY2518"/>
    </row>
    <row r="2519" spans="50:51" x14ac:dyDescent="0.25">
      <c r="AX2519"/>
      <c r="AY2519"/>
    </row>
    <row r="2520" spans="50:51" x14ac:dyDescent="0.25">
      <c r="AX2520"/>
      <c r="AY2520"/>
    </row>
    <row r="2521" spans="50:51" x14ac:dyDescent="0.25">
      <c r="AX2521"/>
      <c r="AY2521"/>
    </row>
    <row r="2522" spans="50:51" x14ac:dyDescent="0.25">
      <c r="AX2522"/>
      <c r="AY2522"/>
    </row>
    <row r="2523" spans="50:51" x14ac:dyDescent="0.25">
      <c r="AX2523"/>
      <c r="AY2523"/>
    </row>
    <row r="2524" spans="50:51" x14ac:dyDescent="0.25">
      <c r="AX2524"/>
      <c r="AY2524"/>
    </row>
    <row r="2525" spans="50:51" x14ac:dyDescent="0.25">
      <c r="AX2525"/>
      <c r="AY2525"/>
    </row>
    <row r="2526" spans="50:51" x14ac:dyDescent="0.25">
      <c r="AX2526"/>
      <c r="AY2526"/>
    </row>
    <row r="2527" spans="50:51" x14ac:dyDescent="0.25">
      <c r="AX2527"/>
      <c r="AY2527"/>
    </row>
    <row r="2528" spans="50:51" x14ac:dyDescent="0.25">
      <c r="AX2528"/>
      <c r="AY2528"/>
    </row>
    <row r="2529" spans="50:51" x14ac:dyDescent="0.25">
      <c r="AX2529"/>
      <c r="AY2529"/>
    </row>
    <row r="2530" spans="50:51" x14ac:dyDescent="0.25">
      <c r="AX2530"/>
      <c r="AY2530"/>
    </row>
    <row r="2531" spans="50:51" x14ac:dyDescent="0.25">
      <c r="AX2531"/>
      <c r="AY2531"/>
    </row>
    <row r="2532" spans="50:51" x14ac:dyDescent="0.25">
      <c r="AX2532"/>
      <c r="AY2532"/>
    </row>
    <row r="2533" spans="50:51" x14ac:dyDescent="0.25">
      <c r="AX2533"/>
      <c r="AY2533"/>
    </row>
    <row r="2534" spans="50:51" x14ac:dyDescent="0.25">
      <c r="AX2534"/>
      <c r="AY2534"/>
    </row>
    <row r="2535" spans="50:51" x14ac:dyDescent="0.25">
      <c r="AX2535"/>
      <c r="AY2535"/>
    </row>
    <row r="2536" spans="50:51" x14ac:dyDescent="0.25">
      <c r="AX2536"/>
      <c r="AY2536"/>
    </row>
    <row r="2537" spans="50:51" x14ac:dyDescent="0.25">
      <c r="AX2537"/>
      <c r="AY2537"/>
    </row>
    <row r="2538" spans="50:51" x14ac:dyDescent="0.25">
      <c r="AX2538"/>
      <c r="AY2538"/>
    </row>
    <row r="2539" spans="50:51" x14ac:dyDescent="0.25">
      <c r="AX2539"/>
      <c r="AY2539"/>
    </row>
    <row r="2540" spans="50:51" x14ac:dyDescent="0.25">
      <c r="AX2540"/>
      <c r="AY2540"/>
    </row>
    <row r="2541" spans="50:51" x14ac:dyDescent="0.25">
      <c r="AX2541"/>
      <c r="AY2541"/>
    </row>
    <row r="2542" spans="50:51" x14ac:dyDescent="0.25">
      <c r="AX2542"/>
      <c r="AY2542"/>
    </row>
    <row r="2543" spans="50:51" x14ac:dyDescent="0.25">
      <c r="AX2543"/>
      <c r="AY2543"/>
    </row>
    <row r="2544" spans="50:51" x14ac:dyDescent="0.25">
      <c r="AX2544"/>
      <c r="AY2544"/>
    </row>
    <row r="2545" spans="50:51" x14ac:dyDescent="0.25">
      <c r="AX2545"/>
      <c r="AY2545"/>
    </row>
    <row r="2546" spans="50:51" x14ac:dyDescent="0.25">
      <c r="AX2546"/>
      <c r="AY2546"/>
    </row>
    <row r="2547" spans="50:51" x14ac:dyDescent="0.25">
      <c r="AX2547"/>
      <c r="AY2547"/>
    </row>
    <row r="2548" spans="50:51" x14ac:dyDescent="0.25">
      <c r="AX2548"/>
      <c r="AY2548"/>
    </row>
    <row r="2549" spans="50:51" x14ac:dyDescent="0.25">
      <c r="AX2549"/>
      <c r="AY2549"/>
    </row>
    <row r="2550" spans="50:51" x14ac:dyDescent="0.25">
      <c r="AX2550"/>
      <c r="AY2550"/>
    </row>
    <row r="2551" spans="50:51" x14ac:dyDescent="0.25">
      <c r="AX2551"/>
      <c r="AY2551"/>
    </row>
    <row r="2552" spans="50:51" x14ac:dyDescent="0.25">
      <c r="AX2552"/>
      <c r="AY2552"/>
    </row>
    <row r="2553" spans="50:51" x14ac:dyDescent="0.25">
      <c r="AX2553"/>
      <c r="AY2553"/>
    </row>
    <row r="2554" spans="50:51" x14ac:dyDescent="0.25">
      <c r="AX2554"/>
      <c r="AY2554"/>
    </row>
    <row r="2555" spans="50:51" x14ac:dyDescent="0.25">
      <c r="AX2555"/>
      <c r="AY2555"/>
    </row>
    <row r="2556" spans="50:51" x14ac:dyDescent="0.25">
      <c r="AX2556"/>
      <c r="AY2556"/>
    </row>
    <row r="2557" spans="50:51" x14ac:dyDescent="0.25">
      <c r="AX2557"/>
      <c r="AY2557"/>
    </row>
    <row r="2558" spans="50:51" x14ac:dyDescent="0.25">
      <c r="AX2558"/>
      <c r="AY2558"/>
    </row>
    <row r="2559" spans="50:51" x14ac:dyDescent="0.25">
      <c r="AX2559"/>
      <c r="AY2559"/>
    </row>
    <row r="2560" spans="50:51" x14ac:dyDescent="0.25">
      <c r="AX2560"/>
      <c r="AY2560"/>
    </row>
    <row r="2561" spans="50:51" x14ac:dyDescent="0.25">
      <c r="AX2561"/>
      <c r="AY2561"/>
    </row>
    <row r="2562" spans="50:51" x14ac:dyDescent="0.25">
      <c r="AX2562"/>
      <c r="AY2562"/>
    </row>
    <row r="2563" spans="50:51" x14ac:dyDescent="0.25">
      <c r="AX2563"/>
      <c r="AY2563"/>
    </row>
    <row r="2564" spans="50:51" x14ac:dyDescent="0.25">
      <c r="AX2564"/>
      <c r="AY2564"/>
    </row>
    <row r="2565" spans="50:51" x14ac:dyDescent="0.25">
      <c r="AX2565"/>
      <c r="AY2565"/>
    </row>
    <row r="2566" spans="50:51" x14ac:dyDescent="0.25">
      <c r="AX2566"/>
      <c r="AY2566"/>
    </row>
    <row r="2567" spans="50:51" x14ac:dyDescent="0.25">
      <c r="AX2567"/>
      <c r="AY2567"/>
    </row>
    <row r="2568" spans="50:51" x14ac:dyDescent="0.25">
      <c r="AX2568"/>
      <c r="AY2568"/>
    </row>
    <row r="2569" spans="50:51" x14ac:dyDescent="0.25">
      <c r="AX2569"/>
      <c r="AY2569"/>
    </row>
    <row r="2570" spans="50:51" x14ac:dyDescent="0.25">
      <c r="AX2570"/>
      <c r="AY2570"/>
    </row>
    <row r="2571" spans="50:51" x14ac:dyDescent="0.25">
      <c r="AX2571"/>
      <c r="AY2571"/>
    </row>
    <row r="2572" spans="50:51" x14ac:dyDescent="0.25">
      <c r="AX2572"/>
      <c r="AY2572"/>
    </row>
    <row r="2573" spans="50:51" x14ac:dyDescent="0.25">
      <c r="AX2573"/>
      <c r="AY2573"/>
    </row>
    <row r="2574" spans="50:51" x14ac:dyDescent="0.25">
      <c r="AX2574"/>
      <c r="AY2574"/>
    </row>
    <row r="2575" spans="50:51" x14ac:dyDescent="0.25">
      <c r="AX2575"/>
      <c r="AY2575"/>
    </row>
    <row r="2576" spans="50:51" x14ac:dyDescent="0.25">
      <c r="AX2576"/>
      <c r="AY2576"/>
    </row>
    <row r="2577" spans="50:51" x14ac:dyDescent="0.25">
      <c r="AX2577"/>
      <c r="AY2577"/>
    </row>
    <row r="2578" spans="50:51" x14ac:dyDescent="0.25">
      <c r="AX2578"/>
      <c r="AY2578"/>
    </row>
    <row r="2579" spans="50:51" x14ac:dyDescent="0.25">
      <c r="AX2579"/>
      <c r="AY2579"/>
    </row>
    <row r="2580" spans="50:51" x14ac:dyDescent="0.25">
      <c r="AX2580"/>
      <c r="AY2580"/>
    </row>
    <row r="2581" spans="50:51" x14ac:dyDescent="0.25">
      <c r="AX2581"/>
      <c r="AY2581"/>
    </row>
    <row r="2582" spans="50:51" x14ac:dyDescent="0.25">
      <c r="AX2582"/>
      <c r="AY2582"/>
    </row>
    <row r="2583" spans="50:51" x14ac:dyDescent="0.25">
      <c r="AX2583"/>
      <c r="AY2583"/>
    </row>
    <row r="2584" spans="50:51" x14ac:dyDescent="0.25">
      <c r="AX2584"/>
      <c r="AY2584"/>
    </row>
    <row r="2585" spans="50:51" x14ac:dyDescent="0.25">
      <c r="AX2585"/>
      <c r="AY2585"/>
    </row>
    <row r="2586" spans="50:51" x14ac:dyDescent="0.25">
      <c r="AX2586"/>
      <c r="AY2586"/>
    </row>
    <row r="2587" spans="50:51" x14ac:dyDescent="0.25">
      <c r="AX2587"/>
      <c r="AY2587"/>
    </row>
    <row r="2588" spans="50:51" x14ac:dyDescent="0.25">
      <c r="AX2588"/>
      <c r="AY2588"/>
    </row>
    <row r="2589" spans="50:51" x14ac:dyDescent="0.25">
      <c r="AX2589"/>
      <c r="AY2589"/>
    </row>
    <row r="2590" spans="50:51" x14ac:dyDescent="0.25">
      <c r="AX2590"/>
      <c r="AY2590"/>
    </row>
    <row r="2591" spans="50:51" x14ac:dyDescent="0.25">
      <c r="AX2591"/>
      <c r="AY2591"/>
    </row>
    <row r="2592" spans="50:51" x14ac:dyDescent="0.25">
      <c r="AX2592"/>
      <c r="AY2592"/>
    </row>
    <row r="2593" spans="50:51" x14ac:dyDescent="0.25">
      <c r="AX2593"/>
      <c r="AY2593"/>
    </row>
    <row r="2594" spans="50:51" x14ac:dyDescent="0.25">
      <c r="AX2594"/>
      <c r="AY2594"/>
    </row>
    <row r="2595" spans="50:51" x14ac:dyDescent="0.25">
      <c r="AX2595"/>
      <c r="AY2595"/>
    </row>
    <row r="2596" spans="50:51" x14ac:dyDescent="0.25">
      <c r="AX2596"/>
      <c r="AY2596"/>
    </row>
    <row r="2597" spans="50:51" x14ac:dyDescent="0.25">
      <c r="AX2597"/>
      <c r="AY2597"/>
    </row>
    <row r="2598" spans="50:51" x14ac:dyDescent="0.25">
      <c r="AX2598"/>
      <c r="AY2598"/>
    </row>
    <row r="2599" spans="50:51" x14ac:dyDescent="0.25">
      <c r="AX2599"/>
      <c r="AY2599"/>
    </row>
    <row r="2600" spans="50:51" x14ac:dyDescent="0.25">
      <c r="AX2600"/>
      <c r="AY2600"/>
    </row>
    <row r="2601" spans="50:51" x14ac:dyDescent="0.25">
      <c r="AX2601"/>
      <c r="AY2601"/>
    </row>
    <row r="2602" spans="50:51" x14ac:dyDescent="0.25">
      <c r="AX2602"/>
      <c r="AY2602"/>
    </row>
    <row r="2603" spans="50:51" x14ac:dyDescent="0.25">
      <c r="AX2603"/>
      <c r="AY2603"/>
    </row>
    <row r="2604" spans="50:51" x14ac:dyDescent="0.25">
      <c r="AX2604"/>
      <c r="AY2604"/>
    </row>
    <row r="2605" spans="50:51" x14ac:dyDescent="0.25">
      <c r="AX2605"/>
      <c r="AY2605"/>
    </row>
    <row r="2606" spans="50:51" x14ac:dyDescent="0.25">
      <c r="AX2606"/>
      <c r="AY2606"/>
    </row>
    <row r="2607" spans="50:51" x14ac:dyDescent="0.25">
      <c r="AX2607"/>
      <c r="AY2607"/>
    </row>
    <row r="2608" spans="50:51" x14ac:dyDescent="0.25">
      <c r="AX2608"/>
      <c r="AY2608"/>
    </row>
    <row r="2609" spans="50:51" x14ac:dyDescent="0.25">
      <c r="AX2609"/>
      <c r="AY2609"/>
    </row>
    <row r="2610" spans="50:51" x14ac:dyDescent="0.25">
      <c r="AX2610"/>
      <c r="AY2610"/>
    </row>
    <row r="2611" spans="50:51" x14ac:dyDescent="0.25">
      <c r="AX2611"/>
      <c r="AY2611"/>
    </row>
    <row r="2612" spans="50:51" x14ac:dyDescent="0.25">
      <c r="AX2612"/>
      <c r="AY2612"/>
    </row>
    <row r="2613" spans="50:51" x14ac:dyDescent="0.25">
      <c r="AX2613"/>
      <c r="AY2613"/>
    </row>
    <row r="2614" spans="50:51" x14ac:dyDescent="0.25">
      <c r="AX2614"/>
      <c r="AY2614"/>
    </row>
    <row r="2615" spans="50:51" x14ac:dyDescent="0.25">
      <c r="AX2615"/>
      <c r="AY2615"/>
    </row>
    <row r="2616" spans="50:51" x14ac:dyDescent="0.25">
      <c r="AX2616"/>
      <c r="AY2616"/>
    </row>
    <row r="2617" spans="50:51" x14ac:dyDescent="0.25">
      <c r="AX2617"/>
      <c r="AY2617"/>
    </row>
    <row r="2618" spans="50:51" x14ac:dyDescent="0.25">
      <c r="AX2618"/>
      <c r="AY2618"/>
    </row>
    <row r="2619" spans="50:51" x14ac:dyDescent="0.25">
      <c r="AX2619"/>
      <c r="AY2619"/>
    </row>
    <row r="2620" spans="50:51" x14ac:dyDescent="0.25">
      <c r="AX2620"/>
      <c r="AY2620"/>
    </row>
    <row r="2621" spans="50:51" x14ac:dyDescent="0.25">
      <c r="AX2621"/>
      <c r="AY2621"/>
    </row>
    <row r="2622" spans="50:51" x14ac:dyDescent="0.25">
      <c r="AX2622"/>
      <c r="AY2622"/>
    </row>
    <row r="2623" spans="50:51" x14ac:dyDescent="0.25">
      <c r="AX2623"/>
      <c r="AY2623"/>
    </row>
    <row r="2624" spans="50:51" x14ac:dyDescent="0.25">
      <c r="AX2624"/>
      <c r="AY2624"/>
    </row>
    <row r="2625" spans="50:51" x14ac:dyDescent="0.25">
      <c r="AX2625"/>
      <c r="AY2625"/>
    </row>
    <row r="2626" spans="50:51" x14ac:dyDescent="0.25">
      <c r="AX2626"/>
      <c r="AY2626"/>
    </row>
    <row r="2627" spans="50:51" x14ac:dyDescent="0.25">
      <c r="AX2627"/>
      <c r="AY2627"/>
    </row>
    <row r="2628" spans="50:51" x14ac:dyDescent="0.25">
      <c r="AX2628"/>
      <c r="AY2628"/>
    </row>
    <row r="2629" spans="50:51" x14ac:dyDescent="0.25">
      <c r="AX2629"/>
      <c r="AY2629"/>
    </row>
    <row r="2630" spans="50:51" x14ac:dyDescent="0.25">
      <c r="AX2630"/>
      <c r="AY2630"/>
    </row>
    <row r="2631" spans="50:51" x14ac:dyDescent="0.25">
      <c r="AX2631"/>
      <c r="AY2631"/>
    </row>
    <row r="2632" spans="50:51" x14ac:dyDescent="0.25">
      <c r="AX2632"/>
      <c r="AY2632"/>
    </row>
    <row r="2633" spans="50:51" x14ac:dyDescent="0.25">
      <c r="AX2633"/>
      <c r="AY2633"/>
    </row>
    <row r="2634" spans="50:51" x14ac:dyDescent="0.25">
      <c r="AX2634"/>
      <c r="AY2634"/>
    </row>
    <row r="2635" spans="50:51" x14ac:dyDescent="0.25">
      <c r="AX2635"/>
      <c r="AY2635"/>
    </row>
    <row r="2636" spans="50:51" x14ac:dyDescent="0.25">
      <c r="AX2636"/>
      <c r="AY2636"/>
    </row>
    <row r="2637" spans="50:51" x14ac:dyDescent="0.25">
      <c r="AX2637"/>
      <c r="AY2637"/>
    </row>
    <row r="2638" spans="50:51" x14ac:dyDescent="0.25">
      <c r="AX2638"/>
      <c r="AY2638"/>
    </row>
    <row r="2639" spans="50:51" x14ac:dyDescent="0.25">
      <c r="AX2639"/>
      <c r="AY2639"/>
    </row>
    <row r="2640" spans="50:51" x14ac:dyDescent="0.25">
      <c r="AX2640"/>
      <c r="AY2640"/>
    </row>
    <row r="2641" spans="50:51" x14ac:dyDescent="0.25">
      <c r="AX2641"/>
      <c r="AY2641"/>
    </row>
    <row r="2642" spans="50:51" x14ac:dyDescent="0.25">
      <c r="AX2642"/>
      <c r="AY2642"/>
    </row>
    <row r="2643" spans="50:51" x14ac:dyDescent="0.25">
      <c r="AX2643"/>
      <c r="AY2643"/>
    </row>
    <row r="2644" spans="50:51" x14ac:dyDescent="0.25">
      <c r="AX2644"/>
      <c r="AY2644"/>
    </row>
    <row r="2645" spans="50:51" x14ac:dyDescent="0.25">
      <c r="AX2645"/>
      <c r="AY2645"/>
    </row>
    <row r="2646" spans="50:51" x14ac:dyDescent="0.25">
      <c r="AX2646"/>
      <c r="AY2646"/>
    </row>
    <row r="2647" spans="50:51" x14ac:dyDescent="0.25">
      <c r="AX2647"/>
      <c r="AY2647"/>
    </row>
    <row r="2648" spans="50:51" x14ac:dyDescent="0.25">
      <c r="AX2648"/>
      <c r="AY2648"/>
    </row>
    <row r="2649" spans="50:51" x14ac:dyDescent="0.25">
      <c r="AX2649"/>
      <c r="AY2649"/>
    </row>
    <row r="2650" spans="50:51" x14ac:dyDescent="0.25">
      <c r="AX2650"/>
      <c r="AY2650"/>
    </row>
    <row r="2651" spans="50:51" x14ac:dyDescent="0.25">
      <c r="AX2651"/>
      <c r="AY2651"/>
    </row>
    <row r="2652" spans="50:51" x14ac:dyDescent="0.25">
      <c r="AX2652"/>
      <c r="AY2652"/>
    </row>
    <row r="2653" spans="50:51" x14ac:dyDescent="0.25">
      <c r="AX2653"/>
      <c r="AY2653"/>
    </row>
    <row r="2654" spans="50:51" x14ac:dyDescent="0.25">
      <c r="AX2654"/>
      <c r="AY2654"/>
    </row>
    <row r="2655" spans="50:51" x14ac:dyDescent="0.25">
      <c r="AX2655"/>
      <c r="AY2655"/>
    </row>
    <row r="2656" spans="50:51" x14ac:dyDescent="0.25">
      <c r="AX2656"/>
      <c r="AY2656"/>
    </row>
    <row r="2657" spans="50:51" x14ac:dyDescent="0.25">
      <c r="AX2657"/>
      <c r="AY2657"/>
    </row>
    <row r="2658" spans="50:51" x14ac:dyDescent="0.25">
      <c r="AX2658"/>
      <c r="AY2658"/>
    </row>
    <row r="2659" spans="50:51" x14ac:dyDescent="0.25">
      <c r="AX2659"/>
      <c r="AY2659"/>
    </row>
    <row r="2660" spans="50:51" x14ac:dyDescent="0.25">
      <c r="AX2660"/>
      <c r="AY2660"/>
    </row>
    <row r="2661" spans="50:51" x14ac:dyDescent="0.25">
      <c r="AX2661"/>
      <c r="AY2661"/>
    </row>
    <row r="2662" spans="50:51" x14ac:dyDescent="0.25">
      <c r="AX2662"/>
      <c r="AY2662"/>
    </row>
    <row r="2663" spans="50:51" x14ac:dyDescent="0.25">
      <c r="AX2663"/>
      <c r="AY2663"/>
    </row>
    <row r="2664" spans="50:51" x14ac:dyDescent="0.25">
      <c r="AX2664"/>
      <c r="AY2664"/>
    </row>
    <row r="2665" spans="50:51" x14ac:dyDescent="0.25">
      <c r="AX2665"/>
      <c r="AY2665"/>
    </row>
    <row r="2666" spans="50:51" x14ac:dyDescent="0.25">
      <c r="AX2666"/>
      <c r="AY2666"/>
    </row>
    <row r="2667" spans="50:51" x14ac:dyDescent="0.25">
      <c r="AX2667"/>
      <c r="AY2667"/>
    </row>
    <row r="2668" spans="50:51" x14ac:dyDescent="0.25">
      <c r="AX2668"/>
      <c r="AY2668"/>
    </row>
    <row r="2669" spans="50:51" x14ac:dyDescent="0.25">
      <c r="AX2669"/>
      <c r="AY2669"/>
    </row>
    <row r="2670" spans="50:51" x14ac:dyDescent="0.25">
      <c r="AX2670"/>
      <c r="AY2670"/>
    </row>
    <row r="2671" spans="50:51" x14ac:dyDescent="0.25">
      <c r="AX2671"/>
      <c r="AY2671"/>
    </row>
    <row r="2672" spans="50:51" x14ac:dyDescent="0.25">
      <c r="AX2672"/>
      <c r="AY2672"/>
    </row>
    <row r="2673" spans="50:51" x14ac:dyDescent="0.25">
      <c r="AX2673"/>
      <c r="AY2673"/>
    </row>
    <row r="2674" spans="50:51" x14ac:dyDescent="0.25">
      <c r="AX2674"/>
      <c r="AY2674"/>
    </row>
    <row r="2675" spans="50:51" x14ac:dyDescent="0.25">
      <c r="AX2675"/>
      <c r="AY2675"/>
    </row>
    <row r="2676" spans="50:51" x14ac:dyDescent="0.25">
      <c r="AX2676"/>
      <c r="AY2676"/>
    </row>
    <row r="2677" spans="50:51" x14ac:dyDescent="0.25">
      <c r="AX2677"/>
      <c r="AY2677"/>
    </row>
    <row r="2678" spans="50:51" x14ac:dyDescent="0.25">
      <c r="AX2678"/>
      <c r="AY2678"/>
    </row>
    <row r="2679" spans="50:51" x14ac:dyDescent="0.25">
      <c r="AX2679"/>
      <c r="AY2679"/>
    </row>
    <row r="2680" spans="50:51" x14ac:dyDescent="0.25">
      <c r="AX2680"/>
      <c r="AY2680"/>
    </row>
    <row r="2681" spans="50:51" x14ac:dyDescent="0.25">
      <c r="AX2681"/>
      <c r="AY2681"/>
    </row>
    <row r="2682" spans="50:51" x14ac:dyDescent="0.25">
      <c r="AX2682"/>
      <c r="AY2682"/>
    </row>
    <row r="2683" spans="50:51" x14ac:dyDescent="0.25">
      <c r="AX2683"/>
      <c r="AY2683"/>
    </row>
    <row r="2684" spans="50:51" x14ac:dyDescent="0.25">
      <c r="AX2684"/>
      <c r="AY2684"/>
    </row>
    <row r="2685" spans="50:51" x14ac:dyDescent="0.25">
      <c r="AX2685"/>
      <c r="AY2685"/>
    </row>
    <row r="2686" spans="50:51" x14ac:dyDescent="0.25">
      <c r="AX2686"/>
      <c r="AY2686"/>
    </row>
    <row r="2687" spans="50:51" x14ac:dyDescent="0.25">
      <c r="AX2687"/>
      <c r="AY2687"/>
    </row>
    <row r="2688" spans="50:51" x14ac:dyDescent="0.25">
      <c r="AX2688"/>
      <c r="AY2688"/>
    </row>
    <row r="2689" spans="50:51" x14ac:dyDescent="0.25">
      <c r="AX2689"/>
      <c r="AY2689"/>
    </row>
    <row r="2690" spans="50:51" x14ac:dyDescent="0.25">
      <c r="AX2690"/>
      <c r="AY2690"/>
    </row>
    <row r="2691" spans="50:51" x14ac:dyDescent="0.25">
      <c r="AX2691"/>
      <c r="AY2691"/>
    </row>
    <row r="2692" spans="50:51" x14ac:dyDescent="0.25">
      <c r="AX2692"/>
      <c r="AY2692"/>
    </row>
    <row r="2693" spans="50:51" x14ac:dyDescent="0.25">
      <c r="AX2693"/>
      <c r="AY2693"/>
    </row>
    <row r="2694" spans="50:51" x14ac:dyDescent="0.25">
      <c r="AX2694"/>
      <c r="AY2694"/>
    </row>
    <row r="2695" spans="50:51" x14ac:dyDescent="0.25">
      <c r="AX2695"/>
      <c r="AY2695"/>
    </row>
    <row r="2696" spans="50:51" x14ac:dyDescent="0.25">
      <c r="AX2696"/>
      <c r="AY2696"/>
    </row>
    <row r="2697" spans="50:51" x14ac:dyDescent="0.25">
      <c r="AX2697"/>
      <c r="AY2697"/>
    </row>
    <row r="2698" spans="50:51" x14ac:dyDescent="0.25">
      <c r="AX2698"/>
      <c r="AY2698"/>
    </row>
    <row r="2699" spans="50:51" x14ac:dyDescent="0.25">
      <c r="AX2699"/>
      <c r="AY2699"/>
    </row>
    <row r="2700" spans="50:51" x14ac:dyDescent="0.25">
      <c r="AX2700"/>
      <c r="AY2700"/>
    </row>
    <row r="2701" spans="50:51" x14ac:dyDescent="0.25">
      <c r="AX2701"/>
      <c r="AY2701"/>
    </row>
    <row r="2702" spans="50:51" x14ac:dyDescent="0.25">
      <c r="AX2702"/>
      <c r="AY2702"/>
    </row>
    <row r="2703" spans="50:51" x14ac:dyDescent="0.25">
      <c r="AX2703"/>
      <c r="AY2703"/>
    </row>
    <row r="2704" spans="50:51" x14ac:dyDescent="0.25">
      <c r="AX2704"/>
      <c r="AY2704"/>
    </row>
    <row r="2705" spans="50:51" x14ac:dyDescent="0.25">
      <c r="AX2705"/>
      <c r="AY2705"/>
    </row>
    <row r="2706" spans="50:51" x14ac:dyDescent="0.25">
      <c r="AX2706"/>
      <c r="AY2706"/>
    </row>
    <row r="2707" spans="50:51" x14ac:dyDescent="0.25">
      <c r="AX2707"/>
      <c r="AY2707"/>
    </row>
    <row r="2708" spans="50:51" x14ac:dyDescent="0.25">
      <c r="AX2708"/>
      <c r="AY2708"/>
    </row>
    <row r="2709" spans="50:51" x14ac:dyDescent="0.25">
      <c r="AX2709"/>
      <c r="AY2709"/>
    </row>
    <row r="2710" spans="50:51" x14ac:dyDescent="0.25">
      <c r="AX2710"/>
      <c r="AY2710"/>
    </row>
    <row r="2711" spans="50:51" x14ac:dyDescent="0.25">
      <c r="AX2711"/>
      <c r="AY2711"/>
    </row>
    <row r="2712" spans="50:51" x14ac:dyDescent="0.25">
      <c r="AX2712"/>
      <c r="AY2712"/>
    </row>
    <row r="2713" spans="50:51" x14ac:dyDescent="0.25">
      <c r="AX2713"/>
      <c r="AY2713"/>
    </row>
    <row r="2714" spans="50:51" x14ac:dyDescent="0.25">
      <c r="AX2714"/>
      <c r="AY2714"/>
    </row>
    <row r="2715" spans="50:51" x14ac:dyDescent="0.25">
      <c r="AX2715"/>
      <c r="AY2715"/>
    </row>
    <row r="2716" spans="50:51" x14ac:dyDescent="0.25">
      <c r="AX2716"/>
      <c r="AY2716"/>
    </row>
    <row r="2717" spans="50:51" x14ac:dyDescent="0.25">
      <c r="AX2717"/>
      <c r="AY2717"/>
    </row>
    <row r="2718" spans="50:51" x14ac:dyDescent="0.25">
      <c r="AX2718"/>
      <c r="AY2718"/>
    </row>
    <row r="2719" spans="50:51" x14ac:dyDescent="0.25">
      <c r="AX2719"/>
      <c r="AY2719"/>
    </row>
    <row r="2720" spans="50:51" x14ac:dyDescent="0.25">
      <c r="AX2720"/>
      <c r="AY2720"/>
    </row>
    <row r="2721" spans="50:51" x14ac:dyDescent="0.25">
      <c r="AX2721"/>
      <c r="AY2721"/>
    </row>
    <row r="2722" spans="50:51" x14ac:dyDescent="0.25">
      <c r="AX2722"/>
      <c r="AY2722"/>
    </row>
    <row r="2723" spans="50:51" x14ac:dyDescent="0.25">
      <c r="AX2723"/>
      <c r="AY2723"/>
    </row>
    <row r="2724" spans="50:51" x14ac:dyDescent="0.25">
      <c r="AX2724"/>
      <c r="AY2724"/>
    </row>
    <row r="2725" spans="50:51" x14ac:dyDescent="0.25">
      <c r="AX2725"/>
      <c r="AY2725"/>
    </row>
    <row r="2726" spans="50:51" x14ac:dyDescent="0.25">
      <c r="AX2726"/>
      <c r="AY2726"/>
    </row>
    <row r="2727" spans="50:51" x14ac:dyDescent="0.25">
      <c r="AX2727"/>
      <c r="AY2727"/>
    </row>
    <row r="2728" spans="50:51" x14ac:dyDescent="0.25">
      <c r="AX2728"/>
      <c r="AY2728"/>
    </row>
    <row r="2729" spans="50:51" x14ac:dyDescent="0.25">
      <c r="AX2729"/>
      <c r="AY2729"/>
    </row>
    <row r="2730" spans="50:51" x14ac:dyDescent="0.25">
      <c r="AX2730"/>
      <c r="AY2730"/>
    </row>
    <row r="2731" spans="50:51" x14ac:dyDescent="0.25">
      <c r="AX2731"/>
      <c r="AY2731"/>
    </row>
    <row r="2732" spans="50:51" x14ac:dyDescent="0.25">
      <c r="AX2732"/>
      <c r="AY2732"/>
    </row>
    <row r="2733" spans="50:51" x14ac:dyDescent="0.25">
      <c r="AX2733"/>
      <c r="AY2733"/>
    </row>
    <row r="2734" spans="50:51" x14ac:dyDescent="0.25">
      <c r="AX2734"/>
      <c r="AY2734"/>
    </row>
    <row r="2735" spans="50:51" x14ac:dyDescent="0.25">
      <c r="AX2735"/>
      <c r="AY2735"/>
    </row>
    <row r="2736" spans="50:51" x14ac:dyDescent="0.25">
      <c r="AX2736"/>
      <c r="AY2736"/>
    </row>
    <row r="2737" spans="50:51" x14ac:dyDescent="0.25">
      <c r="AX2737"/>
      <c r="AY2737"/>
    </row>
    <row r="2738" spans="50:51" x14ac:dyDescent="0.25">
      <c r="AX2738"/>
      <c r="AY2738"/>
    </row>
    <row r="2739" spans="50:51" x14ac:dyDescent="0.25">
      <c r="AX2739"/>
      <c r="AY2739"/>
    </row>
    <row r="2740" spans="50:51" x14ac:dyDescent="0.25">
      <c r="AX2740"/>
      <c r="AY2740"/>
    </row>
    <row r="2741" spans="50:51" x14ac:dyDescent="0.25">
      <c r="AX2741"/>
      <c r="AY2741"/>
    </row>
    <row r="2742" spans="50:51" x14ac:dyDescent="0.25">
      <c r="AX2742"/>
      <c r="AY2742"/>
    </row>
    <row r="2743" spans="50:51" x14ac:dyDescent="0.25">
      <c r="AX2743"/>
      <c r="AY2743"/>
    </row>
    <row r="2744" spans="50:51" x14ac:dyDescent="0.25">
      <c r="AX2744"/>
      <c r="AY2744"/>
    </row>
    <row r="2745" spans="50:51" x14ac:dyDescent="0.25">
      <c r="AX2745"/>
      <c r="AY2745"/>
    </row>
    <row r="2746" spans="50:51" x14ac:dyDescent="0.25">
      <c r="AX2746"/>
      <c r="AY2746"/>
    </row>
    <row r="2747" spans="50:51" x14ac:dyDescent="0.25">
      <c r="AX2747"/>
      <c r="AY2747"/>
    </row>
    <row r="2748" spans="50:51" x14ac:dyDescent="0.25">
      <c r="AX2748"/>
      <c r="AY2748"/>
    </row>
    <row r="2749" spans="50:51" x14ac:dyDescent="0.25">
      <c r="AX2749"/>
      <c r="AY2749"/>
    </row>
    <row r="2750" spans="50:51" x14ac:dyDescent="0.25">
      <c r="AX2750"/>
      <c r="AY2750"/>
    </row>
    <row r="2751" spans="50:51" x14ac:dyDescent="0.25">
      <c r="AX2751"/>
      <c r="AY2751"/>
    </row>
    <row r="2752" spans="50:51" x14ac:dyDescent="0.25">
      <c r="AX2752"/>
      <c r="AY2752"/>
    </row>
    <row r="2753" spans="50:51" x14ac:dyDescent="0.25">
      <c r="AX2753"/>
      <c r="AY2753"/>
    </row>
    <row r="2754" spans="50:51" x14ac:dyDescent="0.25">
      <c r="AX2754"/>
      <c r="AY2754"/>
    </row>
    <row r="2755" spans="50:51" x14ac:dyDescent="0.25">
      <c r="AX2755"/>
      <c r="AY2755"/>
    </row>
    <row r="2756" spans="50:51" x14ac:dyDescent="0.25">
      <c r="AX2756"/>
      <c r="AY2756"/>
    </row>
    <row r="2757" spans="50:51" x14ac:dyDescent="0.25">
      <c r="AX2757"/>
      <c r="AY2757"/>
    </row>
    <row r="2758" spans="50:51" x14ac:dyDescent="0.25">
      <c r="AX2758"/>
      <c r="AY2758"/>
    </row>
    <row r="2759" spans="50:51" x14ac:dyDescent="0.25">
      <c r="AX2759"/>
      <c r="AY2759"/>
    </row>
    <row r="2760" spans="50:51" x14ac:dyDescent="0.25">
      <c r="AX2760"/>
      <c r="AY2760"/>
    </row>
    <row r="2761" spans="50:51" x14ac:dyDescent="0.25">
      <c r="AX2761"/>
      <c r="AY2761"/>
    </row>
    <row r="2762" spans="50:51" x14ac:dyDescent="0.25">
      <c r="AX2762"/>
      <c r="AY2762"/>
    </row>
    <row r="2763" spans="50:51" x14ac:dyDescent="0.25">
      <c r="AX2763"/>
      <c r="AY2763"/>
    </row>
    <row r="2764" spans="50:51" x14ac:dyDescent="0.25">
      <c r="AX2764"/>
      <c r="AY2764"/>
    </row>
    <row r="2765" spans="50:51" x14ac:dyDescent="0.25">
      <c r="AX2765"/>
      <c r="AY2765"/>
    </row>
    <row r="2766" spans="50:51" x14ac:dyDescent="0.25">
      <c r="AX2766"/>
      <c r="AY2766"/>
    </row>
    <row r="2767" spans="50:51" x14ac:dyDescent="0.25">
      <c r="AX2767"/>
      <c r="AY2767"/>
    </row>
    <row r="2768" spans="50:51" x14ac:dyDescent="0.25">
      <c r="AX2768"/>
      <c r="AY2768"/>
    </row>
    <row r="2769" spans="50:51" x14ac:dyDescent="0.25">
      <c r="AX2769"/>
      <c r="AY2769"/>
    </row>
    <row r="2770" spans="50:51" x14ac:dyDescent="0.25">
      <c r="AX2770"/>
      <c r="AY2770"/>
    </row>
    <row r="2771" spans="50:51" x14ac:dyDescent="0.25">
      <c r="AX2771"/>
      <c r="AY2771"/>
    </row>
    <row r="2772" spans="50:51" x14ac:dyDescent="0.25">
      <c r="AX2772"/>
      <c r="AY2772"/>
    </row>
    <row r="2773" spans="50:51" x14ac:dyDescent="0.25">
      <c r="AX2773"/>
      <c r="AY2773"/>
    </row>
    <row r="2774" spans="50:51" x14ac:dyDescent="0.25">
      <c r="AX2774"/>
      <c r="AY2774"/>
    </row>
    <row r="2775" spans="50:51" x14ac:dyDescent="0.25">
      <c r="AX2775"/>
      <c r="AY2775"/>
    </row>
    <row r="2776" spans="50:51" x14ac:dyDescent="0.25">
      <c r="AX2776"/>
      <c r="AY2776"/>
    </row>
    <row r="2777" spans="50:51" x14ac:dyDescent="0.25">
      <c r="AX2777"/>
      <c r="AY2777"/>
    </row>
    <row r="2778" spans="50:51" x14ac:dyDescent="0.25">
      <c r="AX2778"/>
      <c r="AY2778"/>
    </row>
    <row r="2779" spans="50:51" x14ac:dyDescent="0.25">
      <c r="AX2779"/>
      <c r="AY2779"/>
    </row>
    <row r="2780" spans="50:51" x14ac:dyDescent="0.25">
      <c r="AX2780"/>
      <c r="AY2780"/>
    </row>
    <row r="2781" spans="50:51" x14ac:dyDescent="0.25">
      <c r="AX2781"/>
      <c r="AY2781"/>
    </row>
    <row r="2782" spans="50:51" x14ac:dyDescent="0.25">
      <c r="AX2782"/>
      <c r="AY2782"/>
    </row>
    <row r="2783" spans="50:51" x14ac:dyDescent="0.25">
      <c r="AX2783"/>
      <c r="AY2783"/>
    </row>
    <row r="2784" spans="50:51" x14ac:dyDescent="0.25">
      <c r="AX2784"/>
      <c r="AY2784"/>
    </row>
    <row r="2785" spans="50:51" x14ac:dyDescent="0.25">
      <c r="AX2785"/>
      <c r="AY2785"/>
    </row>
    <row r="2786" spans="50:51" x14ac:dyDescent="0.25">
      <c r="AX2786"/>
      <c r="AY2786"/>
    </row>
    <row r="2787" spans="50:51" x14ac:dyDescent="0.25">
      <c r="AX2787"/>
      <c r="AY2787"/>
    </row>
    <row r="2788" spans="50:51" x14ac:dyDescent="0.25">
      <c r="AX2788"/>
      <c r="AY2788"/>
    </row>
    <row r="2789" spans="50:51" x14ac:dyDescent="0.25">
      <c r="AX2789"/>
      <c r="AY2789"/>
    </row>
    <row r="2790" spans="50:51" x14ac:dyDescent="0.25">
      <c r="AX2790"/>
      <c r="AY2790"/>
    </row>
    <row r="2791" spans="50:51" x14ac:dyDescent="0.25">
      <c r="AX2791"/>
      <c r="AY2791"/>
    </row>
    <row r="2792" spans="50:51" x14ac:dyDescent="0.25">
      <c r="AX2792"/>
      <c r="AY2792"/>
    </row>
    <row r="2793" spans="50:51" x14ac:dyDescent="0.25">
      <c r="AX2793"/>
      <c r="AY2793"/>
    </row>
    <row r="2794" spans="50:51" x14ac:dyDescent="0.25">
      <c r="AX2794"/>
      <c r="AY2794"/>
    </row>
    <row r="2795" spans="50:51" x14ac:dyDescent="0.25">
      <c r="AX2795"/>
      <c r="AY2795"/>
    </row>
    <row r="2796" spans="50:51" x14ac:dyDescent="0.25">
      <c r="AX2796"/>
      <c r="AY2796"/>
    </row>
    <row r="2797" spans="50:51" x14ac:dyDescent="0.25">
      <c r="AX2797"/>
      <c r="AY2797"/>
    </row>
    <row r="2798" spans="50:51" x14ac:dyDescent="0.25">
      <c r="AX2798"/>
      <c r="AY2798"/>
    </row>
    <row r="2799" spans="50:51" x14ac:dyDescent="0.25">
      <c r="AX2799"/>
      <c r="AY2799"/>
    </row>
    <row r="2800" spans="50:51" x14ac:dyDescent="0.25">
      <c r="AX2800"/>
      <c r="AY2800"/>
    </row>
    <row r="2801" spans="50:51" x14ac:dyDescent="0.25">
      <c r="AX2801"/>
      <c r="AY2801"/>
    </row>
    <row r="2802" spans="50:51" x14ac:dyDescent="0.25">
      <c r="AX2802"/>
      <c r="AY2802"/>
    </row>
    <row r="2803" spans="50:51" x14ac:dyDescent="0.25">
      <c r="AX2803"/>
      <c r="AY2803"/>
    </row>
    <row r="2804" spans="50:51" x14ac:dyDescent="0.25">
      <c r="AX2804"/>
      <c r="AY2804"/>
    </row>
    <row r="2805" spans="50:51" x14ac:dyDescent="0.25">
      <c r="AX2805"/>
      <c r="AY2805"/>
    </row>
    <row r="2806" spans="50:51" x14ac:dyDescent="0.25">
      <c r="AX2806"/>
      <c r="AY2806"/>
    </row>
    <row r="2807" spans="50:51" x14ac:dyDescent="0.25">
      <c r="AX2807"/>
      <c r="AY2807"/>
    </row>
    <row r="2808" spans="50:51" x14ac:dyDescent="0.25">
      <c r="AX2808"/>
      <c r="AY2808"/>
    </row>
    <row r="2809" spans="50:51" x14ac:dyDescent="0.25">
      <c r="AX2809"/>
      <c r="AY2809"/>
    </row>
    <row r="2810" spans="50:51" x14ac:dyDescent="0.25">
      <c r="AX2810"/>
      <c r="AY2810"/>
    </row>
    <row r="2811" spans="50:51" x14ac:dyDescent="0.25">
      <c r="AX2811"/>
      <c r="AY2811"/>
    </row>
    <row r="2812" spans="50:51" x14ac:dyDescent="0.25">
      <c r="AX2812"/>
      <c r="AY2812"/>
    </row>
    <row r="2813" spans="50:51" x14ac:dyDescent="0.25">
      <c r="AX2813"/>
      <c r="AY2813"/>
    </row>
    <row r="2814" spans="50:51" x14ac:dyDescent="0.25">
      <c r="AX2814"/>
      <c r="AY2814"/>
    </row>
    <row r="2815" spans="50:51" x14ac:dyDescent="0.25">
      <c r="AX2815"/>
      <c r="AY2815"/>
    </row>
    <row r="2816" spans="50:51" x14ac:dyDescent="0.25">
      <c r="AX2816"/>
      <c r="AY2816"/>
    </row>
    <row r="2817" spans="50:51" x14ac:dyDescent="0.25">
      <c r="AX2817"/>
      <c r="AY2817"/>
    </row>
    <row r="2818" spans="50:51" x14ac:dyDescent="0.25">
      <c r="AX2818"/>
      <c r="AY2818"/>
    </row>
    <row r="2819" spans="50:51" x14ac:dyDescent="0.25">
      <c r="AX2819"/>
      <c r="AY2819"/>
    </row>
    <row r="2820" spans="50:51" x14ac:dyDescent="0.25">
      <c r="AX2820"/>
      <c r="AY2820"/>
    </row>
    <row r="2821" spans="50:51" x14ac:dyDescent="0.25">
      <c r="AX2821"/>
      <c r="AY2821"/>
    </row>
    <row r="2822" spans="50:51" x14ac:dyDescent="0.25">
      <c r="AX2822"/>
      <c r="AY2822"/>
    </row>
    <row r="2823" spans="50:51" x14ac:dyDescent="0.25">
      <c r="AX2823"/>
      <c r="AY2823"/>
    </row>
    <row r="2824" spans="50:51" x14ac:dyDescent="0.25">
      <c r="AX2824"/>
      <c r="AY2824"/>
    </row>
    <row r="2825" spans="50:51" x14ac:dyDescent="0.25">
      <c r="AX2825"/>
      <c r="AY2825"/>
    </row>
    <row r="2826" spans="50:51" x14ac:dyDescent="0.25">
      <c r="AX2826"/>
      <c r="AY2826"/>
    </row>
    <row r="2827" spans="50:51" x14ac:dyDescent="0.25">
      <c r="AX2827"/>
      <c r="AY2827"/>
    </row>
    <row r="2828" spans="50:51" x14ac:dyDescent="0.25">
      <c r="AX2828"/>
      <c r="AY2828"/>
    </row>
    <row r="2829" spans="50:51" x14ac:dyDescent="0.25">
      <c r="AX2829"/>
      <c r="AY2829"/>
    </row>
    <row r="2830" spans="50:51" x14ac:dyDescent="0.25">
      <c r="AX2830"/>
      <c r="AY2830"/>
    </row>
    <row r="2831" spans="50:51" x14ac:dyDescent="0.25">
      <c r="AX2831"/>
      <c r="AY2831"/>
    </row>
    <row r="2832" spans="50:51" x14ac:dyDescent="0.25">
      <c r="AX2832"/>
      <c r="AY2832"/>
    </row>
    <row r="2833" spans="50:51" x14ac:dyDescent="0.25">
      <c r="AX2833"/>
      <c r="AY2833"/>
    </row>
    <row r="2834" spans="50:51" x14ac:dyDescent="0.25">
      <c r="AX2834"/>
      <c r="AY2834"/>
    </row>
    <row r="2835" spans="50:51" x14ac:dyDescent="0.25">
      <c r="AX2835"/>
      <c r="AY2835"/>
    </row>
    <row r="2836" spans="50:51" x14ac:dyDescent="0.25">
      <c r="AX2836"/>
      <c r="AY2836"/>
    </row>
    <row r="2837" spans="50:51" x14ac:dyDescent="0.25">
      <c r="AX2837"/>
      <c r="AY2837"/>
    </row>
    <row r="2838" spans="50:51" x14ac:dyDescent="0.25">
      <c r="AX2838"/>
      <c r="AY2838"/>
    </row>
    <row r="2839" spans="50:51" x14ac:dyDescent="0.25">
      <c r="AX2839"/>
      <c r="AY2839"/>
    </row>
    <row r="2840" spans="50:51" x14ac:dyDescent="0.25">
      <c r="AX2840"/>
      <c r="AY2840"/>
    </row>
    <row r="2841" spans="50:51" x14ac:dyDescent="0.25">
      <c r="AX2841"/>
      <c r="AY2841"/>
    </row>
    <row r="2842" spans="50:51" x14ac:dyDescent="0.25">
      <c r="AX2842"/>
      <c r="AY2842"/>
    </row>
    <row r="2843" spans="50:51" x14ac:dyDescent="0.25">
      <c r="AX2843"/>
      <c r="AY2843"/>
    </row>
    <row r="2844" spans="50:51" x14ac:dyDescent="0.25">
      <c r="AX2844"/>
      <c r="AY2844"/>
    </row>
    <row r="2845" spans="50:51" x14ac:dyDescent="0.25">
      <c r="AX2845"/>
      <c r="AY2845"/>
    </row>
    <row r="2846" spans="50:51" x14ac:dyDescent="0.25">
      <c r="AX2846"/>
      <c r="AY2846"/>
    </row>
    <row r="2847" spans="50:51" x14ac:dyDescent="0.25">
      <c r="AX2847"/>
      <c r="AY2847"/>
    </row>
    <row r="2848" spans="50:51" x14ac:dyDescent="0.25">
      <c r="AX2848"/>
      <c r="AY2848"/>
    </row>
    <row r="2849" spans="50:51" x14ac:dyDescent="0.25">
      <c r="AX2849"/>
      <c r="AY2849"/>
    </row>
    <row r="2850" spans="50:51" x14ac:dyDescent="0.25">
      <c r="AX2850"/>
      <c r="AY2850"/>
    </row>
    <row r="2851" spans="50:51" x14ac:dyDescent="0.25">
      <c r="AX2851"/>
      <c r="AY2851"/>
    </row>
    <row r="2852" spans="50:51" x14ac:dyDescent="0.25">
      <c r="AX2852"/>
      <c r="AY2852"/>
    </row>
    <row r="2853" spans="50:51" x14ac:dyDescent="0.25">
      <c r="AX2853"/>
      <c r="AY2853"/>
    </row>
    <row r="2854" spans="50:51" x14ac:dyDescent="0.25">
      <c r="AX2854"/>
      <c r="AY2854"/>
    </row>
    <row r="2855" spans="50:51" x14ac:dyDescent="0.25">
      <c r="AX2855"/>
      <c r="AY2855"/>
    </row>
    <row r="2856" spans="50:51" x14ac:dyDescent="0.25">
      <c r="AX2856"/>
      <c r="AY2856"/>
    </row>
    <row r="2857" spans="50:51" x14ac:dyDescent="0.25">
      <c r="AX2857"/>
      <c r="AY2857"/>
    </row>
    <row r="2858" spans="50:51" x14ac:dyDescent="0.25">
      <c r="AX2858"/>
      <c r="AY2858"/>
    </row>
    <row r="2859" spans="50:51" x14ac:dyDescent="0.25">
      <c r="AX2859"/>
      <c r="AY2859"/>
    </row>
    <row r="2860" spans="50:51" x14ac:dyDescent="0.25">
      <c r="AX2860"/>
      <c r="AY2860"/>
    </row>
    <row r="2861" spans="50:51" x14ac:dyDescent="0.25">
      <c r="AX2861"/>
      <c r="AY2861"/>
    </row>
    <row r="2862" spans="50:51" x14ac:dyDescent="0.25">
      <c r="AX2862"/>
      <c r="AY2862"/>
    </row>
    <row r="2863" spans="50:51" x14ac:dyDescent="0.25">
      <c r="AX2863"/>
      <c r="AY2863"/>
    </row>
    <row r="2864" spans="50:51" x14ac:dyDescent="0.25">
      <c r="AX2864"/>
      <c r="AY2864"/>
    </row>
    <row r="2865" spans="50:51" x14ac:dyDescent="0.25">
      <c r="AX2865"/>
      <c r="AY2865"/>
    </row>
    <row r="2866" spans="50:51" x14ac:dyDescent="0.25">
      <c r="AX2866"/>
      <c r="AY2866"/>
    </row>
    <row r="2867" spans="50:51" x14ac:dyDescent="0.25">
      <c r="AX2867"/>
      <c r="AY2867"/>
    </row>
    <row r="2868" spans="50:51" x14ac:dyDescent="0.25">
      <c r="AX2868"/>
      <c r="AY2868"/>
    </row>
    <row r="2869" spans="50:51" x14ac:dyDescent="0.25">
      <c r="AX2869"/>
      <c r="AY2869"/>
    </row>
    <row r="2870" spans="50:51" x14ac:dyDescent="0.25">
      <c r="AX2870"/>
      <c r="AY2870"/>
    </row>
    <row r="2871" spans="50:51" x14ac:dyDescent="0.25">
      <c r="AX2871"/>
      <c r="AY2871"/>
    </row>
    <row r="2872" spans="50:51" x14ac:dyDescent="0.25">
      <c r="AX2872"/>
      <c r="AY2872"/>
    </row>
    <row r="2873" spans="50:51" x14ac:dyDescent="0.25">
      <c r="AX2873"/>
      <c r="AY2873"/>
    </row>
    <row r="2874" spans="50:51" x14ac:dyDescent="0.25">
      <c r="AX2874"/>
      <c r="AY2874"/>
    </row>
    <row r="2875" spans="50:51" x14ac:dyDescent="0.25">
      <c r="AX2875"/>
      <c r="AY2875"/>
    </row>
    <row r="2876" spans="50:51" x14ac:dyDescent="0.25">
      <c r="AX2876"/>
      <c r="AY2876"/>
    </row>
    <row r="2877" spans="50:51" x14ac:dyDescent="0.25">
      <c r="AX2877"/>
      <c r="AY2877"/>
    </row>
    <row r="2878" spans="50:51" x14ac:dyDescent="0.25">
      <c r="AX2878"/>
      <c r="AY2878"/>
    </row>
    <row r="2879" spans="50:51" x14ac:dyDescent="0.25">
      <c r="AX2879"/>
      <c r="AY2879"/>
    </row>
    <row r="2880" spans="50:51" x14ac:dyDescent="0.25">
      <c r="AX2880"/>
      <c r="AY2880"/>
    </row>
    <row r="2881" spans="50:51" x14ac:dyDescent="0.25">
      <c r="AX2881"/>
      <c r="AY2881"/>
    </row>
    <row r="2882" spans="50:51" x14ac:dyDescent="0.25">
      <c r="AX2882"/>
      <c r="AY2882"/>
    </row>
    <row r="2883" spans="50:51" x14ac:dyDescent="0.25">
      <c r="AX2883"/>
      <c r="AY2883"/>
    </row>
    <row r="2884" spans="50:51" x14ac:dyDescent="0.25">
      <c r="AX2884"/>
      <c r="AY2884"/>
    </row>
    <row r="2885" spans="50:51" x14ac:dyDescent="0.25">
      <c r="AX2885"/>
      <c r="AY2885"/>
    </row>
    <row r="2886" spans="50:51" x14ac:dyDescent="0.25">
      <c r="AX2886"/>
      <c r="AY2886"/>
    </row>
    <row r="2887" spans="50:51" x14ac:dyDescent="0.25">
      <c r="AX2887"/>
      <c r="AY2887"/>
    </row>
    <row r="2888" spans="50:51" x14ac:dyDescent="0.25">
      <c r="AX2888"/>
      <c r="AY2888"/>
    </row>
    <row r="2889" spans="50:51" x14ac:dyDescent="0.25">
      <c r="AX2889"/>
      <c r="AY2889"/>
    </row>
    <row r="2890" spans="50:51" x14ac:dyDescent="0.25">
      <c r="AX2890"/>
      <c r="AY2890"/>
    </row>
    <row r="2891" spans="50:51" x14ac:dyDescent="0.25">
      <c r="AX2891"/>
      <c r="AY2891"/>
    </row>
    <row r="2892" spans="50:51" x14ac:dyDescent="0.25">
      <c r="AX2892"/>
      <c r="AY2892"/>
    </row>
    <row r="2893" spans="50:51" x14ac:dyDescent="0.25">
      <c r="AX2893"/>
      <c r="AY2893"/>
    </row>
    <row r="2894" spans="50:51" x14ac:dyDescent="0.25">
      <c r="AX2894"/>
      <c r="AY2894"/>
    </row>
    <row r="2895" spans="50:51" x14ac:dyDescent="0.25">
      <c r="AX2895"/>
      <c r="AY2895"/>
    </row>
    <row r="2896" spans="50:51" x14ac:dyDescent="0.25">
      <c r="AX2896"/>
      <c r="AY2896"/>
    </row>
    <row r="2897" spans="50:51" x14ac:dyDescent="0.25">
      <c r="AX2897"/>
      <c r="AY2897"/>
    </row>
    <row r="2898" spans="50:51" x14ac:dyDescent="0.25">
      <c r="AX2898"/>
      <c r="AY2898"/>
    </row>
    <row r="2899" spans="50:51" x14ac:dyDescent="0.25">
      <c r="AX2899"/>
      <c r="AY2899"/>
    </row>
    <row r="2900" spans="50:51" x14ac:dyDescent="0.25">
      <c r="AX2900"/>
      <c r="AY2900"/>
    </row>
    <row r="2901" spans="50:51" x14ac:dyDescent="0.25">
      <c r="AX2901"/>
      <c r="AY2901"/>
    </row>
    <row r="2902" spans="50:51" x14ac:dyDescent="0.25">
      <c r="AX2902"/>
      <c r="AY2902"/>
    </row>
    <row r="2903" spans="50:51" x14ac:dyDescent="0.25">
      <c r="AX2903"/>
      <c r="AY2903"/>
    </row>
    <row r="2904" spans="50:51" x14ac:dyDescent="0.25">
      <c r="AX2904"/>
      <c r="AY2904"/>
    </row>
    <row r="2905" spans="50:51" x14ac:dyDescent="0.25">
      <c r="AX2905"/>
      <c r="AY2905"/>
    </row>
    <row r="2906" spans="50:51" x14ac:dyDescent="0.25">
      <c r="AX2906"/>
      <c r="AY2906"/>
    </row>
    <row r="2907" spans="50:51" x14ac:dyDescent="0.25">
      <c r="AX2907"/>
      <c r="AY2907"/>
    </row>
    <row r="2908" spans="50:51" x14ac:dyDescent="0.25">
      <c r="AX2908"/>
      <c r="AY2908"/>
    </row>
    <row r="2909" spans="50:51" x14ac:dyDescent="0.25">
      <c r="AX2909"/>
      <c r="AY2909"/>
    </row>
    <row r="2910" spans="50:51" x14ac:dyDescent="0.25">
      <c r="AX2910"/>
      <c r="AY2910"/>
    </row>
    <row r="2911" spans="50:51" x14ac:dyDescent="0.25">
      <c r="AX2911"/>
      <c r="AY2911"/>
    </row>
    <row r="2912" spans="50:51" x14ac:dyDescent="0.25">
      <c r="AX2912"/>
      <c r="AY2912"/>
    </row>
    <row r="2913" spans="50:51" x14ac:dyDescent="0.25">
      <c r="AX2913"/>
      <c r="AY2913"/>
    </row>
    <row r="2914" spans="50:51" x14ac:dyDescent="0.25">
      <c r="AX2914"/>
      <c r="AY2914"/>
    </row>
    <row r="2915" spans="50:51" x14ac:dyDescent="0.25">
      <c r="AX2915"/>
      <c r="AY2915"/>
    </row>
    <row r="2916" spans="50:51" x14ac:dyDescent="0.25">
      <c r="AX2916"/>
      <c r="AY2916"/>
    </row>
    <row r="2917" spans="50:51" x14ac:dyDescent="0.25">
      <c r="AX2917"/>
      <c r="AY2917"/>
    </row>
    <row r="2918" spans="50:51" x14ac:dyDescent="0.25">
      <c r="AX2918"/>
      <c r="AY2918"/>
    </row>
    <row r="2919" spans="50:51" x14ac:dyDescent="0.25">
      <c r="AX2919"/>
      <c r="AY2919"/>
    </row>
    <row r="2920" spans="50:51" x14ac:dyDescent="0.25">
      <c r="AX2920"/>
      <c r="AY2920"/>
    </row>
    <row r="2921" spans="50:51" x14ac:dyDescent="0.25">
      <c r="AX2921"/>
      <c r="AY2921"/>
    </row>
    <row r="2922" spans="50:51" x14ac:dyDescent="0.25">
      <c r="AX2922"/>
      <c r="AY2922"/>
    </row>
    <row r="2923" spans="50:51" x14ac:dyDescent="0.25">
      <c r="AX2923"/>
      <c r="AY2923"/>
    </row>
    <row r="2924" spans="50:51" x14ac:dyDescent="0.25">
      <c r="AX2924"/>
      <c r="AY2924"/>
    </row>
    <row r="2925" spans="50:51" x14ac:dyDescent="0.25">
      <c r="AX2925"/>
      <c r="AY2925"/>
    </row>
    <row r="2926" spans="50:51" x14ac:dyDescent="0.25">
      <c r="AX2926"/>
      <c r="AY2926"/>
    </row>
    <row r="2927" spans="50:51" x14ac:dyDescent="0.25">
      <c r="AX2927"/>
      <c r="AY2927"/>
    </row>
    <row r="2928" spans="50:51" x14ac:dyDescent="0.25">
      <c r="AX2928"/>
      <c r="AY2928"/>
    </row>
    <row r="2929" spans="50:51" x14ac:dyDescent="0.25">
      <c r="AX2929"/>
      <c r="AY2929"/>
    </row>
    <row r="2930" spans="50:51" x14ac:dyDescent="0.25">
      <c r="AX2930"/>
      <c r="AY2930"/>
    </row>
    <row r="2931" spans="50:51" x14ac:dyDescent="0.25">
      <c r="AX2931"/>
      <c r="AY2931"/>
    </row>
    <row r="2932" spans="50:51" x14ac:dyDescent="0.25">
      <c r="AX2932"/>
      <c r="AY2932"/>
    </row>
    <row r="2933" spans="50:51" x14ac:dyDescent="0.25">
      <c r="AX2933"/>
      <c r="AY2933"/>
    </row>
    <row r="2934" spans="50:51" x14ac:dyDescent="0.25">
      <c r="AX2934"/>
      <c r="AY2934"/>
    </row>
    <row r="2935" spans="50:51" x14ac:dyDescent="0.25">
      <c r="AX2935"/>
      <c r="AY2935"/>
    </row>
    <row r="2936" spans="50:51" x14ac:dyDescent="0.25">
      <c r="AX2936"/>
      <c r="AY2936"/>
    </row>
    <row r="2937" spans="50:51" x14ac:dyDescent="0.25">
      <c r="AX2937"/>
      <c r="AY2937"/>
    </row>
    <row r="2938" spans="50:51" x14ac:dyDescent="0.25">
      <c r="AX2938"/>
      <c r="AY2938"/>
    </row>
    <row r="2939" spans="50:51" x14ac:dyDescent="0.25">
      <c r="AX2939"/>
      <c r="AY2939"/>
    </row>
    <row r="2940" spans="50:51" x14ac:dyDescent="0.25">
      <c r="AX2940"/>
      <c r="AY2940"/>
    </row>
    <row r="2941" spans="50:51" x14ac:dyDescent="0.25">
      <c r="AX2941"/>
      <c r="AY2941"/>
    </row>
    <row r="2942" spans="50:51" x14ac:dyDescent="0.25">
      <c r="AX2942"/>
      <c r="AY2942"/>
    </row>
    <row r="2943" spans="50:51" x14ac:dyDescent="0.25">
      <c r="AX2943"/>
      <c r="AY2943"/>
    </row>
    <row r="2944" spans="50:51" x14ac:dyDescent="0.25">
      <c r="AX2944"/>
      <c r="AY2944"/>
    </row>
    <row r="2945" spans="50:51" x14ac:dyDescent="0.25">
      <c r="AX2945"/>
      <c r="AY2945"/>
    </row>
    <row r="2946" spans="50:51" x14ac:dyDescent="0.25">
      <c r="AX2946"/>
      <c r="AY2946"/>
    </row>
    <row r="2947" spans="50:51" x14ac:dyDescent="0.25">
      <c r="AX2947"/>
      <c r="AY2947"/>
    </row>
    <row r="2948" spans="50:51" x14ac:dyDescent="0.25">
      <c r="AX2948"/>
      <c r="AY2948"/>
    </row>
    <row r="2949" spans="50:51" x14ac:dyDescent="0.25">
      <c r="AX2949"/>
      <c r="AY2949"/>
    </row>
    <row r="2950" spans="50:51" x14ac:dyDescent="0.25">
      <c r="AX2950"/>
      <c r="AY2950"/>
    </row>
    <row r="2951" spans="50:51" x14ac:dyDescent="0.25">
      <c r="AX2951"/>
      <c r="AY2951"/>
    </row>
    <row r="2952" spans="50:51" x14ac:dyDescent="0.25">
      <c r="AX2952"/>
      <c r="AY2952"/>
    </row>
    <row r="2953" spans="50:51" x14ac:dyDescent="0.25">
      <c r="AX2953"/>
      <c r="AY2953"/>
    </row>
    <row r="2954" spans="50:51" x14ac:dyDescent="0.25">
      <c r="AX2954"/>
      <c r="AY2954"/>
    </row>
    <row r="2955" spans="50:51" x14ac:dyDescent="0.25">
      <c r="AX2955"/>
      <c r="AY2955"/>
    </row>
    <row r="2956" spans="50:51" x14ac:dyDescent="0.25">
      <c r="AX2956"/>
      <c r="AY2956"/>
    </row>
    <row r="2957" spans="50:51" x14ac:dyDescent="0.25">
      <c r="AX2957"/>
      <c r="AY2957"/>
    </row>
    <row r="2958" spans="50:51" x14ac:dyDescent="0.25">
      <c r="AX2958"/>
      <c r="AY2958"/>
    </row>
    <row r="2959" spans="50:51" x14ac:dyDescent="0.25">
      <c r="AX2959"/>
      <c r="AY2959"/>
    </row>
    <row r="2960" spans="50:51" x14ac:dyDescent="0.25">
      <c r="AX2960"/>
      <c r="AY2960"/>
    </row>
    <row r="2961" spans="50:51" x14ac:dyDescent="0.25">
      <c r="AX2961"/>
      <c r="AY2961"/>
    </row>
    <row r="2962" spans="50:51" x14ac:dyDescent="0.25">
      <c r="AX2962"/>
      <c r="AY2962"/>
    </row>
    <row r="2963" spans="50:51" x14ac:dyDescent="0.25">
      <c r="AX2963"/>
      <c r="AY2963"/>
    </row>
    <row r="2964" spans="50:51" x14ac:dyDescent="0.25">
      <c r="AX2964"/>
      <c r="AY2964"/>
    </row>
    <row r="2965" spans="50:51" x14ac:dyDescent="0.25">
      <c r="AX2965"/>
      <c r="AY2965"/>
    </row>
    <row r="2966" spans="50:51" x14ac:dyDescent="0.25">
      <c r="AX2966"/>
      <c r="AY2966"/>
    </row>
    <row r="2967" spans="50:51" x14ac:dyDescent="0.25">
      <c r="AX2967"/>
      <c r="AY2967"/>
    </row>
    <row r="2968" spans="50:51" x14ac:dyDescent="0.25">
      <c r="AX2968"/>
      <c r="AY2968"/>
    </row>
    <row r="2969" spans="50:51" x14ac:dyDescent="0.25">
      <c r="AX2969"/>
      <c r="AY2969"/>
    </row>
    <row r="2970" spans="50:51" x14ac:dyDescent="0.25">
      <c r="AX2970"/>
      <c r="AY2970"/>
    </row>
    <row r="2971" spans="50:51" x14ac:dyDescent="0.25">
      <c r="AX2971"/>
      <c r="AY2971"/>
    </row>
    <row r="2972" spans="50:51" x14ac:dyDescent="0.25">
      <c r="AX2972"/>
      <c r="AY2972"/>
    </row>
    <row r="2973" spans="50:51" x14ac:dyDescent="0.25">
      <c r="AX2973"/>
      <c r="AY2973"/>
    </row>
    <row r="2974" spans="50:51" x14ac:dyDescent="0.25">
      <c r="AX2974"/>
      <c r="AY2974"/>
    </row>
    <row r="2975" spans="50:51" x14ac:dyDescent="0.25">
      <c r="AX2975"/>
      <c r="AY2975"/>
    </row>
    <row r="2976" spans="50:51" x14ac:dyDescent="0.25">
      <c r="AX2976"/>
      <c r="AY2976"/>
    </row>
    <row r="2977" spans="50:51" x14ac:dyDescent="0.25">
      <c r="AX2977"/>
      <c r="AY2977"/>
    </row>
    <row r="2978" spans="50:51" x14ac:dyDescent="0.25">
      <c r="AX2978"/>
      <c r="AY2978"/>
    </row>
    <row r="2979" spans="50:51" x14ac:dyDescent="0.25">
      <c r="AX2979"/>
      <c r="AY2979"/>
    </row>
    <row r="2980" spans="50:51" x14ac:dyDescent="0.25">
      <c r="AX2980"/>
      <c r="AY2980"/>
    </row>
    <row r="2981" spans="50:51" x14ac:dyDescent="0.25">
      <c r="AX2981"/>
      <c r="AY2981"/>
    </row>
    <row r="2982" spans="50:51" x14ac:dyDescent="0.25">
      <c r="AX2982"/>
      <c r="AY2982"/>
    </row>
    <row r="2983" spans="50:51" x14ac:dyDescent="0.25">
      <c r="AX2983"/>
      <c r="AY2983"/>
    </row>
    <row r="2984" spans="50:51" x14ac:dyDescent="0.25">
      <c r="AX2984"/>
      <c r="AY2984"/>
    </row>
    <row r="2985" spans="50:51" x14ac:dyDescent="0.25">
      <c r="AX2985"/>
      <c r="AY2985"/>
    </row>
    <row r="2986" spans="50:51" x14ac:dyDescent="0.25">
      <c r="AX2986"/>
      <c r="AY2986"/>
    </row>
    <row r="2987" spans="50:51" x14ac:dyDescent="0.25">
      <c r="AX2987"/>
      <c r="AY2987"/>
    </row>
    <row r="2988" spans="50:51" x14ac:dyDescent="0.25">
      <c r="AX2988"/>
      <c r="AY2988"/>
    </row>
    <row r="2989" spans="50:51" x14ac:dyDescent="0.25">
      <c r="AX2989"/>
      <c r="AY2989"/>
    </row>
    <row r="2990" spans="50:51" x14ac:dyDescent="0.25">
      <c r="AX2990"/>
      <c r="AY2990"/>
    </row>
    <row r="2991" spans="50:51" x14ac:dyDescent="0.25">
      <c r="AX2991"/>
      <c r="AY2991"/>
    </row>
    <row r="2992" spans="50:51" x14ac:dyDescent="0.25">
      <c r="AX2992"/>
      <c r="AY2992"/>
    </row>
    <row r="2993" spans="50:51" x14ac:dyDescent="0.25">
      <c r="AX2993"/>
      <c r="AY2993"/>
    </row>
    <row r="2994" spans="50:51" x14ac:dyDescent="0.25">
      <c r="AX2994"/>
      <c r="AY2994"/>
    </row>
    <row r="2995" spans="50:51" x14ac:dyDescent="0.25">
      <c r="AX2995"/>
      <c r="AY2995"/>
    </row>
    <row r="2996" spans="50:51" x14ac:dyDescent="0.25">
      <c r="AX2996"/>
      <c r="AY2996"/>
    </row>
    <row r="2997" spans="50:51" x14ac:dyDescent="0.25">
      <c r="AX2997"/>
      <c r="AY2997"/>
    </row>
    <row r="2998" spans="50:51" x14ac:dyDescent="0.25">
      <c r="AX2998"/>
      <c r="AY2998"/>
    </row>
    <row r="2999" spans="50:51" x14ac:dyDescent="0.25">
      <c r="AX2999"/>
      <c r="AY2999"/>
    </row>
    <row r="3000" spans="50:51" x14ac:dyDescent="0.25">
      <c r="AX3000"/>
      <c r="AY3000"/>
    </row>
    <row r="3001" spans="50:51" x14ac:dyDescent="0.25">
      <c r="AX3001"/>
      <c r="AY3001"/>
    </row>
    <row r="3002" spans="50:51" x14ac:dyDescent="0.25">
      <c r="AX3002"/>
      <c r="AY3002"/>
    </row>
    <row r="3003" spans="50:51" x14ac:dyDescent="0.25">
      <c r="AX3003"/>
      <c r="AY3003"/>
    </row>
    <row r="3004" spans="50:51" x14ac:dyDescent="0.25">
      <c r="AX3004"/>
      <c r="AY3004"/>
    </row>
    <row r="3005" spans="50:51" x14ac:dyDescent="0.25">
      <c r="AX3005"/>
      <c r="AY3005"/>
    </row>
    <row r="3006" spans="50:51" x14ac:dyDescent="0.25">
      <c r="AX3006"/>
      <c r="AY3006"/>
    </row>
    <row r="3007" spans="50:51" x14ac:dyDescent="0.25">
      <c r="AX3007"/>
      <c r="AY3007"/>
    </row>
    <row r="3008" spans="50:51" x14ac:dyDescent="0.25">
      <c r="AX3008"/>
      <c r="AY3008"/>
    </row>
    <row r="3009" spans="50:51" x14ac:dyDescent="0.25">
      <c r="AX3009"/>
      <c r="AY3009"/>
    </row>
    <row r="3010" spans="50:51" x14ac:dyDescent="0.25">
      <c r="AX3010"/>
      <c r="AY3010"/>
    </row>
    <row r="3011" spans="50:51" x14ac:dyDescent="0.25">
      <c r="AX3011"/>
      <c r="AY3011"/>
    </row>
    <row r="3012" spans="50:51" x14ac:dyDescent="0.25">
      <c r="AX3012"/>
      <c r="AY3012"/>
    </row>
    <row r="3013" spans="50:51" x14ac:dyDescent="0.25">
      <c r="AX3013"/>
      <c r="AY3013"/>
    </row>
    <row r="3014" spans="50:51" x14ac:dyDescent="0.25">
      <c r="AX3014"/>
      <c r="AY3014"/>
    </row>
    <row r="3015" spans="50:51" x14ac:dyDescent="0.25">
      <c r="AX3015"/>
      <c r="AY3015"/>
    </row>
    <row r="3016" spans="50:51" x14ac:dyDescent="0.25">
      <c r="AX3016"/>
      <c r="AY3016"/>
    </row>
    <row r="3017" spans="50:51" x14ac:dyDescent="0.25">
      <c r="AX3017"/>
      <c r="AY3017"/>
    </row>
    <row r="3018" spans="50:51" x14ac:dyDescent="0.25">
      <c r="AX3018"/>
      <c r="AY3018"/>
    </row>
    <row r="3019" spans="50:51" x14ac:dyDescent="0.25">
      <c r="AX3019"/>
      <c r="AY3019"/>
    </row>
    <row r="3020" spans="50:51" x14ac:dyDescent="0.25">
      <c r="AX3020"/>
      <c r="AY3020"/>
    </row>
    <row r="3021" spans="50:51" x14ac:dyDescent="0.25">
      <c r="AX3021"/>
      <c r="AY3021"/>
    </row>
    <row r="3022" spans="50:51" x14ac:dyDescent="0.25">
      <c r="AX3022"/>
      <c r="AY3022"/>
    </row>
    <row r="3023" spans="50:51" x14ac:dyDescent="0.25">
      <c r="AX3023"/>
      <c r="AY3023"/>
    </row>
    <row r="3024" spans="50:51" x14ac:dyDescent="0.25">
      <c r="AX3024"/>
      <c r="AY3024"/>
    </row>
    <row r="3025" spans="50:51" x14ac:dyDescent="0.25">
      <c r="AX3025"/>
      <c r="AY3025"/>
    </row>
    <row r="3026" spans="50:51" x14ac:dyDescent="0.25">
      <c r="AX3026"/>
      <c r="AY3026"/>
    </row>
    <row r="3027" spans="50:51" x14ac:dyDescent="0.25">
      <c r="AX3027"/>
      <c r="AY3027"/>
    </row>
    <row r="3028" spans="50:51" x14ac:dyDescent="0.25">
      <c r="AX3028"/>
      <c r="AY3028"/>
    </row>
    <row r="3029" spans="50:51" x14ac:dyDescent="0.25">
      <c r="AX3029"/>
      <c r="AY3029"/>
    </row>
    <row r="3030" spans="50:51" x14ac:dyDescent="0.25">
      <c r="AX3030"/>
      <c r="AY3030"/>
    </row>
    <row r="3031" spans="50:51" x14ac:dyDescent="0.25">
      <c r="AX3031"/>
      <c r="AY3031"/>
    </row>
    <row r="3032" spans="50:51" x14ac:dyDescent="0.25">
      <c r="AX3032"/>
      <c r="AY3032"/>
    </row>
    <row r="3033" spans="50:51" x14ac:dyDescent="0.25">
      <c r="AX3033"/>
      <c r="AY3033"/>
    </row>
    <row r="3034" spans="50:51" x14ac:dyDescent="0.25">
      <c r="AX3034"/>
      <c r="AY3034"/>
    </row>
    <row r="3035" spans="50:51" x14ac:dyDescent="0.25">
      <c r="AX3035"/>
      <c r="AY3035"/>
    </row>
    <row r="3036" spans="50:51" x14ac:dyDescent="0.25">
      <c r="AX3036"/>
      <c r="AY3036"/>
    </row>
    <row r="3037" spans="50:51" x14ac:dyDescent="0.25">
      <c r="AX3037"/>
      <c r="AY3037"/>
    </row>
    <row r="3038" spans="50:51" x14ac:dyDescent="0.25">
      <c r="AX3038"/>
      <c r="AY3038"/>
    </row>
    <row r="3039" spans="50:51" x14ac:dyDescent="0.25">
      <c r="AX3039"/>
      <c r="AY3039"/>
    </row>
    <row r="3040" spans="50:51" x14ac:dyDescent="0.25">
      <c r="AX3040"/>
      <c r="AY3040"/>
    </row>
    <row r="3041" spans="50:51" x14ac:dyDescent="0.25">
      <c r="AX3041"/>
      <c r="AY3041"/>
    </row>
    <row r="3042" spans="50:51" x14ac:dyDescent="0.25">
      <c r="AX3042"/>
      <c r="AY3042"/>
    </row>
    <row r="3043" spans="50:51" x14ac:dyDescent="0.25">
      <c r="AX3043"/>
      <c r="AY3043"/>
    </row>
    <row r="3044" spans="50:51" x14ac:dyDescent="0.25">
      <c r="AX3044"/>
      <c r="AY3044"/>
    </row>
    <row r="3045" spans="50:51" x14ac:dyDescent="0.25">
      <c r="AX3045"/>
      <c r="AY3045"/>
    </row>
    <row r="3046" spans="50:51" x14ac:dyDescent="0.25">
      <c r="AX3046"/>
      <c r="AY3046"/>
    </row>
    <row r="3047" spans="50:51" x14ac:dyDescent="0.25">
      <c r="AX3047"/>
      <c r="AY3047"/>
    </row>
    <row r="3048" spans="50:51" x14ac:dyDescent="0.25">
      <c r="AX3048"/>
      <c r="AY3048"/>
    </row>
    <row r="3049" spans="50:51" x14ac:dyDescent="0.25">
      <c r="AX3049"/>
      <c r="AY3049"/>
    </row>
    <row r="3050" spans="50:51" x14ac:dyDescent="0.25">
      <c r="AX3050"/>
      <c r="AY3050"/>
    </row>
    <row r="3051" spans="50:51" x14ac:dyDescent="0.25">
      <c r="AX3051"/>
      <c r="AY3051"/>
    </row>
    <row r="3052" spans="50:51" x14ac:dyDescent="0.25">
      <c r="AX3052"/>
      <c r="AY3052"/>
    </row>
    <row r="3053" spans="50:51" x14ac:dyDescent="0.25">
      <c r="AX3053"/>
      <c r="AY3053"/>
    </row>
    <row r="3054" spans="50:51" x14ac:dyDescent="0.25">
      <c r="AX3054"/>
      <c r="AY3054"/>
    </row>
    <row r="3055" spans="50:51" x14ac:dyDescent="0.25">
      <c r="AX3055"/>
      <c r="AY3055"/>
    </row>
    <row r="3056" spans="50:51" x14ac:dyDescent="0.25">
      <c r="AX3056"/>
      <c r="AY3056"/>
    </row>
    <row r="3057" spans="50:51" x14ac:dyDescent="0.25">
      <c r="AX3057"/>
      <c r="AY3057"/>
    </row>
    <row r="3058" spans="50:51" x14ac:dyDescent="0.25">
      <c r="AX3058"/>
      <c r="AY3058"/>
    </row>
    <row r="3059" spans="50:51" x14ac:dyDescent="0.25">
      <c r="AX3059"/>
      <c r="AY3059"/>
    </row>
    <row r="3060" spans="50:51" x14ac:dyDescent="0.25">
      <c r="AX3060"/>
      <c r="AY3060"/>
    </row>
    <row r="3061" spans="50:51" x14ac:dyDescent="0.25">
      <c r="AX3061"/>
      <c r="AY3061"/>
    </row>
    <row r="3062" spans="50:51" x14ac:dyDescent="0.25">
      <c r="AX3062"/>
      <c r="AY3062"/>
    </row>
    <row r="3063" spans="50:51" x14ac:dyDescent="0.25">
      <c r="AX3063"/>
      <c r="AY3063"/>
    </row>
    <row r="3064" spans="50:51" x14ac:dyDescent="0.25">
      <c r="AX3064"/>
      <c r="AY3064"/>
    </row>
    <row r="3065" spans="50:51" x14ac:dyDescent="0.25">
      <c r="AX3065"/>
      <c r="AY3065"/>
    </row>
    <row r="3066" spans="50:51" x14ac:dyDescent="0.25">
      <c r="AX3066"/>
      <c r="AY3066"/>
    </row>
    <row r="3067" spans="50:51" x14ac:dyDescent="0.25">
      <c r="AX3067"/>
      <c r="AY3067"/>
    </row>
    <row r="3068" spans="50:51" x14ac:dyDescent="0.25">
      <c r="AX3068"/>
      <c r="AY3068"/>
    </row>
    <row r="3069" spans="50:51" x14ac:dyDescent="0.25">
      <c r="AX3069"/>
      <c r="AY3069"/>
    </row>
    <row r="3070" spans="50:51" x14ac:dyDescent="0.25">
      <c r="AX3070"/>
      <c r="AY3070"/>
    </row>
    <row r="3071" spans="50:51" x14ac:dyDescent="0.25">
      <c r="AX3071"/>
      <c r="AY3071"/>
    </row>
    <row r="3072" spans="50:51" x14ac:dyDescent="0.25">
      <c r="AX3072"/>
      <c r="AY3072"/>
    </row>
    <row r="3073" spans="50:51" x14ac:dyDescent="0.25">
      <c r="AX3073"/>
      <c r="AY3073"/>
    </row>
    <row r="3074" spans="50:51" x14ac:dyDescent="0.25">
      <c r="AX3074"/>
      <c r="AY3074"/>
    </row>
    <row r="3075" spans="50:51" x14ac:dyDescent="0.25">
      <c r="AX3075"/>
      <c r="AY3075"/>
    </row>
    <row r="3076" spans="50:51" x14ac:dyDescent="0.25">
      <c r="AX3076"/>
      <c r="AY3076"/>
    </row>
    <row r="3077" spans="50:51" x14ac:dyDescent="0.25">
      <c r="AX3077"/>
      <c r="AY3077"/>
    </row>
    <row r="3078" spans="50:51" x14ac:dyDescent="0.25">
      <c r="AX3078"/>
      <c r="AY3078"/>
    </row>
    <row r="3079" spans="50:51" x14ac:dyDescent="0.25">
      <c r="AX3079"/>
      <c r="AY3079"/>
    </row>
    <row r="3080" spans="50:51" x14ac:dyDescent="0.25">
      <c r="AX3080"/>
      <c r="AY3080"/>
    </row>
    <row r="3081" spans="50:51" x14ac:dyDescent="0.25">
      <c r="AX3081"/>
      <c r="AY3081"/>
    </row>
    <row r="3082" spans="50:51" x14ac:dyDescent="0.25">
      <c r="AX3082"/>
      <c r="AY3082"/>
    </row>
    <row r="3083" spans="50:51" x14ac:dyDescent="0.25">
      <c r="AX3083"/>
      <c r="AY3083"/>
    </row>
    <row r="3084" spans="50:51" x14ac:dyDescent="0.25">
      <c r="AX3084"/>
      <c r="AY3084"/>
    </row>
    <row r="3085" spans="50:51" x14ac:dyDescent="0.25">
      <c r="AX3085"/>
      <c r="AY3085"/>
    </row>
    <row r="3086" spans="50:51" x14ac:dyDescent="0.25">
      <c r="AX3086"/>
      <c r="AY3086"/>
    </row>
    <row r="3087" spans="50:51" x14ac:dyDescent="0.25">
      <c r="AX3087"/>
      <c r="AY3087"/>
    </row>
    <row r="3088" spans="50:51" x14ac:dyDescent="0.25">
      <c r="AX3088"/>
      <c r="AY3088"/>
    </row>
    <row r="3089" spans="50:51" x14ac:dyDescent="0.25">
      <c r="AX3089"/>
      <c r="AY3089"/>
    </row>
    <row r="3090" spans="50:51" x14ac:dyDescent="0.25">
      <c r="AX3090"/>
      <c r="AY3090"/>
    </row>
    <row r="3091" spans="50:51" x14ac:dyDescent="0.25">
      <c r="AX3091"/>
      <c r="AY3091"/>
    </row>
    <row r="3092" spans="50:51" x14ac:dyDescent="0.25">
      <c r="AX3092"/>
      <c r="AY3092"/>
    </row>
    <row r="3093" spans="50:51" x14ac:dyDescent="0.25">
      <c r="AX3093"/>
      <c r="AY3093"/>
    </row>
    <row r="3094" spans="50:51" x14ac:dyDescent="0.25">
      <c r="AX3094"/>
      <c r="AY3094"/>
    </row>
    <row r="3095" spans="50:51" x14ac:dyDescent="0.25">
      <c r="AX3095"/>
      <c r="AY3095"/>
    </row>
    <row r="3096" spans="50:51" x14ac:dyDescent="0.25">
      <c r="AX3096"/>
      <c r="AY3096"/>
    </row>
    <row r="3097" spans="50:51" x14ac:dyDescent="0.25">
      <c r="AX3097"/>
      <c r="AY3097"/>
    </row>
    <row r="3098" spans="50:51" x14ac:dyDescent="0.25">
      <c r="AX3098"/>
      <c r="AY3098"/>
    </row>
    <row r="3099" spans="50:51" x14ac:dyDescent="0.25">
      <c r="AX3099"/>
      <c r="AY3099"/>
    </row>
    <row r="3100" spans="50:51" x14ac:dyDescent="0.25">
      <c r="AX3100"/>
      <c r="AY3100"/>
    </row>
    <row r="3101" spans="50:51" x14ac:dyDescent="0.25">
      <c r="AX3101"/>
      <c r="AY3101"/>
    </row>
    <row r="3102" spans="50:51" x14ac:dyDescent="0.25">
      <c r="AX3102"/>
      <c r="AY3102"/>
    </row>
    <row r="3103" spans="50:51" x14ac:dyDescent="0.25">
      <c r="AX3103"/>
      <c r="AY3103"/>
    </row>
    <row r="3104" spans="50:51" x14ac:dyDescent="0.25">
      <c r="AX3104"/>
      <c r="AY3104"/>
    </row>
    <row r="3105" spans="50:51" x14ac:dyDescent="0.25">
      <c r="AX3105"/>
      <c r="AY3105"/>
    </row>
    <row r="3106" spans="50:51" x14ac:dyDescent="0.25">
      <c r="AX3106"/>
      <c r="AY3106"/>
    </row>
    <row r="3107" spans="50:51" x14ac:dyDescent="0.25">
      <c r="AX3107"/>
      <c r="AY3107"/>
    </row>
    <row r="3108" spans="50:51" x14ac:dyDescent="0.25">
      <c r="AX3108"/>
      <c r="AY3108"/>
    </row>
    <row r="3109" spans="50:51" x14ac:dyDescent="0.25">
      <c r="AX3109"/>
      <c r="AY3109"/>
    </row>
    <row r="3110" spans="50:51" x14ac:dyDescent="0.25">
      <c r="AX3110"/>
      <c r="AY3110"/>
    </row>
    <row r="3111" spans="50:51" x14ac:dyDescent="0.25">
      <c r="AX3111"/>
      <c r="AY3111"/>
    </row>
    <row r="3112" spans="50:51" x14ac:dyDescent="0.25">
      <c r="AX3112"/>
      <c r="AY3112"/>
    </row>
    <row r="3113" spans="50:51" x14ac:dyDescent="0.25">
      <c r="AX3113"/>
      <c r="AY3113"/>
    </row>
    <row r="3114" spans="50:51" x14ac:dyDescent="0.25">
      <c r="AX3114"/>
      <c r="AY3114"/>
    </row>
    <row r="3115" spans="50:51" x14ac:dyDescent="0.25">
      <c r="AX3115"/>
      <c r="AY3115"/>
    </row>
    <row r="3116" spans="50:51" x14ac:dyDescent="0.25">
      <c r="AX3116"/>
      <c r="AY3116"/>
    </row>
    <row r="3117" spans="50:51" x14ac:dyDescent="0.25">
      <c r="AX3117"/>
      <c r="AY3117"/>
    </row>
    <row r="3118" spans="50:51" x14ac:dyDescent="0.25">
      <c r="AX3118"/>
      <c r="AY3118"/>
    </row>
    <row r="3119" spans="50:51" x14ac:dyDescent="0.25">
      <c r="AX3119"/>
      <c r="AY3119"/>
    </row>
    <row r="3120" spans="50:51" x14ac:dyDescent="0.25">
      <c r="AX3120"/>
      <c r="AY3120"/>
    </row>
    <row r="3121" spans="50:51" x14ac:dyDescent="0.25">
      <c r="AX3121"/>
      <c r="AY3121"/>
    </row>
    <row r="3122" spans="50:51" x14ac:dyDescent="0.25">
      <c r="AX3122"/>
      <c r="AY3122"/>
    </row>
    <row r="3123" spans="50:51" x14ac:dyDescent="0.25">
      <c r="AX3123"/>
      <c r="AY3123"/>
    </row>
    <row r="3124" spans="50:51" x14ac:dyDescent="0.25">
      <c r="AX3124"/>
      <c r="AY3124"/>
    </row>
    <row r="3125" spans="50:51" x14ac:dyDescent="0.25">
      <c r="AX3125"/>
      <c r="AY3125"/>
    </row>
    <row r="3126" spans="50:51" x14ac:dyDescent="0.25">
      <c r="AX3126"/>
      <c r="AY3126"/>
    </row>
    <row r="3127" spans="50:51" x14ac:dyDescent="0.25">
      <c r="AX3127"/>
      <c r="AY3127"/>
    </row>
    <row r="3128" spans="50:51" x14ac:dyDescent="0.25">
      <c r="AX3128"/>
      <c r="AY3128"/>
    </row>
    <row r="3129" spans="50:51" x14ac:dyDescent="0.25">
      <c r="AX3129"/>
      <c r="AY3129"/>
    </row>
    <row r="3130" spans="50:51" x14ac:dyDescent="0.25">
      <c r="AX3130"/>
      <c r="AY3130"/>
    </row>
    <row r="3131" spans="50:51" x14ac:dyDescent="0.25">
      <c r="AX3131"/>
      <c r="AY3131"/>
    </row>
    <row r="3132" spans="50:51" x14ac:dyDescent="0.25">
      <c r="AX3132"/>
      <c r="AY3132"/>
    </row>
    <row r="3133" spans="50:51" x14ac:dyDescent="0.25">
      <c r="AX3133"/>
      <c r="AY3133"/>
    </row>
    <row r="3134" spans="50:51" x14ac:dyDescent="0.25">
      <c r="AX3134"/>
      <c r="AY3134"/>
    </row>
    <row r="3135" spans="50:51" x14ac:dyDescent="0.25">
      <c r="AX3135"/>
      <c r="AY3135"/>
    </row>
    <row r="3136" spans="50:51" x14ac:dyDescent="0.25">
      <c r="AX3136"/>
      <c r="AY3136"/>
    </row>
    <row r="3137" spans="50:51" x14ac:dyDescent="0.25">
      <c r="AX3137"/>
      <c r="AY3137"/>
    </row>
    <row r="3138" spans="50:51" x14ac:dyDescent="0.25">
      <c r="AX3138"/>
      <c r="AY3138"/>
    </row>
    <row r="3139" spans="50:51" x14ac:dyDescent="0.25">
      <c r="AX3139"/>
      <c r="AY3139"/>
    </row>
    <row r="3140" spans="50:51" x14ac:dyDescent="0.25">
      <c r="AX3140"/>
      <c r="AY3140"/>
    </row>
    <row r="3141" spans="50:51" x14ac:dyDescent="0.25">
      <c r="AX3141"/>
      <c r="AY3141"/>
    </row>
    <row r="3142" spans="50:51" x14ac:dyDescent="0.25">
      <c r="AX3142"/>
      <c r="AY3142"/>
    </row>
    <row r="3143" spans="50:51" x14ac:dyDescent="0.25">
      <c r="AX3143"/>
      <c r="AY3143"/>
    </row>
    <row r="3144" spans="50:51" x14ac:dyDescent="0.25">
      <c r="AX3144"/>
      <c r="AY3144"/>
    </row>
    <row r="3145" spans="50:51" x14ac:dyDescent="0.25">
      <c r="AX3145"/>
      <c r="AY3145"/>
    </row>
    <row r="3146" spans="50:51" x14ac:dyDescent="0.25">
      <c r="AX3146"/>
      <c r="AY3146"/>
    </row>
    <row r="3147" spans="50:51" x14ac:dyDescent="0.25">
      <c r="AX3147"/>
      <c r="AY3147"/>
    </row>
    <row r="3148" spans="50:51" x14ac:dyDescent="0.25">
      <c r="AX3148"/>
      <c r="AY3148"/>
    </row>
    <row r="3149" spans="50:51" x14ac:dyDescent="0.25">
      <c r="AX3149"/>
      <c r="AY3149"/>
    </row>
    <row r="3150" spans="50:51" x14ac:dyDescent="0.25">
      <c r="AX3150"/>
      <c r="AY3150"/>
    </row>
    <row r="3151" spans="50:51" x14ac:dyDescent="0.25">
      <c r="AX3151"/>
      <c r="AY3151"/>
    </row>
    <row r="3152" spans="50:51" x14ac:dyDescent="0.25">
      <c r="AX3152"/>
      <c r="AY3152"/>
    </row>
    <row r="3153" spans="50:51" x14ac:dyDescent="0.25">
      <c r="AX3153"/>
      <c r="AY3153"/>
    </row>
    <row r="3154" spans="50:51" x14ac:dyDescent="0.25">
      <c r="AX3154"/>
      <c r="AY3154"/>
    </row>
    <row r="3155" spans="50:51" x14ac:dyDescent="0.25">
      <c r="AX3155"/>
      <c r="AY3155"/>
    </row>
    <row r="3156" spans="50:51" x14ac:dyDescent="0.25">
      <c r="AX3156"/>
      <c r="AY3156"/>
    </row>
    <row r="3157" spans="50:51" x14ac:dyDescent="0.25">
      <c r="AX3157"/>
      <c r="AY3157"/>
    </row>
    <row r="3158" spans="50:51" x14ac:dyDescent="0.25">
      <c r="AX3158"/>
      <c r="AY3158"/>
    </row>
    <row r="3159" spans="50:51" x14ac:dyDescent="0.25">
      <c r="AX3159"/>
      <c r="AY3159"/>
    </row>
    <row r="3160" spans="50:51" x14ac:dyDescent="0.25">
      <c r="AX3160"/>
      <c r="AY3160"/>
    </row>
    <row r="3161" spans="50:51" x14ac:dyDescent="0.25">
      <c r="AX3161"/>
      <c r="AY3161"/>
    </row>
    <row r="3162" spans="50:51" x14ac:dyDescent="0.25">
      <c r="AX3162"/>
      <c r="AY3162"/>
    </row>
    <row r="3163" spans="50:51" x14ac:dyDescent="0.25">
      <c r="AX3163"/>
      <c r="AY3163"/>
    </row>
    <row r="3164" spans="50:51" x14ac:dyDescent="0.25">
      <c r="AX3164"/>
      <c r="AY3164"/>
    </row>
    <row r="3165" spans="50:51" x14ac:dyDescent="0.25">
      <c r="AX3165"/>
      <c r="AY3165"/>
    </row>
    <row r="3166" spans="50:51" x14ac:dyDescent="0.25">
      <c r="AX3166"/>
      <c r="AY3166"/>
    </row>
    <row r="3167" spans="50:51" x14ac:dyDescent="0.25">
      <c r="AX3167"/>
      <c r="AY3167"/>
    </row>
    <row r="3168" spans="50:51" x14ac:dyDescent="0.25">
      <c r="AX3168"/>
      <c r="AY3168"/>
    </row>
    <row r="3169" spans="50:51" x14ac:dyDescent="0.25">
      <c r="AX3169"/>
      <c r="AY3169"/>
    </row>
    <row r="3170" spans="50:51" x14ac:dyDescent="0.25">
      <c r="AX3170"/>
      <c r="AY3170"/>
    </row>
    <row r="3171" spans="50:51" x14ac:dyDescent="0.25">
      <c r="AX3171"/>
      <c r="AY3171"/>
    </row>
    <row r="3172" spans="50:51" x14ac:dyDescent="0.25">
      <c r="AX3172"/>
      <c r="AY3172"/>
    </row>
    <row r="3173" spans="50:51" x14ac:dyDescent="0.25">
      <c r="AX3173"/>
      <c r="AY3173"/>
    </row>
    <row r="3174" spans="50:51" x14ac:dyDescent="0.25">
      <c r="AX3174"/>
      <c r="AY3174"/>
    </row>
    <row r="3175" spans="50:51" x14ac:dyDescent="0.25">
      <c r="AX3175"/>
      <c r="AY3175"/>
    </row>
    <row r="3176" spans="50:51" x14ac:dyDescent="0.25">
      <c r="AX3176"/>
      <c r="AY3176"/>
    </row>
    <row r="3177" spans="50:51" x14ac:dyDescent="0.25">
      <c r="AX3177"/>
      <c r="AY3177"/>
    </row>
    <row r="3178" spans="50:51" x14ac:dyDescent="0.25">
      <c r="AX3178"/>
      <c r="AY3178"/>
    </row>
    <row r="3179" spans="50:51" x14ac:dyDescent="0.25">
      <c r="AX3179"/>
      <c r="AY3179"/>
    </row>
    <row r="3180" spans="50:51" x14ac:dyDescent="0.25">
      <c r="AX3180"/>
      <c r="AY3180"/>
    </row>
    <row r="3181" spans="50:51" x14ac:dyDescent="0.25">
      <c r="AX3181"/>
      <c r="AY3181"/>
    </row>
    <row r="3182" spans="50:51" x14ac:dyDescent="0.25">
      <c r="AX3182"/>
      <c r="AY3182"/>
    </row>
    <row r="3183" spans="50:51" x14ac:dyDescent="0.25">
      <c r="AX3183"/>
      <c r="AY3183"/>
    </row>
    <row r="3184" spans="50:51" x14ac:dyDescent="0.25">
      <c r="AX3184"/>
      <c r="AY3184"/>
    </row>
    <row r="3185" spans="50:51" x14ac:dyDescent="0.25">
      <c r="AX3185"/>
      <c r="AY3185"/>
    </row>
    <row r="3186" spans="50:51" x14ac:dyDescent="0.25">
      <c r="AX3186"/>
      <c r="AY3186"/>
    </row>
    <row r="3187" spans="50:51" x14ac:dyDescent="0.25">
      <c r="AX3187"/>
      <c r="AY3187"/>
    </row>
    <row r="3188" spans="50:51" x14ac:dyDescent="0.25">
      <c r="AX3188"/>
      <c r="AY3188"/>
    </row>
    <row r="3189" spans="50:51" x14ac:dyDescent="0.25">
      <c r="AX3189"/>
      <c r="AY3189"/>
    </row>
    <row r="3190" spans="50:51" x14ac:dyDescent="0.25">
      <c r="AX3190"/>
      <c r="AY3190"/>
    </row>
    <row r="3191" spans="50:51" x14ac:dyDescent="0.25">
      <c r="AX3191"/>
      <c r="AY3191"/>
    </row>
    <row r="3192" spans="50:51" x14ac:dyDescent="0.25">
      <c r="AX3192"/>
      <c r="AY3192"/>
    </row>
    <row r="3193" spans="50:51" x14ac:dyDescent="0.25">
      <c r="AX3193"/>
      <c r="AY3193"/>
    </row>
    <row r="3194" spans="50:51" x14ac:dyDescent="0.25">
      <c r="AX3194"/>
      <c r="AY3194"/>
    </row>
    <row r="3195" spans="50:51" x14ac:dyDescent="0.25">
      <c r="AX3195"/>
      <c r="AY3195"/>
    </row>
    <row r="3196" spans="50:51" x14ac:dyDescent="0.25">
      <c r="AX3196"/>
      <c r="AY3196"/>
    </row>
    <row r="3197" spans="50:51" x14ac:dyDescent="0.25">
      <c r="AX3197"/>
      <c r="AY3197"/>
    </row>
    <row r="3198" spans="50:51" x14ac:dyDescent="0.25">
      <c r="AX3198"/>
      <c r="AY3198"/>
    </row>
    <row r="3199" spans="50:51" x14ac:dyDescent="0.25">
      <c r="AX3199"/>
      <c r="AY3199"/>
    </row>
    <row r="3200" spans="50:51" x14ac:dyDescent="0.25">
      <c r="AX3200"/>
      <c r="AY3200"/>
    </row>
    <row r="3201" spans="50:51" x14ac:dyDescent="0.25">
      <c r="AX3201"/>
      <c r="AY3201"/>
    </row>
    <row r="3202" spans="50:51" x14ac:dyDescent="0.25">
      <c r="AX3202"/>
      <c r="AY3202"/>
    </row>
    <row r="3203" spans="50:51" x14ac:dyDescent="0.25">
      <c r="AX3203"/>
      <c r="AY3203"/>
    </row>
    <row r="3204" spans="50:51" x14ac:dyDescent="0.25">
      <c r="AX3204"/>
      <c r="AY3204"/>
    </row>
    <row r="3205" spans="50:51" x14ac:dyDescent="0.25">
      <c r="AX3205"/>
      <c r="AY3205"/>
    </row>
    <row r="3206" spans="50:51" x14ac:dyDescent="0.25">
      <c r="AX3206"/>
      <c r="AY3206"/>
    </row>
    <row r="3207" spans="50:51" x14ac:dyDescent="0.25">
      <c r="AX3207"/>
      <c r="AY3207"/>
    </row>
    <row r="3208" spans="50:51" x14ac:dyDescent="0.25">
      <c r="AX3208"/>
      <c r="AY3208"/>
    </row>
    <row r="3209" spans="50:51" x14ac:dyDescent="0.25">
      <c r="AX3209"/>
      <c r="AY3209"/>
    </row>
    <row r="3210" spans="50:51" x14ac:dyDescent="0.25">
      <c r="AX3210"/>
      <c r="AY3210"/>
    </row>
    <row r="3211" spans="50:51" x14ac:dyDescent="0.25">
      <c r="AX3211"/>
      <c r="AY3211"/>
    </row>
    <row r="3212" spans="50:51" x14ac:dyDescent="0.25">
      <c r="AX3212"/>
      <c r="AY3212"/>
    </row>
    <row r="3213" spans="50:51" x14ac:dyDescent="0.25">
      <c r="AX3213"/>
      <c r="AY3213"/>
    </row>
    <row r="3214" spans="50:51" x14ac:dyDescent="0.25">
      <c r="AX3214"/>
      <c r="AY3214"/>
    </row>
    <row r="3215" spans="50:51" x14ac:dyDescent="0.25">
      <c r="AX3215"/>
      <c r="AY3215"/>
    </row>
    <row r="3216" spans="50:51" x14ac:dyDescent="0.25">
      <c r="AX3216"/>
      <c r="AY3216"/>
    </row>
    <row r="3217" spans="50:51" x14ac:dyDescent="0.25">
      <c r="AX3217"/>
      <c r="AY3217"/>
    </row>
    <row r="3218" spans="50:51" x14ac:dyDescent="0.25">
      <c r="AX3218"/>
      <c r="AY3218"/>
    </row>
    <row r="3219" spans="50:51" x14ac:dyDescent="0.25">
      <c r="AX3219"/>
      <c r="AY3219"/>
    </row>
    <row r="3220" spans="50:51" x14ac:dyDescent="0.25">
      <c r="AX3220"/>
      <c r="AY3220"/>
    </row>
    <row r="3221" spans="50:51" x14ac:dyDescent="0.25">
      <c r="AX3221"/>
      <c r="AY3221"/>
    </row>
    <row r="3222" spans="50:51" x14ac:dyDescent="0.25">
      <c r="AX3222"/>
      <c r="AY3222"/>
    </row>
    <row r="3223" spans="50:51" x14ac:dyDescent="0.25">
      <c r="AX3223"/>
      <c r="AY3223"/>
    </row>
    <row r="3224" spans="50:51" x14ac:dyDescent="0.25">
      <c r="AX3224"/>
      <c r="AY3224"/>
    </row>
    <row r="3225" spans="50:51" x14ac:dyDescent="0.25">
      <c r="AX3225"/>
      <c r="AY3225"/>
    </row>
    <row r="3226" spans="50:51" x14ac:dyDescent="0.25">
      <c r="AX3226"/>
      <c r="AY3226"/>
    </row>
    <row r="3227" spans="50:51" x14ac:dyDescent="0.25">
      <c r="AX3227"/>
      <c r="AY3227"/>
    </row>
    <row r="3228" spans="50:51" x14ac:dyDescent="0.25">
      <c r="AX3228"/>
      <c r="AY3228"/>
    </row>
    <row r="3229" spans="50:51" x14ac:dyDescent="0.25">
      <c r="AX3229"/>
      <c r="AY3229"/>
    </row>
    <row r="3230" spans="50:51" x14ac:dyDescent="0.25">
      <c r="AX3230"/>
      <c r="AY3230"/>
    </row>
    <row r="3231" spans="50:51" x14ac:dyDescent="0.25">
      <c r="AX3231"/>
      <c r="AY3231"/>
    </row>
    <row r="3232" spans="50:51" x14ac:dyDescent="0.25">
      <c r="AX3232"/>
      <c r="AY3232"/>
    </row>
    <row r="3233" spans="50:51" x14ac:dyDescent="0.25">
      <c r="AX3233"/>
      <c r="AY3233"/>
    </row>
    <row r="3234" spans="50:51" x14ac:dyDescent="0.25">
      <c r="AX3234"/>
      <c r="AY3234"/>
    </row>
    <row r="3235" spans="50:51" x14ac:dyDescent="0.25">
      <c r="AX3235"/>
      <c r="AY3235"/>
    </row>
    <row r="3236" spans="50:51" x14ac:dyDescent="0.25">
      <c r="AX3236"/>
      <c r="AY3236"/>
    </row>
    <row r="3237" spans="50:51" x14ac:dyDescent="0.25">
      <c r="AX3237"/>
      <c r="AY3237"/>
    </row>
    <row r="3238" spans="50:51" x14ac:dyDescent="0.25">
      <c r="AX3238"/>
      <c r="AY3238"/>
    </row>
    <row r="3239" spans="50:51" x14ac:dyDescent="0.25">
      <c r="AX3239"/>
      <c r="AY3239"/>
    </row>
    <row r="3240" spans="50:51" x14ac:dyDescent="0.25">
      <c r="AX3240"/>
      <c r="AY3240"/>
    </row>
    <row r="3241" spans="50:51" x14ac:dyDescent="0.25">
      <c r="AX3241"/>
      <c r="AY3241"/>
    </row>
    <row r="3242" spans="50:51" x14ac:dyDescent="0.25">
      <c r="AX3242"/>
      <c r="AY3242"/>
    </row>
    <row r="3243" spans="50:51" x14ac:dyDescent="0.25">
      <c r="AX3243"/>
      <c r="AY3243"/>
    </row>
    <row r="3244" spans="50:51" x14ac:dyDescent="0.25">
      <c r="AX3244"/>
      <c r="AY3244"/>
    </row>
    <row r="3245" spans="50:51" x14ac:dyDescent="0.25">
      <c r="AX3245"/>
      <c r="AY3245"/>
    </row>
    <row r="3246" spans="50:51" x14ac:dyDescent="0.25">
      <c r="AX3246"/>
      <c r="AY3246"/>
    </row>
    <row r="3247" spans="50:51" x14ac:dyDescent="0.25">
      <c r="AX3247"/>
      <c r="AY3247"/>
    </row>
    <row r="3248" spans="50:51" x14ac:dyDescent="0.25">
      <c r="AX3248"/>
      <c r="AY3248"/>
    </row>
    <row r="3249" spans="50:51" x14ac:dyDescent="0.25">
      <c r="AX3249"/>
      <c r="AY3249"/>
    </row>
    <row r="3250" spans="50:51" x14ac:dyDescent="0.25">
      <c r="AX3250"/>
      <c r="AY3250"/>
    </row>
    <row r="3251" spans="50:51" x14ac:dyDescent="0.25">
      <c r="AX3251"/>
      <c r="AY3251"/>
    </row>
    <row r="3252" spans="50:51" x14ac:dyDescent="0.25">
      <c r="AX3252"/>
      <c r="AY3252"/>
    </row>
    <row r="3253" spans="50:51" x14ac:dyDescent="0.25">
      <c r="AX3253"/>
      <c r="AY3253"/>
    </row>
    <row r="3254" spans="50:51" x14ac:dyDescent="0.25">
      <c r="AX3254"/>
      <c r="AY3254"/>
    </row>
    <row r="3255" spans="50:51" x14ac:dyDescent="0.25">
      <c r="AX3255"/>
      <c r="AY3255"/>
    </row>
    <row r="3256" spans="50:51" x14ac:dyDescent="0.25">
      <c r="AX3256"/>
      <c r="AY3256"/>
    </row>
    <row r="3257" spans="50:51" x14ac:dyDescent="0.25">
      <c r="AX3257"/>
      <c r="AY3257"/>
    </row>
    <row r="3258" spans="50:51" x14ac:dyDescent="0.25">
      <c r="AX3258"/>
      <c r="AY3258"/>
    </row>
    <row r="3259" spans="50:51" x14ac:dyDescent="0.25">
      <c r="AX3259"/>
      <c r="AY3259"/>
    </row>
    <row r="3260" spans="50:51" x14ac:dyDescent="0.25">
      <c r="AX3260"/>
      <c r="AY3260"/>
    </row>
    <row r="3261" spans="50:51" x14ac:dyDescent="0.25">
      <c r="AX3261"/>
      <c r="AY3261"/>
    </row>
    <row r="3262" spans="50:51" x14ac:dyDescent="0.25">
      <c r="AX3262"/>
      <c r="AY3262"/>
    </row>
    <row r="3263" spans="50:51" x14ac:dyDescent="0.25">
      <c r="AX3263"/>
      <c r="AY3263"/>
    </row>
    <row r="3264" spans="50:51" x14ac:dyDescent="0.25">
      <c r="AX3264"/>
      <c r="AY3264"/>
    </row>
    <row r="3265" spans="50:51" x14ac:dyDescent="0.25">
      <c r="AX3265"/>
      <c r="AY3265"/>
    </row>
    <row r="3266" spans="50:51" x14ac:dyDescent="0.25">
      <c r="AX3266"/>
      <c r="AY3266"/>
    </row>
    <row r="3267" spans="50:51" x14ac:dyDescent="0.25">
      <c r="AX3267"/>
      <c r="AY3267"/>
    </row>
    <row r="3268" spans="50:51" x14ac:dyDescent="0.25">
      <c r="AX3268"/>
      <c r="AY3268"/>
    </row>
    <row r="3269" spans="50:51" x14ac:dyDescent="0.25">
      <c r="AX3269"/>
      <c r="AY3269"/>
    </row>
    <row r="3270" spans="50:51" x14ac:dyDescent="0.25">
      <c r="AX3270"/>
      <c r="AY3270"/>
    </row>
    <row r="3271" spans="50:51" x14ac:dyDescent="0.25">
      <c r="AX3271"/>
      <c r="AY3271"/>
    </row>
    <row r="3272" spans="50:51" x14ac:dyDescent="0.25">
      <c r="AX3272"/>
      <c r="AY3272"/>
    </row>
    <row r="3273" spans="50:51" x14ac:dyDescent="0.25">
      <c r="AX3273"/>
      <c r="AY3273"/>
    </row>
    <row r="3274" spans="50:51" x14ac:dyDescent="0.25">
      <c r="AX3274"/>
      <c r="AY3274"/>
    </row>
    <row r="3275" spans="50:51" x14ac:dyDescent="0.25">
      <c r="AX3275"/>
      <c r="AY3275"/>
    </row>
    <row r="3276" spans="50:51" x14ac:dyDescent="0.25">
      <c r="AX3276"/>
      <c r="AY3276"/>
    </row>
    <row r="3277" spans="50:51" x14ac:dyDescent="0.25">
      <c r="AX3277"/>
      <c r="AY3277"/>
    </row>
    <row r="3278" spans="50:51" x14ac:dyDescent="0.25">
      <c r="AX3278"/>
      <c r="AY3278"/>
    </row>
    <row r="3279" spans="50:51" x14ac:dyDescent="0.25">
      <c r="AX3279"/>
      <c r="AY3279"/>
    </row>
    <row r="3280" spans="50:51" x14ac:dyDescent="0.25">
      <c r="AX3280"/>
      <c r="AY3280"/>
    </row>
    <row r="3281" spans="50:51" x14ac:dyDescent="0.25">
      <c r="AX3281"/>
      <c r="AY3281"/>
    </row>
    <row r="3282" spans="50:51" x14ac:dyDescent="0.25">
      <c r="AX3282"/>
      <c r="AY3282"/>
    </row>
    <row r="3283" spans="50:51" x14ac:dyDescent="0.25">
      <c r="AX3283"/>
      <c r="AY3283"/>
    </row>
    <row r="3284" spans="50:51" x14ac:dyDescent="0.25">
      <c r="AX3284"/>
      <c r="AY3284"/>
    </row>
    <row r="3285" spans="50:51" x14ac:dyDescent="0.25">
      <c r="AX3285"/>
      <c r="AY3285"/>
    </row>
    <row r="3286" spans="50:51" x14ac:dyDescent="0.25">
      <c r="AX3286"/>
      <c r="AY3286"/>
    </row>
    <row r="3287" spans="50:51" x14ac:dyDescent="0.25">
      <c r="AX3287"/>
      <c r="AY3287"/>
    </row>
    <row r="3288" spans="50:51" x14ac:dyDescent="0.25">
      <c r="AX3288"/>
      <c r="AY3288"/>
    </row>
    <row r="3289" spans="50:51" x14ac:dyDescent="0.25">
      <c r="AX3289"/>
      <c r="AY3289"/>
    </row>
    <row r="3290" spans="50:51" x14ac:dyDescent="0.25">
      <c r="AX3290"/>
      <c r="AY3290"/>
    </row>
    <row r="3291" spans="50:51" x14ac:dyDescent="0.25">
      <c r="AX3291"/>
      <c r="AY3291"/>
    </row>
    <row r="3292" spans="50:51" x14ac:dyDescent="0.25">
      <c r="AX3292"/>
      <c r="AY3292"/>
    </row>
    <row r="3293" spans="50:51" x14ac:dyDescent="0.25">
      <c r="AX3293"/>
      <c r="AY3293"/>
    </row>
    <row r="3294" spans="50:51" x14ac:dyDescent="0.25">
      <c r="AX3294"/>
      <c r="AY3294"/>
    </row>
    <row r="3295" spans="50:51" x14ac:dyDescent="0.25">
      <c r="AX3295"/>
      <c r="AY3295"/>
    </row>
    <row r="3296" spans="50:51" x14ac:dyDescent="0.25">
      <c r="AX3296"/>
      <c r="AY3296"/>
    </row>
    <row r="3297" spans="50:51" x14ac:dyDescent="0.25">
      <c r="AX3297"/>
      <c r="AY3297"/>
    </row>
    <row r="3298" spans="50:51" x14ac:dyDescent="0.25">
      <c r="AX3298"/>
      <c r="AY3298"/>
    </row>
    <row r="3299" spans="50:51" x14ac:dyDescent="0.25">
      <c r="AX3299"/>
      <c r="AY3299"/>
    </row>
    <row r="3300" spans="50:51" x14ac:dyDescent="0.25">
      <c r="AX3300"/>
      <c r="AY3300"/>
    </row>
    <row r="3301" spans="50:51" x14ac:dyDescent="0.25">
      <c r="AX3301"/>
      <c r="AY3301"/>
    </row>
    <row r="3302" spans="50:51" x14ac:dyDescent="0.25">
      <c r="AX3302"/>
      <c r="AY3302"/>
    </row>
    <row r="3303" spans="50:51" x14ac:dyDescent="0.25">
      <c r="AX3303"/>
      <c r="AY3303"/>
    </row>
    <row r="3304" spans="50:51" x14ac:dyDescent="0.25">
      <c r="AX3304"/>
      <c r="AY3304"/>
    </row>
    <row r="3305" spans="50:51" x14ac:dyDescent="0.25">
      <c r="AX3305"/>
      <c r="AY3305"/>
    </row>
    <row r="3306" spans="50:51" x14ac:dyDescent="0.25">
      <c r="AX3306"/>
      <c r="AY3306"/>
    </row>
    <row r="3307" spans="50:51" x14ac:dyDescent="0.25">
      <c r="AX3307"/>
      <c r="AY3307"/>
    </row>
    <row r="3308" spans="50:51" x14ac:dyDescent="0.25">
      <c r="AX3308"/>
      <c r="AY3308"/>
    </row>
    <row r="3309" spans="50:51" x14ac:dyDescent="0.25">
      <c r="AX3309"/>
      <c r="AY3309"/>
    </row>
    <row r="3310" spans="50:51" x14ac:dyDescent="0.25">
      <c r="AX3310"/>
      <c r="AY3310"/>
    </row>
    <row r="3311" spans="50:51" x14ac:dyDescent="0.25">
      <c r="AX3311"/>
      <c r="AY3311"/>
    </row>
    <row r="3312" spans="50:51" x14ac:dyDescent="0.25">
      <c r="AX3312"/>
      <c r="AY3312"/>
    </row>
    <row r="3313" spans="50:51" x14ac:dyDescent="0.25">
      <c r="AX3313"/>
      <c r="AY3313"/>
    </row>
    <row r="3314" spans="50:51" x14ac:dyDescent="0.25">
      <c r="AX3314"/>
      <c r="AY3314"/>
    </row>
    <row r="3315" spans="50:51" x14ac:dyDescent="0.25">
      <c r="AX3315"/>
      <c r="AY3315"/>
    </row>
    <row r="3316" spans="50:51" x14ac:dyDescent="0.25">
      <c r="AX3316"/>
      <c r="AY3316"/>
    </row>
    <row r="3317" spans="50:51" x14ac:dyDescent="0.25">
      <c r="AX3317"/>
      <c r="AY3317"/>
    </row>
    <row r="3318" spans="50:51" x14ac:dyDescent="0.25">
      <c r="AX3318"/>
      <c r="AY3318"/>
    </row>
    <row r="3319" spans="50:51" x14ac:dyDescent="0.25">
      <c r="AX3319"/>
      <c r="AY3319"/>
    </row>
    <row r="3320" spans="50:51" x14ac:dyDescent="0.25">
      <c r="AX3320"/>
      <c r="AY3320"/>
    </row>
    <row r="3321" spans="50:51" x14ac:dyDescent="0.25">
      <c r="AX3321"/>
      <c r="AY3321"/>
    </row>
    <row r="3322" spans="50:51" x14ac:dyDescent="0.25">
      <c r="AX3322"/>
      <c r="AY3322"/>
    </row>
    <row r="3323" spans="50:51" x14ac:dyDescent="0.25">
      <c r="AX3323"/>
      <c r="AY3323"/>
    </row>
    <row r="3324" spans="50:51" x14ac:dyDescent="0.25">
      <c r="AX3324"/>
      <c r="AY3324"/>
    </row>
    <row r="3325" spans="50:51" x14ac:dyDescent="0.25">
      <c r="AX3325"/>
      <c r="AY3325"/>
    </row>
    <row r="3326" spans="50:51" x14ac:dyDescent="0.25">
      <c r="AX3326"/>
      <c r="AY3326"/>
    </row>
    <row r="3327" spans="50:51" x14ac:dyDescent="0.25">
      <c r="AX3327"/>
      <c r="AY3327"/>
    </row>
    <row r="3328" spans="50:51" x14ac:dyDescent="0.25">
      <c r="AX3328"/>
      <c r="AY3328"/>
    </row>
    <row r="3329" spans="50:51" x14ac:dyDescent="0.25">
      <c r="AX3329"/>
      <c r="AY3329"/>
    </row>
    <row r="3330" spans="50:51" x14ac:dyDescent="0.25">
      <c r="AX3330"/>
      <c r="AY3330"/>
    </row>
    <row r="3331" spans="50:51" x14ac:dyDescent="0.25">
      <c r="AX3331"/>
      <c r="AY3331"/>
    </row>
    <row r="3332" spans="50:51" x14ac:dyDescent="0.25">
      <c r="AX3332"/>
      <c r="AY3332"/>
    </row>
    <row r="3333" spans="50:51" x14ac:dyDescent="0.25">
      <c r="AX3333"/>
      <c r="AY3333"/>
    </row>
    <row r="3334" spans="50:51" x14ac:dyDescent="0.25">
      <c r="AX3334"/>
      <c r="AY3334"/>
    </row>
    <row r="3335" spans="50:51" x14ac:dyDescent="0.25">
      <c r="AX3335"/>
      <c r="AY3335"/>
    </row>
    <row r="3336" spans="50:51" x14ac:dyDescent="0.25">
      <c r="AX3336"/>
      <c r="AY3336"/>
    </row>
    <row r="3337" spans="50:51" x14ac:dyDescent="0.25">
      <c r="AX3337"/>
      <c r="AY3337"/>
    </row>
    <row r="3338" spans="50:51" x14ac:dyDescent="0.25">
      <c r="AX3338"/>
      <c r="AY3338"/>
    </row>
    <row r="3339" spans="50:51" x14ac:dyDescent="0.25">
      <c r="AX3339"/>
      <c r="AY3339"/>
    </row>
    <row r="3340" spans="50:51" x14ac:dyDescent="0.25">
      <c r="AX3340"/>
      <c r="AY3340"/>
    </row>
    <row r="3341" spans="50:51" x14ac:dyDescent="0.25">
      <c r="AX3341"/>
      <c r="AY3341"/>
    </row>
    <row r="3342" spans="50:51" x14ac:dyDescent="0.25">
      <c r="AX3342"/>
      <c r="AY3342"/>
    </row>
    <row r="3343" spans="50:51" x14ac:dyDescent="0.25">
      <c r="AX3343"/>
      <c r="AY3343"/>
    </row>
    <row r="3344" spans="50:51" x14ac:dyDescent="0.25">
      <c r="AX3344"/>
      <c r="AY3344"/>
    </row>
    <row r="3345" spans="50:51" x14ac:dyDescent="0.25">
      <c r="AX3345"/>
      <c r="AY3345"/>
    </row>
    <row r="3346" spans="50:51" x14ac:dyDescent="0.25">
      <c r="AX3346"/>
      <c r="AY3346"/>
    </row>
    <row r="3347" spans="50:51" x14ac:dyDescent="0.25">
      <c r="AX3347"/>
      <c r="AY3347"/>
    </row>
    <row r="3348" spans="50:51" x14ac:dyDescent="0.25">
      <c r="AX3348"/>
      <c r="AY3348"/>
    </row>
    <row r="3349" spans="50:51" x14ac:dyDescent="0.25">
      <c r="AX3349"/>
      <c r="AY3349"/>
    </row>
    <row r="3350" spans="50:51" x14ac:dyDescent="0.25">
      <c r="AX3350"/>
      <c r="AY3350"/>
    </row>
    <row r="3351" spans="50:51" x14ac:dyDescent="0.25">
      <c r="AX3351"/>
      <c r="AY3351"/>
    </row>
    <row r="3352" spans="50:51" x14ac:dyDescent="0.25">
      <c r="AX3352"/>
      <c r="AY3352"/>
    </row>
    <row r="3353" spans="50:51" x14ac:dyDescent="0.25">
      <c r="AX3353"/>
      <c r="AY3353"/>
    </row>
    <row r="3354" spans="50:51" x14ac:dyDescent="0.25">
      <c r="AX3354"/>
      <c r="AY3354"/>
    </row>
    <row r="3355" spans="50:51" x14ac:dyDescent="0.25">
      <c r="AX3355"/>
      <c r="AY3355"/>
    </row>
    <row r="3356" spans="50:51" x14ac:dyDescent="0.25">
      <c r="AX3356"/>
      <c r="AY3356"/>
    </row>
    <row r="3357" spans="50:51" x14ac:dyDescent="0.25">
      <c r="AX3357"/>
      <c r="AY3357"/>
    </row>
    <row r="3358" spans="50:51" x14ac:dyDescent="0.25">
      <c r="AX3358"/>
      <c r="AY3358"/>
    </row>
    <row r="3359" spans="50:51" x14ac:dyDescent="0.25">
      <c r="AX3359"/>
      <c r="AY3359"/>
    </row>
    <row r="3360" spans="50:51" x14ac:dyDescent="0.25">
      <c r="AX3360"/>
      <c r="AY3360"/>
    </row>
    <row r="3361" spans="50:51" x14ac:dyDescent="0.25">
      <c r="AX3361"/>
      <c r="AY3361"/>
    </row>
    <row r="3362" spans="50:51" x14ac:dyDescent="0.25">
      <c r="AX3362"/>
      <c r="AY3362"/>
    </row>
    <row r="3363" spans="50:51" x14ac:dyDescent="0.25">
      <c r="AX3363"/>
      <c r="AY3363"/>
    </row>
    <row r="3364" spans="50:51" x14ac:dyDescent="0.25">
      <c r="AX3364"/>
      <c r="AY3364"/>
    </row>
    <row r="3365" spans="50:51" x14ac:dyDescent="0.25">
      <c r="AX3365"/>
      <c r="AY3365"/>
    </row>
    <row r="3366" spans="50:51" x14ac:dyDescent="0.25">
      <c r="AX3366"/>
      <c r="AY3366"/>
    </row>
    <row r="3367" spans="50:51" x14ac:dyDescent="0.25">
      <c r="AX3367"/>
      <c r="AY3367"/>
    </row>
    <row r="3368" spans="50:51" x14ac:dyDescent="0.25">
      <c r="AX3368"/>
      <c r="AY3368"/>
    </row>
    <row r="3369" spans="50:51" x14ac:dyDescent="0.25">
      <c r="AX3369"/>
      <c r="AY3369"/>
    </row>
    <row r="3370" spans="50:51" x14ac:dyDescent="0.25">
      <c r="AX3370"/>
      <c r="AY3370"/>
    </row>
    <row r="3371" spans="50:51" x14ac:dyDescent="0.25">
      <c r="AX3371"/>
      <c r="AY3371"/>
    </row>
    <row r="3372" spans="50:51" x14ac:dyDescent="0.25">
      <c r="AX3372"/>
      <c r="AY3372"/>
    </row>
    <row r="3373" spans="50:51" x14ac:dyDescent="0.25">
      <c r="AX3373"/>
      <c r="AY3373"/>
    </row>
    <row r="3374" spans="50:51" x14ac:dyDescent="0.25">
      <c r="AX3374"/>
      <c r="AY3374"/>
    </row>
    <row r="3375" spans="50:51" x14ac:dyDescent="0.25">
      <c r="AX3375"/>
      <c r="AY3375"/>
    </row>
    <row r="3376" spans="50:51" x14ac:dyDescent="0.25">
      <c r="AX3376"/>
      <c r="AY3376"/>
    </row>
    <row r="3377" spans="50:51" x14ac:dyDescent="0.25">
      <c r="AX3377"/>
      <c r="AY3377"/>
    </row>
    <row r="3378" spans="50:51" x14ac:dyDescent="0.25">
      <c r="AX3378"/>
      <c r="AY3378"/>
    </row>
    <row r="3379" spans="50:51" x14ac:dyDescent="0.25">
      <c r="AX3379"/>
      <c r="AY3379"/>
    </row>
    <row r="3380" spans="50:51" x14ac:dyDescent="0.25">
      <c r="AY3380"/>
    </row>
    <row r="3381" spans="50:51" x14ac:dyDescent="0.25">
      <c r="AY3381"/>
    </row>
    <row r="3382" spans="50:51" x14ac:dyDescent="0.25">
      <c r="AY3382"/>
    </row>
    <row r="3383" spans="50:51" x14ac:dyDescent="0.25">
      <c r="AY3383"/>
    </row>
    <row r="3384" spans="50:51" x14ac:dyDescent="0.25">
      <c r="AY3384"/>
    </row>
    <row r="3385" spans="50:51" x14ac:dyDescent="0.25">
      <c r="AY3385"/>
    </row>
    <row r="3386" spans="50:51" x14ac:dyDescent="0.25">
      <c r="AY3386"/>
    </row>
    <row r="3387" spans="50:51" x14ac:dyDescent="0.25">
      <c r="AY3387"/>
    </row>
    <row r="3388" spans="50:51" x14ac:dyDescent="0.25">
      <c r="AY3388"/>
    </row>
    <row r="3389" spans="50:51" x14ac:dyDescent="0.25">
      <c r="AY3389"/>
    </row>
    <row r="3390" spans="50:51" x14ac:dyDescent="0.25">
      <c r="AY3390"/>
    </row>
    <row r="3391" spans="50:51" x14ac:dyDescent="0.25">
      <c r="AY3391"/>
    </row>
    <row r="3392" spans="50:51" x14ac:dyDescent="0.25">
      <c r="AY3392"/>
    </row>
    <row r="3393" spans="51:51" x14ac:dyDescent="0.25">
      <c r="AY3393"/>
    </row>
    <row r="3394" spans="51:51" x14ac:dyDescent="0.25">
      <c r="AY3394"/>
    </row>
    <row r="3395" spans="51:51" x14ac:dyDescent="0.25">
      <c r="AY3395"/>
    </row>
    <row r="3396" spans="51:51" x14ac:dyDescent="0.25">
      <c r="AY3396"/>
    </row>
    <row r="3397" spans="51:51" x14ac:dyDescent="0.25">
      <c r="AY3397"/>
    </row>
    <row r="3398" spans="51:51" x14ac:dyDescent="0.25">
      <c r="AY3398"/>
    </row>
    <row r="3399" spans="51:51" x14ac:dyDescent="0.25">
      <c r="AY3399"/>
    </row>
    <row r="3400" spans="51:51" x14ac:dyDescent="0.25">
      <c r="AY3400"/>
    </row>
    <row r="3401" spans="51:51" x14ac:dyDescent="0.25">
      <c r="AY3401"/>
    </row>
    <row r="3402" spans="51:51" x14ac:dyDescent="0.25">
      <c r="AY3402"/>
    </row>
    <row r="3403" spans="51:51" x14ac:dyDescent="0.25">
      <c r="AY3403"/>
    </row>
    <row r="3404" spans="51:51" x14ac:dyDescent="0.25">
      <c r="AY3404"/>
    </row>
    <row r="3405" spans="51:51" x14ac:dyDescent="0.25">
      <c r="AY3405"/>
    </row>
    <row r="3406" spans="51:51" x14ac:dyDescent="0.25">
      <c r="AY3406"/>
    </row>
    <row r="3407" spans="51:51" x14ac:dyDescent="0.25">
      <c r="AY3407"/>
    </row>
    <row r="3408" spans="51:51" x14ac:dyDescent="0.25">
      <c r="AY3408"/>
    </row>
    <row r="3409" spans="51:51" x14ac:dyDescent="0.25">
      <c r="AY3409"/>
    </row>
    <row r="3410" spans="51:51" x14ac:dyDescent="0.25">
      <c r="AY3410"/>
    </row>
    <row r="3411" spans="51:51" x14ac:dyDescent="0.25">
      <c r="AY3411"/>
    </row>
    <row r="3412" spans="51:51" x14ac:dyDescent="0.25">
      <c r="AY3412"/>
    </row>
    <row r="3413" spans="51:51" x14ac:dyDescent="0.25">
      <c r="AY3413"/>
    </row>
    <row r="3414" spans="51:51" x14ac:dyDescent="0.25">
      <c r="AY3414"/>
    </row>
    <row r="3415" spans="51:51" x14ac:dyDescent="0.25">
      <c r="AY3415"/>
    </row>
    <row r="3416" spans="51:51" x14ac:dyDescent="0.25">
      <c r="AY3416"/>
    </row>
    <row r="3417" spans="51:51" x14ac:dyDescent="0.25">
      <c r="AY3417"/>
    </row>
    <row r="3418" spans="51:51" x14ac:dyDescent="0.25">
      <c r="AY3418"/>
    </row>
    <row r="3419" spans="51:51" x14ac:dyDescent="0.25">
      <c r="AY3419"/>
    </row>
    <row r="3420" spans="51:51" x14ac:dyDescent="0.25">
      <c r="AY3420"/>
    </row>
    <row r="3421" spans="51:51" x14ac:dyDescent="0.25">
      <c r="AY3421"/>
    </row>
    <row r="3422" spans="51:51" x14ac:dyDescent="0.25">
      <c r="AY3422"/>
    </row>
    <row r="3423" spans="51:51" x14ac:dyDescent="0.25">
      <c r="AY3423"/>
    </row>
    <row r="3424" spans="51:51" x14ac:dyDescent="0.25">
      <c r="AY3424"/>
    </row>
    <row r="3425" spans="51:51" x14ac:dyDescent="0.25">
      <c r="AY3425"/>
    </row>
    <row r="3426" spans="51:51" x14ac:dyDescent="0.25">
      <c r="AY3426"/>
    </row>
    <row r="3427" spans="51:51" x14ac:dyDescent="0.25">
      <c r="AY3427"/>
    </row>
    <row r="3428" spans="51:51" x14ac:dyDescent="0.25">
      <c r="AY3428"/>
    </row>
    <row r="3429" spans="51:51" x14ac:dyDescent="0.25">
      <c r="AY3429"/>
    </row>
    <row r="3430" spans="51:51" x14ac:dyDescent="0.25">
      <c r="AY3430"/>
    </row>
    <row r="3431" spans="51:51" x14ac:dyDescent="0.25">
      <c r="AY3431"/>
    </row>
    <row r="3432" spans="51:51" x14ac:dyDescent="0.25">
      <c r="AY3432"/>
    </row>
    <row r="3433" spans="51:51" x14ac:dyDescent="0.25">
      <c r="AY3433"/>
    </row>
    <row r="3434" spans="51:51" x14ac:dyDescent="0.25">
      <c r="AY3434"/>
    </row>
    <row r="3435" spans="51:51" x14ac:dyDescent="0.25">
      <c r="AY3435"/>
    </row>
    <row r="3436" spans="51:51" x14ac:dyDescent="0.25">
      <c r="AY3436"/>
    </row>
    <row r="3437" spans="51:51" x14ac:dyDescent="0.25">
      <c r="AY3437"/>
    </row>
    <row r="3438" spans="51:51" x14ac:dyDescent="0.25">
      <c r="AY3438"/>
    </row>
    <row r="3439" spans="51:51" x14ac:dyDescent="0.25">
      <c r="AY3439"/>
    </row>
    <row r="3440" spans="51:51" x14ac:dyDescent="0.25">
      <c r="AY3440"/>
    </row>
    <row r="3441" spans="51:51" x14ac:dyDescent="0.25">
      <c r="AY3441"/>
    </row>
    <row r="3442" spans="51:51" x14ac:dyDescent="0.25">
      <c r="AY3442"/>
    </row>
    <row r="3443" spans="51:51" x14ac:dyDescent="0.25">
      <c r="AY3443"/>
    </row>
    <row r="3444" spans="51:51" x14ac:dyDescent="0.25">
      <c r="AY3444"/>
    </row>
    <row r="3445" spans="51:51" x14ac:dyDescent="0.25">
      <c r="AY3445"/>
    </row>
    <row r="3446" spans="51:51" x14ac:dyDescent="0.25">
      <c r="AY3446"/>
    </row>
    <row r="3447" spans="51:51" x14ac:dyDescent="0.25">
      <c r="AY3447"/>
    </row>
    <row r="3448" spans="51:51" x14ac:dyDescent="0.25">
      <c r="AY3448"/>
    </row>
    <row r="3449" spans="51:51" x14ac:dyDescent="0.25">
      <c r="AY3449"/>
    </row>
    <row r="3450" spans="51:51" x14ac:dyDescent="0.25">
      <c r="AY3450"/>
    </row>
    <row r="3451" spans="51:51" x14ac:dyDescent="0.25">
      <c r="AY3451"/>
    </row>
    <row r="3452" spans="51:51" x14ac:dyDescent="0.25">
      <c r="AY3452"/>
    </row>
    <row r="3453" spans="51:51" x14ac:dyDescent="0.25">
      <c r="AY3453"/>
    </row>
    <row r="3454" spans="51:51" x14ac:dyDescent="0.25">
      <c r="AY3454"/>
    </row>
    <row r="3455" spans="51:51" x14ac:dyDescent="0.25">
      <c r="AY3455"/>
    </row>
    <row r="3456" spans="51:51" x14ac:dyDescent="0.25">
      <c r="AY3456"/>
    </row>
    <row r="3457" spans="51:51" x14ac:dyDescent="0.25">
      <c r="AY3457"/>
    </row>
    <row r="3458" spans="51:51" x14ac:dyDescent="0.25">
      <c r="AY3458"/>
    </row>
    <row r="3459" spans="51:51" x14ac:dyDescent="0.25">
      <c r="AY3459"/>
    </row>
    <row r="3460" spans="51:51" x14ac:dyDescent="0.25">
      <c r="AY3460"/>
    </row>
    <row r="3461" spans="51:51" x14ac:dyDescent="0.25">
      <c r="AY3461"/>
    </row>
    <row r="3462" spans="51:51" x14ac:dyDescent="0.25">
      <c r="AY3462"/>
    </row>
    <row r="3463" spans="51:51" x14ac:dyDescent="0.25">
      <c r="AY3463"/>
    </row>
    <row r="3464" spans="51:51" x14ac:dyDescent="0.25">
      <c r="AY3464"/>
    </row>
    <row r="3465" spans="51:51" x14ac:dyDescent="0.25">
      <c r="AY3465"/>
    </row>
    <row r="3466" spans="51:51" x14ac:dyDescent="0.25">
      <c r="AY3466"/>
    </row>
    <row r="3467" spans="51:51" x14ac:dyDescent="0.25">
      <c r="AY3467"/>
    </row>
    <row r="3468" spans="51:51" x14ac:dyDescent="0.25">
      <c r="AY3468"/>
    </row>
    <row r="3469" spans="51:51" x14ac:dyDescent="0.25">
      <c r="AY3469"/>
    </row>
    <row r="3470" spans="51:51" x14ac:dyDescent="0.25">
      <c r="AY3470"/>
    </row>
    <row r="3471" spans="51:51" x14ac:dyDescent="0.25">
      <c r="AY3471"/>
    </row>
    <row r="3472" spans="51:51" x14ac:dyDescent="0.25">
      <c r="AY3472"/>
    </row>
    <row r="3473" spans="51:51" x14ac:dyDescent="0.25">
      <c r="AY3473"/>
    </row>
    <row r="3474" spans="51:51" x14ac:dyDescent="0.25">
      <c r="AY3474"/>
    </row>
    <row r="3475" spans="51:51" x14ac:dyDescent="0.25">
      <c r="AY3475"/>
    </row>
    <row r="3476" spans="51:51" x14ac:dyDescent="0.25">
      <c r="AY3476"/>
    </row>
    <row r="3477" spans="51:51" x14ac:dyDescent="0.25">
      <c r="AY3477"/>
    </row>
    <row r="3478" spans="51:51" x14ac:dyDescent="0.25">
      <c r="AY3478"/>
    </row>
    <row r="3479" spans="51:51" x14ac:dyDescent="0.25">
      <c r="AY3479"/>
    </row>
    <row r="3480" spans="51:51" x14ac:dyDescent="0.25">
      <c r="AY3480"/>
    </row>
    <row r="3481" spans="51:51" x14ac:dyDescent="0.25">
      <c r="AY3481"/>
    </row>
    <row r="3482" spans="51:51" x14ac:dyDescent="0.25">
      <c r="AY3482"/>
    </row>
    <row r="3483" spans="51:51" x14ac:dyDescent="0.25">
      <c r="AY3483"/>
    </row>
    <row r="3484" spans="51:51" x14ac:dyDescent="0.25">
      <c r="AY3484"/>
    </row>
    <row r="3485" spans="51:51" x14ac:dyDescent="0.25">
      <c r="AY3485"/>
    </row>
    <row r="3486" spans="51:51" x14ac:dyDescent="0.25">
      <c r="AY3486"/>
    </row>
    <row r="3487" spans="51:51" x14ac:dyDescent="0.25">
      <c r="AY3487"/>
    </row>
    <row r="3488" spans="51:51" x14ac:dyDescent="0.25">
      <c r="AY3488"/>
    </row>
    <row r="3489" spans="51:51" x14ac:dyDescent="0.25">
      <c r="AY3489"/>
    </row>
    <row r="3490" spans="51:51" x14ac:dyDescent="0.25">
      <c r="AY3490"/>
    </row>
    <row r="3491" spans="51:51" x14ac:dyDescent="0.25">
      <c r="AY3491"/>
    </row>
    <row r="3492" spans="51:51" x14ac:dyDescent="0.25">
      <c r="AY3492"/>
    </row>
    <row r="3493" spans="51:51" x14ac:dyDescent="0.25">
      <c r="AY3493"/>
    </row>
    <row r="3494" spans="51:51" x14ac:dyDescent="0.25">
      <c r="AY3494"/>
    </row>
    <row r="3495" spans="51:51" x14ac:dyDescent="0.25">
      <c r="AY3495"/>
    </row>
    <row r="3496" spans="51:51" x14ac:dyDescent="0.25">
      <c r="AY3496"/>
    </row>
    <row r="3497" spans="51:51" x14ac:dyDescent="0.25">
      <c r="AY3497"/>
    </row>
    <row r="3498" spans="51:51" x14ac:dyDescent="0.25">
      <c r="AY3498"/>
    </row>
    <row r="3499" spans="51:51" x14ac:dyDescent="0.25">
      <c r="AY3499"/>
    </row>
    <row r="3500" spans="51:51" x14ac:dyDescent="0.25">
      <c r="AY3500"/>
    </row>
    <row r="3501" spans="51:51" x14ac:dyDescent="0.25">
      <c r="AY3501"/>
    </row>
    <row r="3502" spans="51:51" x14ac:dyDescent="0.25">
      <c r="AY3502"/>
    </row>
    <row r="3503" spans="51:51" x14ac:dyDescent="0.25">
      <c r="AY3503"/>
    </row>
    <row r="3504" spans="51:51" x14ac:dyDescent="0.25">
      <c r="AY3504"/>
    </row>
    <row r="3505" spans="51:51" x14ac:dyDescent="0.25">
      <c r="AY3505"/>
    </row>
    <row r="3506" spans="51:51" x14ac:dyDescent="0.25">
      <c r="AY3506"/>
    </row>
    <row r="3507" spans="51:51" x14ac:dyDescent="0.25">
      <c r="AY3507"/>
    </row>
    <row r="3508" spans="51:51" x14ac:dyDescent="0.25">
      <c r="AY3508"/>
    </row>
    <row r="3509" spans="51:51" x14ac:dyDescent="0.25">
      <c r="AY3509"/>
    </row>
    <row r="3510" spans="51:51" x14ac:dyDescent="0.25">
      <c r="AY3510"/>
    </row>
    <row r="3511" spans="51:51" x14ac:dyDescent="0.25">
      <c r="AY3511"/>
    </row>
    <row r="3512" spans="51:51" x14ac:dyDescent="0.25">
      <c r="AY3512"/>
    </row>
    <row r="3513" spans="51:51" x14ac:dyDescent="0.25">
      <c r="AY3513"/>
    </row>
    <row r="3514" spans="51:51" x14ac:dyDescent="0.25">
      <c r="AY3514"/>
    </row>
    <row r="3515" spans="51:51" x14ac:dyDescent="0.25">
      <c r="AY3515"/>
    </row>
    <row r="3516" spans="51:51" x14ac:dyDescent="0.25">
      <c r="AY3516"/>
    </row>
    <row r="3517" spans="51:51" x14ac:dyDescent="0.25">
      <c r="AY3517"/>
    </row>
    <row r="3518" spans="51:51" x14ac:dyDescent="0.25">
      <c r="AY3518"/>
    </row>
    <row r="3519" spans="51:51" x14ac:dyDescent="0.25">
      <c r="AY3519"/>
    </row>
    <row r="3520" spans="51:51" x14ac:dyDescent="0.25">
      <c r="AY3520"/>
    </row>
    <row r="3521" spans="51:51" x14ac:dyDescent="0.25">
      <c r="AY3521"/>
    </row>
    <row r="3522" spans="51:51" x14ac:dyDescent="0.25">
      <c r="AY3522"/>
    </row>
    <row r="3523" spans="51:51" x14ac:dyDescent="0.25">
      <c r="AY3523"/>
    </row>
    <row r="3524" spans="51:51" x14ac:dyDescent="0.25">
      <c r="AY3524"/>
    </row>
    <row r="3525" spans="51:51" x14ac:dyDescent="0.25">
      <c r="AY3525"/>
    </row>
    <row r="3526" spans="51:51" x14ac:dyDescent="0.25">
      <c r="AY3526"/>
    </row>
    <row r="3527" spans="51:51" x14ac:dyDescent="0.25">
      <c r="AY3527"/>
    </row>
    <row r="3528" spans="51:51" x14ac:dyDescent="0.25">
      <c r="AY3528"/>
    </row>
    <row r="3529" spans="51:51" x14ac:dyDescent="0.25">
      <c r="AY3529"/>
    </row>
    <row r="3530" spans="51:51" x14ac:dyDescent="0.25">
      <c r="AY3530"/>
    </row>
    <row r="3531" spans="51:51" x14ac:dyDescent="0.25">
      <c r="AY3531"/>
    </row>
    <row r="3532" spans="51:51" x14ac:dyDescent="0.25">
      <c r="AY3532"/>
    </row>
    <row r="3533" spans="51:51" x14ac:dyDescent="0.25">
      <c r="AY3533"/>
    </row>
    <row r="3534" spans="51:51" x14ac:dyDescent="0.25">
      <c r="AY3534"/>
    </row>
    <row r="3535" spans="51:51" x14ac:dyDescent="0.25">
      <c r="AY3535"/>
    </row>
    <row r="3536" spans="51:51" x14ac:dyDescent="0.25">
      <c r="AY3536"/>
    </row>
    <row r="3537" spans="51:51" x14ac:dyDescent="0.25">
      <c r="AY3537"/>
    </row>
    <row r="3538" spans="51:51" x14ac:dyDescent="0.25">
      <c r="AY3538"/>
    </row>
    <row r="3539" spans="51:51" x14ac:dyDescent="0.25">
      <c r="AY3539"/>
    </row>
    <row r="3540" spans="51:51" x14ac:dyDescent="0.25">
      <c r="AY3540"/>
    </row>
    <row r="3541" spans="51:51" x14ac:dyDescent="0.25">
      <c r="AY3541"/>
    </row>
    <row r="3542" spans="51:51" x14ac:dyDescent="0.25">
      <c r="AY3542"/>
    </row>
    <row r="3543" spans="51:51" x14ac:dyDescent="0.25">
      <c r="AY3543"/>
    </row>
    <row r="3544" spans="51:51" x14ac:dyDescent="0.25">
      <c r="AY3544"/>
    </row>
    <row r="3545" spans="51:51" x14ac:dyDescent="0.25">
      <c r="AY3545"/>
    </row>
    <row r="3546" spans="51:51" x14ac:dyDescent="0.25">
      <c r="AY3546"/>
    </row>
    <row r="3547" spans="51:51" x14ac:dyDescent="0.25">
      <c r="AY3547"/>
    </row>
    <row r="3548" spans="51:51" x14ac:dyDescent="0.25">
      <c r="AY3548"/>
    </row>
    <row r="3549" spans="51:51" x14ac:dyDescent="0.25">
      <c r="AY3549"/>
    </row>
    <row r="3550" spans="51:51" x14ac:dyDescent="0.25">
      <c r="AY3550"/>
    </row>
    <row r="3551" spans="51:51" x14ac:dyDescent="0.25">
      <c r="AY3551"/>
    </row>
    <row r="3552" spans="51:51" x14ac:dyDescent="0.25">
      <c r="AY3552"/>
    </row>
    <row r="3553" spans="51:51" x14ac:dyDescent="0.25">
      <c r="AY3553"/>
    </row>
    <row r="3554" spans="51:51" x14ac:dyDescent="0.25">
      <c r="AY3554"/>
    </row>
    <row r="3555" spans="51:51" x14ac:dyDescent="0.25">
      <c r="AY3555"/>
    </row>
    <row r="3556" spans="51:51" x14ac:dyDescent="0.25">
      <c r="AY3556"/>
    </row>
    <row r="3557" spans="51:51" x14ac:dyDescent="0.25">
      <c r="AY3557"/>
    </row>
    <row r="3558" spans="51:51" x14ac:dyDescent="0.25">
      <c r="AY3558"/>
    </row>
    <row r="3559" spans="51:51" x14ac:dyDescent="0.25">
      <c r="AY3559"/>
    </row>
    <row r="3560" spans="51:51" x14ac:dyDescent="0.25">
      <c r="AY3560"/>
    </row>
    <row r="3561" spans="51:51" x14ac:dyDescent="0.25">
      <c r="AY3561"/>
    </row>
    <row r="3562" spans="51:51" x14ac:dyDescent="0.25">
      <c r="AY3562"/>
    </row>
    <row r="3563" spans="51:51" x14ac:dyDescent="0.25">
      <c r="AY3563"/>
    </row>
    <row r="3570" spans="51:51" x14ac:dyDescent="0.25">
      <c r="AY3570"/>
    </row>
  </sheetData>
  <pageMargins left="0.7" right="0.7" top="0.75" bottom="0.75" header="0.3" footer="0.3"/>
  <pageSetup orientation="portrait" horizontalDpi="1200" verticalDpi="1200" r:id="rId1"/>
  <ignoredErrors>
    <ignoredError sqref="A2:D271" calculatedColumn="1"/>
    <ignoredError sqref="AM2:AM271"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4AB0-464D-4E4F-9C80-369B1DB211C6}">
  <dimension ref="A1:AI271"/>
  <sheetViews>
    <sheetView zoomScale="85" zoomScaleNormal="85" workbookViewId="0">
      <pane xSplit="4" ySplit="1" topLeftCell="E2" activePane="bottomRight" state="frozen"/>
      <selection pane="topRight" activeCell="F1" sqref="F1"/>
      <selection pane="bottomLeft" activeCell="A2" sqref="A2"/>
      <selection pane="bottomRight"/>
    </sheetView>
  </sheetViews>
  <sheetFormatPr defaultColWidth="8.7109375" defaultRowHeight="15" outlineLevelCol="1" x14ac:dyDescent="0.25"/>
  <cols>
    <col min="1" max="1" width="8.5703125" customWidth="1"/>
    <col min="2" max="2" width="60.7109375" customWidth="1"/>
    <col min="3" max="4" width="21.7109375" customWidth="1"/>
    <col min="5" max="12" width="12.7109375" customWidth="1"/>
    <col min="13" max="14" width="12.7109375" hidden="1" customWidth="1" outlineLevel="1"/>
    <col min="15" max="15" width="12.7109375" customWidth="1" collapsed="1"/>
    <col min="16" max="17" width="12.7109375" hidden="1" customWidth="1" outlineLevel="1"/>
    <col min="18" max="18" width="12.7109375" customWidth="1" collapsed="1"/>
    <col min="19" max="21" width="12.7109375" hidden="1" customWidth="1" outlineLevel="1"/>
    <col min="22" max="22" width="12.7109375" customWidth="1" collapsed="1"/>
    <col min="23" max="25" width="12.7109375" hidden="1" customWidth="1" outlineLevel="1"/>
    <col min="26" max="26" width="12.7109375" customWidth="1" collapsed="1"/>
    <col min="27" max="34" width="12.7109375" customWidth="1"/>
    <col min="35" max="35" width="12" style="33" customWidth="1"/>
    <col min="37" max="37" width="12.5703125" customWidth="1"/>
    <col min="39" max="47" width="12.5703125" customWidth="1"/>
    <col min="48" max="48" width="18.5703125" customWidth="1"/>
    <col min="50" max="50" width="22.140625" customWidth="1"/>
  </cols>
  <sheetData>
    <row r="1" spans="1:35" s="29" customFormat="1" ht="189.95" customHeight="1" x14ac:dyDescent="0.25">
      <c r="A1" s="29" t="s">
        <v>862</v>
      </c>
      <c r="B1" s="29" t="s">
        <v>929</v>
      </c>
      <c r="C1" s="29" t="s">
        <v>930</v>
      </c>
      <c r="D1" s="29" t="s">
        <v>902</v>
      </c>
      <c r="E1" s="29" t="s">
        <v>903</v>
      </c>
      <c r="F1" s="29" t="s">
        <v>979</v>
      </c>
      <c r="G1" s="29" t="s">
        <v>980</v>
      </c>
      <c r="H1" s="29" t="s">
        <v>981</v>
      </c>
      <c r="I1" s="29" t="s">
        <v>982</v>
      </c>
      <c r="J1" s="29" t="s">
        <v>983</v>
      </c>
      <c r="K1" s="29" t="s">
        <v>984</v>
      </c>
      <c r="L1" s="29" t="s">
        <v>985</v>
      </c>
      <c r="M1" s="29" t="s">
        <v>986</v>
      </c>
      <c r="N1" s="29" t="s">
        <v>987</v>
      </c>
      <c r="O1" s="29" t="s">
        <v>988</v>
      </c>
      <c r="P1" s="29" t="s">
        <v>989</v>
      </c>
      <c r="Q1" s="29" t="s">
        <v>990</v>
      </c>
      <c r="R1" s="29" t="s">
        <v>991</v>
      </c>
      <c r="S1" s="29" t="s">
        <v>992</v>
      </c>
      <c r="T1" s="29" t="s">
        <v>993</v>
      </c>
      <c r="U1" s="29" t="s">
        <v>994</v>
      </c>
      <c r="V1" s="29" t="s">
        <v>995</v>
      </c>
      <c r="W1" s="29" t="s">
        <v>996</v>
      </c>
      <c r="X1" s="29" t="s">
        <v>997</v>
      </c>
      <c r="Y1" s="29" t="s">
        <v>998</v>
      </c>
      <c r="Z1" s="29" t="s">
        <v>999</v>
      </c>
      <c r="AA1" s="29" t="s">
        <v>1000</v>
      </c>
      <c r="AB1" s="29" t="s">
        <v>1001</v>
      </c>
      <c r="AC1" s="29" t="s">
        <v>1002</v>
      </c>
      <c r="AD1" s="29" t="s">
        <v>1003</v>
      </c>
      <c r="AE1" s="29" t="s">
        <v>1004</v>
      </c>
      <c r="AF1" s="29" t="s">
        <v>1005</v>
      </c>
      <c r="AG1" s="29" t="s">
        <v>1006</v>
      </c>
      <c r="AH1" s="29" t="s">
        <v>928</v>
      </c>
      <c r="AI1" s="31" t="s">
        <v>856</v>
      </c>
    </row>
    <row r="2" spans="1:35" x14ac:dyDescent="0.25">
      <c r="A2" t="s">
        <v>822</v>
      </c>
      <c r="B2" t="s">
        <v>286</v>
      </c>
      <c r="C2" t="s">
        <v>546</v>
      </c>
      <c r="D2" t="s">
        <v>716</v>
      </c>
      <c r="E2" s="33">
        <v>40.044444444444444</v>
      </c>
      <c r="F2" s="33">
        <v>5.6888888888888891</v>
      </c>
      <c r="G2" s="33">
        <v>6.6666666666666666E-2</v>
      </c>
      <c r="H2" s="33">
        <v>0.26666666666666666</v>
      </c>
      <c r="I2" s="33">
        <v>1.1000000000000001</v>
      </c>
      <c r="J2" s="33">
        <v>0</v>
      </c>
      <c r="K2" s="33">
        <v>0</v>
      </c>
      <c r="L2" s="33">
        <v>2.367777777777778</v>
      </c>
      <c r="M2" s="33">
        <v>0</v>
      </c>
      <c r="N2" s="33">
        <v>4.0539999999999994</v>
      </c>
      <c r="O2" s="33">
        <v>0.10123751387347391</v>
      </c>
      <c r="P2" s="33">
        <v>5.9933333333333332</v>
      </c>
      <c r="Q2" s="33">
        <v>4.1056666666666652</v>
      </c>
      <c r="R2" s="33">
        <v>0.25219478357380687</v>
      </c>
      <c r="S2" s="33">
        <v>0.65466666666666673</v>
      </c>
      <c r="T2" s="33">
        <v>0</v>
      </c>
      <c r="U2" s="33">
        <v>0</v>
      </c>
      <c r="V2" s="33">
        <v>1.6348501664816873E-2</v>
      </c>
      <c r="W2" s="33">
        <v>0.48833333333333323</v>
      </c>
      <c r="X2" s="33">
        <v>5.5411111111111113</v>
      </c>
      <c r="Y2" s="33">
        <v>0</v>
      </c>
      <c r="Z2" s="33">
        <v>0.15056881243063264</v>
      </c>
      <c r="AA2" s="33">
        <v>0</v>
      </c>
      <c r="AB2" s="33">
        <v>0</v>
      </c>
      <c r="AC2" s="33">
        <v>0</v>
      </c>
      <c r="AD2" s="33">
        <v>0</v>
      </c>
      <c r="AE2" s="33">
        <v>0</v>
      </c>
      <c r="AF2" s="33">
        <v>0</v>
      </c>
      <c r="AG2" s="33">
        <v>0</v>
      </c>
      <c r="AH2" t="s">
        <v>13</v>
      </c>
      <c r="AI2" s="34">
        <v>4</v>
      </c>
    </row>
    <row r="3" spans="1:35" x14ac:dyDescent="0.25">
      <c r="A3" t="s">
        <v>822</v>
      </c>
      <c r="B3" t="s">
        <v>493</v>
      </c>
      <c r="C3" t="s">
        <v>600</v>
      </c>
      <c r="D3" t="s">
        <v>732</v>
      </c>
      <c r="E3" s="33">
        <v>8.3000000000000007</v>
      </c>
      <c r="F3" s="33">
        <v>0</v>
      </c>
      <c r="G3" s="33">
        <v>0</v>
      </c>
      <c r="H3" s="33">
        <v>0</v>
      </c>
      <c r="I3" s="33">
        <v>0.1</v>
      </c>
      <c r="J3" s="33">
        <v>0</v>
      </c>
      <c r="K3" s="33">
        <v>0</v>
      </c>
      <c r="L3" s="33">
        <v>4.3111111111111107E-2</v>
      </c>
      <c r="M3" s="33">
        <v>4.9805555555555552</v>
      </c>
      <c r="N3" s="33">
        <v>0</v>
      </c>
      <c r="O3" s="33">
        <v>0.60006693440428371</v>
      </c>
      <c r="P3" s="33">
        <v>0</v>
      </c>
      <c r="Q3" s="33">
        <v>0</v>
      </c>
      <c r="R3" s="33">
        <v>0</v>
      </c>
      <c r="S3" s="33">
        <v>6.5295555555555573</v>
      </c>
      <c r="T3" s="33">
        <v>0</v>
      </c>
      <c r="U3" s="33">
        <v>0</v>
      </c>
      <c r="V3" s="33">
        <v>0.7866934404283803</v>
      </c>
      <c r="W3" s="33">
        <v>0.74888888888888894</v>
      </c>
      <c r="X3" s="33">
        <v>4.0333333333333332</v>
      </c>
      <c r="Y3" s="33">
        <v>0</v>
      </c>
      <c r="Z3" s="33">
        <v>0.5761713520749665</v>
      </c>
      <c r="AA3" s="33">
        <v>0</v>
      </c>
      <c r="AB3" s="33">
        <v>0</v>
      </c>
      <c r="AC3" s="33">
        <v>0</v>
      </c>
      <c r="AD3" s="33">
        <v>0</v>
      </c>
      <c r="AE3" s="33">
        <v>0.88888888888888884</v>
      </c>
      <c r="AF3" s="33">
        <v>0</v>
      </c>
      <c r="AG3" s="33">
        <v>0</v>
      </c>
      <c r="AH3" t="s">
        <v>226</v>
      </c>
      <c r="AI3" s="34">
        <v>4</v>
      </c>
    </row>
    <row r="4" spans="1:35" x14ac:dyDescent="0.25">
      <c r="A4" t="s">
        <v>822</v>
      </c>
      <c r="B4" t="s">
        <v>326</v>
      </c>
      <c r="C4" t="s">
        <v>611</v>
      </c>
      <c r="D4" t="s">
        <v>725</v>
      </c>
      <c r="E4" s="33">
        <v>110.11111111111111</v>
      </c>
      <c r="F4" s="33">
        <v>5.5111111111111111</v>
      </c>
      <c r="G4" s="33">
        <v>0.42222222222222222</v>
      </c>
      <c r="H4" s="33">
        <v>0.96388888888888891</v>
      </c>
      <c r="I4" s="33">
        <v>0.72222222222222221</v>
      </c>
      <c r="J4" s="33">
        <v>0</v>
      </c>
      <c r="K4" s="33">
        <v>0</v>
      </c>
      <c r="L4" s="33">
        <v>4.5646666666666675</v>
      </c>
      <c r="M4" s="33">
        <v>5.1995555555555564</v>
      </c>
      <c r="N4" s="33">
        <v>0</v>
      </c>
      <c r="O4" s="33">
        <v>4.7220988900100916E-2</v>
      </c>
      <c r="P4" s="33">
        <v>5.8204444444444423</v>
      </c>
      <c r="Q4" s="33">
        <v>0</v>
      </c>
      <c r="R4" s="33">
        <v>5.2859737638748718E-2</v>
      </c>
      <c r="S4" s="33">
        <v>9.9932222222222205</v>
      </c>
      <c r="T4" s="33">
        <v>0.56888888888888889</v>
      </c>
      <c r="U4" s="33">
        <v>0</v>
      </c>
      <c r="V4" s="33">
        <v>9.5922300706357197E-2</v>
      </c>
      <c r="W4" s="33">
        <v>4.9671111111111133</v>
      </c>
      <c r="X4" s="33">
        <v>10.030666666666663</v>
      </c>
      <c r="Y4" s="33">
        <v>0</v>
      </c>
      <c r="Z4" s="33">
        <v>0.1362058526740666</v>
      </c>
      <c r="AA4" s="33">
        <v>0</v>
      </c>
      <c r="AB4" s="33">
        <v>0</v>
      </c>
      <c r="AC4" s="33">
        <v>0</v>
      </c>
      <c r="AD4" s="33">
        <v>0</v>
      </c>
      <c r="AE4" s="33">
        <v>0</v>
      </c>
      <c r="AF4" s="33">
        <v>0</v>
      </c>
      <c r="AG4" s="33">
        <v>0</v>
      </c>
      <c r="AH4" t="s">
        <v>54</v>
      </c>
      <c r="AI4" s="34">
        <v>4</v>
      </c>
    </row>
    <row r="5" spans="1:35" x14ac:dyDescent="0.25">
      <c r="A5" t="s">
        <v>822</v>
      </c>
      <c r="B5" t="s">
        <v>367</v>
      </c>
      <c r="C5" t="s">
        <v>597</v>
      </c>
      <c r="D5" t="s">
        <v>756</v>
      </c>
      <c r="E5" s="33">
        <v>76.977777777777774</v>
      </c>
      <c r="F5" s="33">
        <v>5.6888888888888891</v>
      </c>
      <c r="G5" s="33">
        <v>0</v>
      </c>
      <c r="H5" s="33">
        <v>0</v>
      </c>
      <c r="I5" s="33">
        <v>0</v>
      </c>
      <c r="J5" s="33">
        <v>0</v>
      </c>
      <c r="K5" s="33">
        <v>0</v>
      </c>
      <c r="L5" s="33">
        <v>5.0503333333333353</v>
      </c>
      <c r="M5" s="33">
        <v>0</v>
      </c>
      <c r="N5" s="33">
        <v>0</v>
      </c>
      <c r="O5" s="33">
        <v>0</v>
      </c>
      <c r="P5" s="33">
        <v>5.6685555555555549</v>
      </c>
      <c r="Q5" s="33">
        <v>4.8647777777777783</v>
      </c>
      <c r="R5" s="33">
        <v>0.13683602771362588</v>
      </c>
      <c r="S5" s="33">
        <v>1.8051111111111111</v>
      </c>
      <c r="T5" s="33">
        <v>12.640666666666668</v>
      </c>
      <c r="U5" s="33">
        <v>0</v>
      </c>
      <c r="V5" s="33">
        <v>0.18766166281755201</v>
      </c>
      <c r="W5" s="33">
        <v>1.8887777777777777</v>
      </c>
      <c r="X5" s="33">
        <v>9.6027777777777761</v>
      </c>
      <c r="Y5" s="33">
        <v>0</v>
      </c>
      <c r="Z5" s="33">
        <v>0.149284064665127</v>
      </c>
      <c r="AA5" s="33">
        <v>0</v>
      </c>
      <c r="AB5" s="33">
        <v>0</v>
      </c>
      <c r="AC5" s="33">
        <v>0</v>
      </c>
      <c r="AD5" s="33">
        <v>0</v>
      </c>
      <c r="AE5" s="33">
        <v>0</v>
      </c>
      <c r="AF5" s="33">
        <v>0</v>
      </c>
      <c r="AG5" s="33">
        <v>0</v>
      </c>
      <c r="AH5" t="s">
        <v>95</v>
      </c>
      <c r="AI5" s="34">
        <v>4</v>
      </c>
    </row>
    <row r="6" spans="1:35" x14ac:dyDescent="0.25">
      <c r="A6" t="s">
        <v>822</v>
      </c>
      <c r="B6" t="s">
        <v>443</v>
      </c>
      <c r="C6" t="s">
        <v>661</v>
      </c>
      <c r="D6" t="s">
        <v>742</v>
      </c>
      <c r="E6" s="33">
        <v>53.733333333333334</v>
      </c>
      <c r="F6" s="33">
        <v>16.81111111111111</v>
      </c>
      <c r="G6" s="33">
        <v>0.12222222222222222</v>
      </c>
      <c r="H6" s="33">
        <v>0</v>
      </c>
      <c r="I6" s="33">
        <v>34.044444444444444</v>
      </c>
      <c r="J6" s="33">
        <v>0</v>
      </c>
      <c r="K6" s="33">
        <v>0.53333333333333333</v>
      </c>
      <c r="L6" s="33">
        <v>4.8083333333333327</v>
      </c>
      <c r="M6" s="33">
        <v>5.7111111111111112</v>
      </c>
      <c r="N6" s="33">
        <v>0</v>
      </c>
      <c r="O6" s="33">
        <v>0.10628618693134823</v>
      </c>
      <c r="P6" s="33">
        <v>4.5101111111111116</v>
      </c>
      <c r="Q6" s="33">
        <v>0</v>
      </c>
      <c r="R6" s="33">
        <v>8.3935070306038057E-2</v>
      </c>
      <c r="S6" s="33">
        <v>4.1847777777777777</v>
      </c>
      <c r="T6" s="33">
        <v>5.4461111111111107</v>
      </c>
      <c r="U6" s="33">
        <v>0</v>
      </c>
      <c r="V6" s="33">
        <v>0.17923490488006616</v>
      </c>
      <c r="W6" s="33">
        <v>1.691222222222222</v>
      </c>
      <c r="X6" s="33">
        <v>6.0492222222222232</v>
      </c>
      <c r="Y6" s="33">
        <v>0</v>
      </c>
      <c r="Z6" s="33">
        <v>0.14405293631100083</v>
      </c>
      <c r="AA6" s="33">
        <v>0</v>
      </c>
      <c r="AB6" s="33">
        <v>0</v>
      </c>
      <c r="AC6" s="33">
        <v>0</v>
      </c>
      <c r="AD6" s="33">
        <v>0.17777777777777778</v>
      </c>
      <c r="AE6" s="33">
        <v>0</v>
      </c>
      <c r="AF6" s="33">
        <v>0</v>
      </c>
      <c r="AG6" s="33">
        <v>3.3333333333333333E-2</v>
      </c>
      <c r="AH6" t="s">
        <v>175</v>
      </c>
      <c r="AI6" s="34">
        <v>4</v>
      </c>
    </row>
    <row r="7" spans="1:35" x14ac:dyDescent="0.25">
      <c r="A7" t="s">
        <v>822</v>
      </c>
      <c r="B7" t="s">
        <v>462</v>
      </c>
      <c r="C7" t="s">
        <v>578</v>
      </c>
      <c r="D7" t="s">
        <v>794</v>
      </c>
      <c r="E7" s="33">
        <v>40.733333333333334</v>
      </c>
      <c r="F7" s="33">
        <v>5.6888888888888891</v>
      </c>
      <c r="G7" s="33">
        <v>0</v>
      </c>
      <c r="H7" s="33">
        <v>0</v>
      </c>
      <c r="I7" s="33">
        <v>0</v>
      </c>
      <c r="J7" s="33">
        <v>0</v>
      </c>
      <c r="K7" s="33">
        <v>0</v>
      </c>
      <c r="L7" s="33">
        <v>0.89611111111111119</v>
      </c>
      <c r="M7" s="33">
        <v>0</v>
      </c>
      <c r="N7" s="33">
        <v>0</v>
      </c>
      <c r="O7" s="33">
        <v>0</v>
      </c>
      <c r="P7" s="33">
        <v>5.8817777777777778</v>
      </c>
      <c r="Q7" s="33">
        <v>0</v>
      </c>
      <c r="R7" s="33">
        <v>0.14439716312056738</v>
      </c>
      <c r="S7" s="33">
        <v>3.1676666666666677</v>
      </c>
      <c r="T7" s="33">
        <v>6.9467777777777755</v>
      </c>
      <c r="U7" s="33">
        <v>0</v>
      </c>
      <c r="V7" s="33">
        <v>0.24830878341516635</v>
      </c>
      <c r="W7" s="33">
        <v>2.3956666666666666</v>
      </c>
      <c r="X7" s="33">
        <v>4.9746666666666659</v>
      </c>
      <c r="Y7" s="33">
        <v>0</v>
      </c>
      <c r="Z7" s="33">
        <v>0.18094108019639935</v>
      </c>
      <c r="AA7" s="33">
        <v>0</v>
      </c>
      <c r="AB7" s="33">
        <v>0</v>
      </c>
      <c r="AC7" s="33">
        <v>0</v>
      </c>
      <c r="AD7" s="33">
        <v>0</v>
      </c>
      <c r="AE7" s="33">
        <v>0</v>
      </c>
      <c r="AF7" s="33">
        <v>0</v>
      </c>
      <c r="AG7" s="33">
        <v>0</v>
      </c>
      <c r="AH7" t="s">
        <v>194</v>
      </c>
      <c r="AI7" s="34">
        <v>4</v>
      </c>
    </row>
    <row r="8" spans="1:35" x14ac:dyDescent="0.25">
      <c r="A8" t="s">
        <v>822</v>
      </c>
      <c r="B8" t="s">
        <v>515</v>
      </c>
      <c r="C8" t="s">
        <v>681</v>
      </c>
      <c r="D8" t="s">
        <v>804</v>
      </c>
      <c r="E8" s="33">
        <v>91.533333333333331</v>
      </c>
      <c r="F8" s="33">
        <v>5.6888888888888891</v>
      </c>
      <c r="G8" s="33">
        <v>0.57777777777777772</v>
      </c>
      <c r="H8" s="33">
        <v>0.31944444444444442</v>
      </c>
      <c r="I8" s="33">
        <v>3.3222222222222224</v>
      </c>
      <c r="J8" s="33">
        <v>0</v>
      </c>
      <c r="K8" s="33">
        <v>0</v>
      </c>
      <c r="L8" s="33">
        <v>2.5575555555555551</v>
      </c>
      <c r="M8" s="33">
        <v>5.6888888888888891</v>
      </c>
      <c r="N8" s="33">
        <v>0</v>
      </c>
      <c r="O8" s="33">
        <v>6.2151007526098569E-2</v>
      </c>
      <c r="P8" s="33">
        <v>8.6183333333333305</v>
      </c>
      <c r="Q8" s="33">
        <v>2.3574444444444449</v>
      </c>
      <c r="R8" s="33">
        <v>0.11991017237193491</v>
      </c>
      <c r="S8" s="33">
        <v>9.1434444444444445</v>
      </c>
      <c r="T8" s="33">
        <v>8.7582222222222192</v>
      </c>
      <c r="U8" s="33">
        <v>0</v>
      </c>
      <c r="V8" s="33">
        <v>0.19557538237436267</v>
      </c>
      <c r="W8" s="33">
        <v>2.9093333333333335</v>
      </c>
      <c r="X8" s="33">
        <v>7.083666666666665</v>
      </c>
      <c r="Y8" s="33">
        <v>0</v>
      </c>
      <c r="Z8" s="33">
        <v>0.10917334304442824</v>
      </c>
      <c r="AA8" s="33">
        <v>0</v>
      </c>
      <c r="AB8" s="33">
        <v>0</v>
      </c>
      <c r="AC8" s="33">
        <v>0</v>
      </c>
      <c r="AD8" s="33">
        <v>43.620888888888899</v>
      </c>
      <c r="AE8" s="33">
        <v>0</v>
      </c>
      <c r="AF8" s="33">
        <v>0</v>
      </c>
      <c r="AG8" s="33">
        <v>0</v>
      </c>
      <c r="AH8" t="s">
        <v>248</v>
      </c>
      <c r="AI8" s="34">
        <v>4</v>
      </c>
    </row>
    <row r="9" spans="1:35" x14ac:dyDescent="0.25">
      <c r="A9" t="s">
        <v>822</v>
      </c>
      <c r="B9" t="s">
        <v>475</v>
      </c>
      <c r="C9" t="s">
        <v>599</v>
      </c>
      <c r="D9" t="s">
        <v>693</v>
      </c>
      <c r="E9" s="33">
        <v>71.466666666666669</v>
      </c>
      <c r="F9" s="33">
        <v>5.5111111111111111</v>
      </c>
      <c r="G9" s="33">
        <v>1.7555555555555555</v>
      </c>
      <c r="H9" s="33">
        <v>0.24444444444444444</v>
      </c>
      <c r="I9" s="33">
        <v>1.2222222222222223</v>
      </c>
      <c r="J9" s="33">
        <v>0</v>
      </c>
      <c r="K9" s="33">
        <v>0</v>
      </c>
      <c r="L9" s="33">
        <v>4.6246666666666663</v>
      </c>
      <c r="M9" s="33">
        <v>5.6</v>
      </c>
      <c r="N9" s="33">
        <v>0</v>
      </c>
      <c r="O9" s="33">
        <v>7.8358208955223871E-2</v>
      </c>
      <c r="P9" s="33">
        <v>5.0803333333333338</v>
      </c>
      <c r="Q9" s="33">
        <v>7.3319999999999972</v>
      </c>
      <c r="R9" s="33">
        <v>0.17368003731343279</v>
      </c>
      <c r="S9" s="33">
        <v>7.6714444444444405</v>
      </c>
      <c r="T9" s="33">
        <v>5.5777777777777775</v>
      </c>
      <c r="U9" s="33">
        <v>0</v>
      </c>
      <c r="V9" s="33">
        <v>0.1853902363184079</v>
      </c>
      <c r="W9" s="33">
        <v>0.37288888888888883</v>
      </c>
      <c r="X9" s="33">
        <v>8.8551111111111069</v>
      </c>
      <c r="Y9" s="33">
        <v>0</v>
      </c>
      <c r="Z9" s="33">
        <v>0.12912313432835815</v>
      </c>
      <c r="AA9" s="33">
        <v>0</v>
      </c>
      <c r="AB9" s="33">
        <v>0</v>
      </c>
      <c r="AC9" s="33">
        <v>0</v>
      </c>
      <c r="AD9" s="33">
        <v>0</v>
      </c>
      <c r="AE9" s="33">
        <v>0</v>
      </c>
      <c r="AF9" s="33">
        <v>0</v>
      </c>
      <c r="AG9" s="33">
        <v>0</v>
      </c>
      <c r="AH9" t="s">
        <v>207</v>
      </c>
      <c r="AI9" s="34">
        <v>4</v>
      </c>
    </row>
    <row r="10" spans="1:35" x14ac:dyDescent="0.25">
      <c r="A10" t="s">
        <v>822</v>
      </c>
      <c r="B10" t="s">
        <v>506</v>
      </c>
      <c r="C10" t="s">
        <v>594</v>
      </c>
      <c r="D10" t="s">
        <v>699</v>
      </c>
      <c r="E10" s="33">
        <v>100.41111111111111</v>
      </c>
      <c r="F10" s="33">
        <v>0</v>
      </c>
      <c r="G10" s="33">
        <v>0.15555555555555556</v>
      </c>
      <c r="H10" s="33">
        <v>0.42777777777777776</v>
      </c>
      <c r="I10" s="33">
        <v>0</v>
      </c>
      <c r="J10" s="33">
        <v>0</v>
      </c>
      <c r="K10" s="33">
        <v>0</v>
      </c>
      <c r="L10" s="33">
        <v>3.7064444444444438</v>
      </c>
      <c r="M10" s="33">
        <v>3.3777777777777778</v>
      </c>
      <c r="N10" s="33">
        <v>2.6570000000000009</v>
      </c>
      <c r="O10" s="33">
        <v>6.0100697134004649E-2</v>
      </c>
      <c r="P10" s="33">
        <v>5.7748888888888894</v>
      </c>
      <c r="Q10" s="33">
        <v>0</v>
      </c>
      <c r="R10" s="33">
        <v>5.7512448821511568E-2</v>
      </c>
      <c r="S10" s="33">
        <v>9.3755555555555521</v>
      </c>
      <c r="T10" s="33">
        <v>7.5777777777777777E-2</v>
      </c>
      <c r="U10" s="33">
        <v>0</v>
      </c>
      <c r="V10" s="33">
        <v>9.4126369370366239E-2</v>
      </c>
      <c r="W10" s="33">
        <v>9.9943333333333335</v>
      </c>
      <c r="X10" s="33">
        <v>4.0981111111111117</v>
      </c>
      <c r="Y10" s="33">
        <v>0</v>
      </c>
      <c r="Z10" s="33">
        <v>0.14034746044041166</v>
      </c>
      <c r="AA10" s="33">
        <v>0</v>
      </c>
      <c r="AB10" s="33">
        <v>0</v>
      </c>
      <c r="AC10" s="33">
        <v>0</v>
      </c>
      <c r="AD10" s="33">
        <v>0</v>
      </c>
      <c r="AE10" s="33">
        <v>9.7777777777777786</v>
      </c>
      <c r="AF10" s="33">
        <v>0</v>
      </c>
      <c r="AG10" s="33">
        <v>0</v>
      </c>
      <c r="AH10" t="s">
        <v>239</v>
      </c>
      <c r="AI10" s="34">
        <v>4</v>
      </c>
    </row>
    <row r="11" spans="1:35" x14ac:dyDescent="0.25">
      <c r="A11" t="s">
        <v>822</v>
      </c>
      <c r="B11" t="s">
        <v>535</v>
      </c>
      <c r="C11" t="s">
        <v>685</v>
      </c>
      <c r="D11" t="s">
        <v>708</v>
      </c>
      <c r="E11" s="33">
        <v>128.69999999999999</v>
      </c>
      <c r="F11" s="33">
        <v>5.6888888888888891</v>
      </c>
      <c r="G11" s="33">
        <v>0.13333333333333333</v>
      </c>
      <c r="H11" s="33">
        <v>0.47611111111111115</v>
      </c>
      <c r="I11" s="33">
        <v>5.7777777777777777</v>
      </c>
      <c r="J11" s="33">
        <v>0</v>
      </c>
      <c r="K11" s="33">
        <v>0</v>
      </c>
      <c r="L11" s="33">
        <v>5.086777777777777</v>
      </c>
      <c r="M11" s="33">
        <v>5.6</v>
      </c>
      <c r="N11" s="33">
        <v>1.3051111111111111</v>
      </c>
      <c r="O11" s="33">
        <v>5.3652766986100324E-2</v>
      </c>
      <c r="P11" s="33">
        <v>5.4222222222222225</v>
      </c>
      <c r="Q11" s="33">
        <v>10.458777777777774</v>
      </c>
      <c r="R11" s="33">
        <v>0.12339549339549338</v>
      </c>
      <c r="S11" s="33">
        <v>11.603666666666664</v>
      </c>
      <c r="T11" s="33">
        <v>12.187222222222228</v>
      </c>
      <c r="U11" s="33">
        <v>0</v>
      </c>
      <c r="V11" s="33">
        <v>0.18485539152205824</v>
      </c>
      <c r="W11" s="33">
        <v>11.032111111111112</v>
      </c>
      <c r="X11" s="33">
        <v>10.15088888888889</v>
      </c>
      <c r="Y11" s="33">
        <v>0</v>
      </c>
      <c r="Z11" s="33">
        <v>0.16459207459207462</v>
      </c>
      <c r="AA11" s="33">
        <v>0</v>
      </c>
      <c r="AB11" s="33">
        <v>0</v>
      </c>
      <c r="AC11" s="33">
        <v>0</v>
      </c>
      <c r="AD11" s="33">
        <v>0</v>
      </c>
      <c r="AE11" s="33">
        <v>0.78888888888888886</v>
      </c>
      <c r="AF11" s="33">
        <v>0</v>
      </c>
      <c r="AG11" s="33">
        <v>7.7777777777777779E-2</v>
      </c>
      <c r="AH11" t="s">
        <v>268</v>
      </c>
      <c r="AI11" s="34">
        <v>4</v>
      </c>
    </row>
    <row r="12" spans="1:35" x14ac:dyDescent="0.25">
      <c r="A12" t="s">
        <v>822</v>
      </c>
      <c r="B12" t="s">
        <v>407</v>
      </c>
      <c r="C12" t="s">
        <v>569</v>
      </c>
      <c r="D12" t="s">
        <v>747</v>
      </c>
      <c r="E12" s="33">
        <v>82.933333333333337</v>
      </c>
      <c r="F12" s="33">
        <v>11.377777777777778</v>
      </c>
      <c r="G12" s="33">
        <v>1.6888888888888889</v>
      </c>
      <c r="H12" s="33">
        <v>0.2722222222222222</v>
      </c>
      <c r="I12" s="33">
        <v>1.6888888888888889</v>
      </c>
      <c r="J12" s="33">
        <v>0</v>
      </c>
      <c r="K12" s="33">
        <v>0</v>
      </c>
      <c r="L12" s="33">
        <v>0.32966666666666666</v>
      </c>
      <c r="M12" s="33">
        <v>5.1577777777777776</v>
      </c>
      <c r="N12" s="33">
        <v>5.2566666666666668</v>
      </c>
      <c r="O12" s="33">
        <v>0.12557609860664523</v>
      </c>
      <c r="P12" s="33">
        <v>0</v>
      </c>
      <c r="Q12" s="33">
        <v>12.199555555555554</v>
      </c>
      <c r="R12" s="33">
        <v>0.1471007502679528</v>
      </c>
      <c r="S12" s="33">
        <v>5.9068888888888891</v>
      </c>
      <c r="T12" s="33">
        <v>7.9777777777777779</v>
      </c>
      <c r="U12" s="33">
        <v>0</v>
      </c>
      <c r="V12" s="33">
        <v>0.16741961414790998</v>
      </c>
      <c r="W12" s="33">
        <v>3.1887777777777777</v>
      </c>
      <c r="X12" s="33">
        <v>4.8382222222222238</v>
      </c>
      <c r="Y12" s="33">
        <v>0</v>
      </c>
      <c r="Z12" s="33">
        <v>9.6788585209003228E-2</v>
      </c>
      <c r="AA12" s="33">
        <v>0</v>
      </c>
      <c r="AB12" s="33">
        <v>0.32222222222222224</v>
      </c>
      <c r="AC12" s="33">
        <v>0</v>
      </c>
      <c r="AD12" s="33">
        <v>0</v>
      </c>
      <c r="AE12" s="33">
        <v>0</v>
      </c>
      <c r="AF12" s="33">
        <v>0</v>
      </c>
      <c r="AG12" s="33">
        <v>0</v>
      </c>
      <c r="AH12" t="s">
        <v>138</v>
      </c>
      <c r="AI12" s="34">
        <v>4</v>
      </c>
    </row>
    <row r="13" spans="1:35" x14ac:dyDescent="0.25">
      <c r="A13" t="s">
        <v>822</v>
      </c>
      <c r="B13" t="s">
        <v>363</v>
      </c>
      <c r="C13" t="s">
        <v>592</v>
      </c>
      <c r="D13" t="s">
        <v>721</v>
      </c>
      <c r="E13" s="33">
        <v>57.111111111111114</v>
      </c>
      <c r="F13" s="33">
        <v>5.6888888888888891</v>
      </c>
      <c r="G13" s="33">
        <v>1.1111111111111112E-2</v>
      </c>
      <c r="H13" s="33">
        <v>0</v>
      </c>
      <c r="I13" s="33">
        <v>1.0666666666666667</v>
      </c>
      <c r="J13" s="33">
        <v>0</v>
      </c>
      <c r="K13" s="33">
        <v>0</v>
      </c>
      <c r="L13" s="33">
        <v>0</v>
      </c>
      <c r="M13" s="33">
        <v>3.6833333333333331</v>
      </c>
      <c r="N13" s="33">
        <v>0</v>
      </c>
      <c r="O13" s="33">
        <v>6.4494163424124507E-2</v>
      </c>
      <c r="P13" s="33">
        <v>4.5555555555555554</v>
      </c>
      <c r="Q13" s="33">
        <v>0</v>
      </c>
      <c r="R13" s="33">
        <v>7.9766536964980539E-2</v>
      </c>
      <c r="S13" s="33">
        <v>0</v>
      </c>
      <c r="T13" s="33">
        <v>0</v>
      </c>
      <c r="U13" s="33">
        <v>0</v>
      </c>
      <c r="V13" s="33">
        <v>0</v>
      </c>
      <c r="W13" s="33">
        <v>0</v>
      </c>
      <c r="X13" s="33">
        <v>0</v>
      </c>
      <c r="Y13" s="33">
        <v>0</v>
      </c>
      <c r="Z13" s="33">
        <v>0</v>
      </c>
      <c r="AA13" s="33">
        <v>0</v>
      </c>
      <c r="AB13" s="33">
        <v>0</v>
      </c>
      <c r="AC13" s="33">
        <v>0</v>
      </c>
      <c r="AD13" s="33">
        <v>0</v>
      </c>
      <c r="AE13" s="33">
        <v>0</v>
      </c>
      <c r="AF13" s="33">
        <v>0</v>
      </c>
      <c r="AG13" s="33">
        <v>0</v>
      </c>
      <c r="AH13" t="s">
        <v>91</v>
      </c>
      <c r="AI13" s="34">
        <v>4</v>
      </c>
    </row>
    <row r="14" spans="1:35" x14ac:dyDescent="0.25">
      <c r="A14" t="s">
        <v>822</v>
      </c>
      <c r="B14" t="s">
        <v>491</v>
      </c>
      <c r="C14" t="s">
        <v>541</v>
      </c>
      <c r="D14" t="s">
        <v>797</v>
      </c>
      <c r="E14" s="33">
        <v>51.244444444444447</v>
      </c>
      <c r="F14" s="33">
        <v>5.6888888888888891</v>
      </c>
      <c r="G14" s="33">
        <v>0.36666666666666664</v>
      </c>
      <c r="H14" s="33">
        <v>0</v>
      </c>
      <c r="I14" s="33">
        <v>0</v>
      </c>
      <c r="J14" s="33">
        <v>0</v>
      </c>
      <c r="K14" s="33">
        <v>0.77777777777777779</v>
      </c>
      <c r="L14" s="33">
        <v>0.3571111111111111</v>
      </c>
      <c r="M14" s="33">
        <v>5.4385555555555563</v>
      </c>
      <c r="N14" s="33">
        <v>0</v>
      </c>
      <c r="O14" s="33">
        <v>0.10612966175195145</v>
      </c>
      <c r="P14" s="33">
        <v>4.387777777777778</v>
      </c>
      <c r="Q14" s="33">
        <v>2.7513333333333332</v>
      </c>
      <c r="R14" s="33">
        <v>0.13931483087597571</v>
      </c>
      <c r="S14" s="33">
        <v>5.5111111111111111</v>
      </c>
      <c r="T14" s="33">
        <v>4.5867777777777778</v>
      </c>
      <c r="U14" s="33">
        <v>0</v>
      </c>
      <c r="V14" s="33">
        <v>0.19705333911535125</v>
      </c>
      <c r="W14" s="33">
        <v>4.299555555555556</v>
      </c>
      <c r="X14" s="33">
        <v>0.23022222222222222</v>
      </c>
      <c r="Y14" s="33">
        <v>0</v>
      </c>
      <c r="Z14" s="33">
        <v>8.8395490026019083E-2</v>
      </c>
      <c r="AA14" s="33">
        <v>0</v>
      </c>
      <c r="AB14" s="33">
        <v>0</v>
      </c>
      <c r="AC14" s="33">
        <v>0</v>
      </c>
      <c r="AD14" s="33">
        <v>0</v>
      </c>
      <c r="AE14" s="33">
        <v>0</v>
      </c>
      <c r="AF14" s="33">
        <v>0</v>
      </c>
      <c r="AG14" s="33">
        <v>0.3</v>
      </c>
      <c r="AH14" t="s">
        <v>223</v>
      </c>
      <c r="AI14" s="34">
        <v>4</v>
      </c>
    </row>
    <row r="15" spans="1:35" x14ac:dyDescent="0.25">
      <c r="A15" t="s">
        <v>822</v>
      </c>
      <c r="B15" t="s">
        <v>453</v>
      </c>
      <c r="C15" t="s">
        <v>560</v>
      </c>
      <c r="D15" t="s">
        <v>791</v>
      </c>
      <c r="E15" s="33">
        <v>27.888888888888889</v>
      </c>
      <c r="F15" s="33">
        <v>5.6888888888888891</v>
      </c>
      <c r="G15" s="33">
        <v>6.6666666666666666E-2</v>
      </c>
      <c r="H15" s="33">
        <v>0.4</v>
      </c>
      <c r="I15" s="33">
        <v>0.56666666666666665</v>
      </c>
      <c r="J15" s="33">
        <v>0</v>
      </c>
      <c r="K15" s="33">
        <v>0</v>
      </c>
      <c r="L15" s="33">
        <v>1.9884444444444442</v>
      </c>
      <c r="M15" s="33">
        <v>0</v>
      </c>
      <c r="N15" s="33">
        <v>0</v>
      </c>
      <c r="O15" s="33">
        <v>0</v>
      </c>
      <c r="P15" s="33">
        <v>3.2377777777777776</v>
      </c>
      <c r="Q15" s="33">
        <v>0</v>
      </c>
      <c r="R15" s="33">
        <v>0.11609561752988047</v>
      </c>
      <c r="S15" s="33">
        <v>1.4256666666666666</v>
      </c>
      <c r="T15" s="33">
        <v>5.6888888888888891</v>
      </c>
      <c r="U15" s="33">
        <v>0</v>
      </c>
      <c r="V15" s="33">
        <v>0.25510358565737051</v>
      </c>
      <c r="W15" s="33">
        <v>0.59811111111111104</v>
      </c>
      <c r="X15" s="33">
        <v>3.6550000000000007</v>
      </c>
      <c r="Y15" s="33">
        <v>0</v>
      </c>
      <c r="Z15" s="33">
        <v>0.15250199203187254</v>
      </c>
      <c r="AA15" s="33">
        <v>0</v>
      </c>
      <c r="AB15" s="33">
        <v>0</v>
      </c>
      <c r="AC15" s="33">
        <v>0</v>
      </c>
      <c r="AD15" s="33">
        <v>0</v>
      </c>
      <c r="AE15" s="33">
        <v>0</v>
      </c>
      <c r="AF15" s="33">
        <v>0</v>
      </c>
      <c r="AG15" s="33">
        <v>0</v>
      </c>
      <c r="AH15" t="s">
        <v>185</v>
      </c>
      <c r="AI15" s="34">
        <v>4</v>
      </c>
    </row>
    <row r="16" spans="1:35" x14ac:dyDescent="0.25">
      <c r="A16" t="s">
        <v>822</v>
      </c>
      <c r="B16" t="s">
        <v>292</v>
      </c>
      <c r="C16" t="s">
        <v>595</v>
      </c>
      <c r="D16" t="s">
        <v>727</v>
      </c>
      <c r="E16" s="33">
        <v>85.844444444444449</v>
      </c>
      <c r="F16" s="33">
        <v>5.6888888888888891</v>
      </c>
      <c r="G16" s="33">
        <v>0</v>
      </c>
      <c r="H16" s="33">
        <v>0</v>
      </c>
      <c r="I16" s="33">
        <v>0</v>
      </c>
      <c r="J16" s="33">
        <v>0</v>
      </c>
      <c r="K16" s="33">
        <v>0</v>
      </c>
      <c r="L16" s="33">
        <v>4.6771111111111088</v>
      </c>
      <c r="M16" s="33">
        <v>10.481777777777776</v>
      </c>
      <c r="N16" s="33">
        <v>0</v>
      </c>
      <c r="O16" s="33">
        <v>0.12210199326947965</v>
      </c>
      <c r="P16" s="33">
        <v>0</v>
      </c>
      <c r="Q16" s="33">
        <v>15.536666666666669</v>
      </c>
      <c r="R16" s="33">
        <v>0.18098628009319184</v>
      </c>
      <c r="S16" s="33">
        <v>4.4460000000000006</v>
      </c>
      <c r="T16" s="33">
        <v>10.747444444444444</v>
      </c>
      <c r="U16" s="33">
        <v>0</v>
      </c>
      <c r="V16" s="33">
        <v>0.17698809215635516</v>
      </c>
      <c r="W16" s="33">
        <v>3.106555555555556</v>
      </c>
      <c r="X16" s="33">
        <v>15.420888888888893</v>
      </c>
      <c r="Y16" s="33">
        <v>0</v>
      </c>
      <c r="Z16" s="33">
        <v>0.21582578307015277</v>
      </c>
      <c r="AA16" s="33">
        <v>0</v>
      </c>
      <c r="AB16" s="33">
        <v>0</v>
      </c>
      <c r="AC16" s="33">
        <v>0</v>
      </c>
      <c r="AD16" s="33">
        <v>0</v>
      </c>
      <c r="AE16" s="33">
        <v>0</v>
      </c>
      <c r="AF16" s="33">
        <v>0</v>
      </c>
      <c r="AG16" s="33">
        <v>0</v>
      </c>
      <c r="AH16" t="s">
        <v>19</v>
      </c>
      <c r="AI16" s="34">
        <v>4</v>
      </c>
    </row>
    <row r="17" spans="1:35" x14ac:dyDescent="0.25">
      <c r="A17" t="s">
        <v>822</v>
      </c>
      <c r="B17" t="s">
        <v>332</v>
      </c>
      <c r="C17" t="s">
        <v>575</v>
      </c>
      <c r="D17" t="s">
        <v>686</v>
      </c>
      <c r="E17" s="33">
        <v>84.322222222222223</v>
      </c>
      <c r="F17" s="33">
        <v>5.4666666666666668</v>
      </c>
      <c r="G17" s="33">
        <v>0.53333333333333333</v>
      </c>
      <c r="H17" s="33">
        <v>0.39833333333333337</v>
      </c>
      <c r="I17" s="33">
        <v>1.6777777777777778</v>
      </c>
      <c r="J17" s="33">
        <v>0</v>
      </c>
      <c r="K17" s="33">
        <v>0</v>
      </c>
      <c r="L17" s="33">
        <v>5.1061111111111108</v>
      </c>
      <c r="M17" s="33">
        <v>5.8958888888888898</v>
      </c>
      <c r="N17" s="33">
        <v>0</v>
      </c>
      <c r="O17" s="33">
        <v>6.9920938200026359E-2</v>
      </c>
      <c r="P17" s="33">
        <v>0</v>
      </c>
      <c r="Q17" s="33">
        <v>2.7880000000000007</v>
      </c>
      <c r="R17" s="33">
        <v>3.3063644748978792E-2</v>
      </c>
      <c r="S17" s="33">
        <v>4.7256666666666689</v>
      </c>
      <c r="T17" s="33">
        <v>6.0447777777777763</v>
      </c>
      <c r="U17" s="33">
        <v>0</v>
      </c>
      <c r="V17" s="33">
        <v>0.12772960864409014</v>
      </c>
      <c r="W17" s="33">
        <v>1.3363333333333336</v>
      </c>
      <c r="X17" s="33">
        <v>5.3950000000000005</v>
      </c>
      <c r="Y17" s="33">
        <v>0</v>
      </c>
      <c r="Z17" s="33">
        <v>7.9828699433390438E-2</v>
      </c>
      <c r="AA17" s="33">
        <v>0</v>
      </c>
      <c r="AB17" s="33">
        <v>10.1</v>
      </c>
      <c r="AC17" s="33">
        <v>0</v>
      </c>
      <c r="AD17" s="33">
        <v>0</v>
      </c>
      <c r="AE17" s="33">
        <v>0</v>
      </c>
      <c r="AF17" s="33">
        <v>0</v>
      </c>
      <c r="AG17" s="33">
        <v>0</v>
      </c>
      <c r="AH17" t="s">
        <v>60</v>
      </c>
      <c r="AI17" s="34">
        <v>4</v>
      </c>
    </row>
    <row r="18" spans="1:35" x14ac:dyDescent="0.25">
      <c r="A18" t="s">
        <v>822</v>
      </c>
      <c r="B18" t="s">
        <v>459</v>
      </c>
      <c r="C18" t="s">
        <v>665</v>
      </c>
      <c r="D18" t="s">
        <v>749</v>
      </c>
      <c r="E18" s="33">
        <v>48.5</v>
      </c>
      <c r="F18" s="33">
        <v>6.8555555555555552</v>
      </c>
      <c r="G18" s="33">
        <v>0</v>
      </c>
      <c r="H18" s="33">
        <v>0</v>
      </c>
      <c r="I18" s="33">
        <v>0</v>
      </c>
      <c r="J18" s="33">
        <v>0</v>
      </c>
      <c r="K18" s="33">
        <v>0</v>
      </c>
      <c r="L18" s="33">
        <v>0</v>
      </c>
      <c r="M18" s="33">
        <v>4.7722222222222221</v>
      </c>
      <c r="N18" s="33">
        <v>0</v>
      </c>
      <c r="O18" s="33">
        <v>9.8396334478808703E-2</v>
      </c>
      <c r="P18" s="33">
        <v>4.7472222222222218</v>
      </c>
      <c r="Q18" s="33">
        <v>0</v>
      </c>
      <c r="R18" s="33">
        <v>9.7880870561282918E-2</v>
      </c>
      <c r="S18" s="33">
        <v>0</v>
      </c>
      <c r="T18" s="33">
        <v>0</v>
      </c>
      <c r="U18" s="33">
        <v>0</v>
      </c>
      <c r="V18" s="33">
        <v>0</v>
      </c>
      <c r="W18" s="33">
        <v>0</v>
      </c>
      <c r="X18" s="33">
        <v>0</v>
      </c>
      <c r="Y18" s="33">
        <v>0</v>
      </c>
      <c r="Z18" s="33">
        <v>0</v>
      </c>
      <c r="AA18" s="33">
        <v>0</v>
      </c>
      <c r="AB18" s="33">
        <v>0</v>
      </c>
      <c r="AC18" s="33">
        <v>0</v>
      </c>
      <c r="AD18" s="33">
        <v>0</v>
      </c>
      <c r="AE18" s="33">
        <v>0</v>
      </c>
      <c r="AF18" s="33">
        <v>0</v>
      </c>
      <c r="AG18" s="33">
        <v>0</v>
      </c>
      <c r="AH18" t="s">
        <v>191</v>
      </c>
      <c r="AI18" s="34">
        <v>4</v>
      </c>
    </row>
    <row r="19" spans="1:35" x14ac:dyDescent="0.25">
      <c r="A19" t="s">
        <v>822</v>
      </c>
      <c r="B19" t="s">
        <v>408</v>
      </c>
      <c r="C19" t="s">
        <v>651</v>
      </c>
      <c r="D19" t="s">
        <v>783</v>
      </c>
      <c r="E19" s="33">
        <v>17.733333333333334</v>
      </c>
      <c r="F19" s="33">
        <v>0</v>
      </c>
      <c r="G19" s="33">
        <v>0</v>
      </c>
      <c r="H19" s="33">
        <v>0</v>
      </c>
      <c r="I19" s="33">
        <v>0</v>
      </c>
      <c r="J19" s="33">
        <v>0</v>
      </c>
      <c r="K19" s="33">
        <v>0</v>
      </c>
      <c r="L19" s="33">
        <v>0</v>
      </c>
      <c r="M19" s="33">
        <v>0</v>
      </c>
      <c r="N19" s="33">
        <v>0</v>
      </c>
      <c r="O19" s="33">
        <v>0</v>
      </c>
      <c r="P19" s="33">
        <v>4.8529999999999989</v>
      </c>
      <c r="Q19" s="33">
        <v>0</v>
      </c>
      <c r="R19" s="33">
        <v>0.2736654135338345</v>
      </c>
      <c r="S19" s="33">
        <v>0</v>
      </c>
      <c r="T19" s="33">
        <v>0</v>
      </c>
      <c r="U19" s="33">
        <v>0</v>
      </c>
      <c r="V19" s="33">
        <v>0</v>
      </c>
      <c r="W19" s="33">
        <v>0</v>
      </c>
      <c r="X19" s="33">
        <v>0</v>
      </c>
      <c r="Y19" s="33">
        <v>0</v>
      </c>
      <c r="Z19" s="33">
        <v>0</v>
      </c>
      <c r="AA19" s="33">
        <v>0</v>
      </c>
      <c r="AB19" s="33">
        <v>0</v>
      </c>
      <c r="AC19" s="33">
        <v>0</v>
      </c>
      <c r="AD19" s="33">
        <v>0</v>
      </c>
      <c r="AE19" s="33">
        <v>0</v>
      </c>
      <c r="AF19" s="33">
        <v>0</v>
      </c>
      <c r="AG19" s="33">
        <v>0</v>
      </c>
      <c r="AH19" t="s">
        <v>139</v>
      </c>
      <c r="AI19" s="34">
        <v>4</v>
      </c>
    </row>
    <row r="20" spans="1:35" x14ac:dyDescent="0.25">
      <c r="A20" t="s">
        <v>822</v>
      </c>
      <c r="B20" t="s">
        <v>516</v>
      </c>
      <c r="C20" t="s">
        <v>660</v>
      </c>
      <c r="D20" t="s">
        <v>707</v>
      </c>
      <c r="E20" s="33">
        <v>20.422222222222221</v>
      </c>
      <c r="F20" s="33">
        <v>5.6888888888888891</v>
      </c>
      <c r="G20" s="33">
        <v>4.4444444444444446E-2</v>
      </c>
      <c r="H20" s="33">
        <v>0.15111111111111111</v>
      </c>
      <c r="I20" s="33">
        <v>0</v>
      </c>
      <c r="J20" s="33">
        <v>0</v>
      </c>
      <c r="K20" s="33">
        <v>0</v>
      </c>
      <c r="L20" s="33">
        <v>0.44122222222222224</v>
      </c>
      <c r="M20" s="33">
        <v>0</v>
      </c>
      <c r="N20" s="33">
        <v>0</v>
      </c>
      <c r="O20" s="33">
        <v>0</v>
      </c>
      <c r="P20" s="33">
        <v>4.6278888888888892</v>
      </c>
      <c r="Q20" s="33">
        <v>0</v>
      </c>
      <c r="R20" s="33">
        <v>0.22661044613710557</v>
      </c>
      <c r="S20" s="33">
        <v>0.19588888888888892</v>
      </c>
      <c r="T20" s="33">
        <v>1.0523333333333336</v>
      </c>
      <c r="U20" s="33">
        <v>0</v>
      </c>
      <c r="V20" s="33">
        <v>6.1120783460282935E-2</v>
      </c>
      <c r="W20" s="33">
        <v>0.35444444444444451</v>
      </c>
      <c r="X20" s="33">
        <v>1.218777777777778</v>
      </c>
      <c r="Y20" s="33">
        <v>0</v>
      </c>
      <c r="Z20" s="33">
        <v>7.7034820457018524E-2</v>
      </c>
      <c r="AA20" s="33">
        <v>0</v>
      </c>
      <c r="AB20" s="33">
        <v>0</v>
      </c>
      <c r="AC20" s="33">
        <v>0</v>
      </c>
      <c r="AD20" s="33">
        <v>0</v>
      </c>
      <c r="AE20" s="33">
        <v>0</v>
      </c>
      <c r="AF20" s="33">
        <v>0</v>
      </c>
      <c r="AG20" s="33">
        <v>0.17777777777777778</v>
      </c>
      <c r="AH20" t="s">
        <v>249</v>
      </c>
      <c r="AI20" s="34">
        <v>4</v>
      </c>
    </row>
    <row r="21" spans="1:35" x14ac:dyDescent="0.25">
      <c r="A21" t="s">
        <v>822</v>
      </c>
      <c r="B21" t="s">
        <v>295</v>
      </c>
      <c r="C21" t="s">
        <v>539</v>
      </c>
      <c r="D21" t="s">
        <v>708</v>
      </c>
      <c r="E21" s="33">
        <v>126.9</v>
      </c>
      <c r="F21" s="33">
        <v>5.0666666666666664</v>
      </c>
      <c r="G21" s="33">
        <v>0.4</v>
      </c>
      <c r="H21" s="33">
        <v>0.3667777777777777</v>
      </c>
      <c r="I21" s="33">
        <v>5.6</v>
      </c>
      <c r="J21" s="33">
        <v>0</v>
      </c>
      <c r="K21" s="33">
        <v>0</v>
      </c>
      <c r="L21" s="33">
        <v>0.34788888888888891</v>
      </c>
      <c r="M21" s="33">
        <v>8.75</v>
      </c>
      <c r="N21" s="33">
        <v>0</v>
      </c>
      <c r="O21" s="33">
        <v>6.8951930654058316E-2</v>
      </c>
      <c r="P21" s="33">
        <v>0</v>
      </c>
      <c r="Q21" s="33">
        <v>8.3367777777777743</v>
      </c>
      <c r="R21" s="33">
        <v>6.5695648367043141E-2</v>
      </c>
      <c r="S21" s="33">
        <v>4.7265555555555574</v>
      </c>
      <c r="T21" s="33">
        <v>8.7435555555555577</v>
      </c>
      <c r="U21" s="33">
        <v>0</v>
      </c>
      <c r="V21" s="33">
        <v>0.10614744768409075</v>
      </c>
      <c r="W21" s="33">
        <v>5.0666666666666664</v>
      </c>
      <c r="X21" s="33">
        <v>9.0779999999999994</v>
      </c>
      <c r="Y21" s="33">
        <v>0</v>
      </c>
      <c r="Z21" s="33">
        <v>0.11146309429997373</v>
      </c>
      <c r="AA21" s="33">
        <v>0</v>
      </c>
      <c r="AB21" s="33">
        <v>4.6222222222222218</v>
      </c>
      <c r="AC21" s="33">
        <v>0</v>
      </c>
      <c r="AD21" s="33">
        <v>0</v>
      </c>
      <c r="AE21" s="33">
        <v>0</v>
      </c>
      <c r="AF21" s="33">
        <v>0</v>
      </c>
      <c r="AG21" s="33">
        <v>0</v>
      </c>
      <c r="AH21" t="s">
        <v>22</v>
      </c>
      <c r="AI21" s="34">
        <v>4</v>
      </c>
    </row>
    <row r="22" spans="1:35" x14ac:dyDescent="0.25">
      <c r="A22" t="s">
        <v>822</v>
      </c>
      <c r="B22" t="s">
        <v>277</v>
      </c>
      <c r="C22" t="s">
        <v>589</v>
      </c>
      <c r="D22" t="s">
        <v>752</v>
      </c>
      <c r="E22" s="33">
        <v>36.033333333333331</v>
      </c>
      <c r="F22" s="33">
        <v>5.9555555555555557</v>
      </c>
      <c r="G22" s="33">
        <v>0.26666666666666666</v>
      </c>
      <c r="H22" s="33">
        <v>0.13522222222222222</v>
      </c>
      <c r="I22" s="33">
        <v>1.0555555555555556</v>
      </c>
      <c r="J22" s="33">
        <v>0</v>
      </c>
      <c r="K22" s="33">
        <v>0</v>
      </c>
      <c r="L22" s="33">
        <v>0.31588888888888889</v>
      </c>
      <c r="M22" s="33">
        <v>0</v>
      </c>
      <c r="N22" s="33">
        <v>5.1472222222222221</v>
      </c>
      <c r="O22" s="33">
        <v>0.14284613012642616</v>
      </c>
      <c r="P22" s="33">
        <v>4.4527777777777775</v>
      </c>
      <c r="Q22" s="33">
        <v>3.1083333333333334</v>
      </c>
      <c r="R22" s="33">
        <v>0.20983657107616405</v>
      </c>
      <c r="S22" s="33">
        <v>0.81888888888888911</v>
      </c>
      <c r="T22" s="33">
        <v>6.4110000000000005</v>
      </c>
      <c r="U22" s="33">
        <v>0</v>
      </c>
      <c r="V22" s="33">
        <v>0.20064446500154182</v>
      </c>
      <c r="W22" s="33">
        <v>0.55388888888888888</v>
      </c>
      <c r="X22" s="33">
        <v>4.1689999999999996</v>
      </c>
      <c r="Y22" s="33">
        <v>0</v>
      </c>
      <c r="Z22" s="33">
        <v>0.13106999691643539</v>
      </c>
      <c r="AA22" s="33">
        <v>0</v>
      </c>
      <c r="AB22" s="33">
        <v>0</v>
      </c>
      <c r="AC22" s="33">
        <v>0</v>
      </c>
      <c r="AD22" s="33">
        <v>1.6527777777777777</v>
      </c>
      <c r="AE22" s="33">
        <v>0</v>
      </c>
      <c r="AF22" s="33">
        <v>0</v>
      </c>
      <c r="AG22" s="33">
        <v>0</v>
      </c>
      <c r="AH22" t="s">
        <v>4</v>
      </c>
      <c r="AI22" s="34">
        <v>4</v>
      </c>
    </row>
    <row r="23" spans="1:35" x14ac:dyDescent="0.25">
      <c r="A23" t="s">
        <v>822</v>
      </c>
      <c r="B23" t="s">
        <v>434</v>
      </c>
      <c r="C23" t="s">
        <v>658</v>
      </c>
      <c r="D23" t="s">
        <v>737</v>
      </c>
      <c r="E23" s="33">
        <v>94.911111111111111</v>
      </c>
      <c r="F23" s="33">
        <v>4.8888888888888893</v>
      </c>
      <c r="G23" s="33">
        <v>0</v>
      </c>
      <c r="H23" s="33">
        <v>0</v>
      </c>
      <c r="I23" s="33">
        <v>2.9888888888888889</v>
      </c>
      <c r="J23" s="33">
        <v>0</v>
      </c>
      <c r="K23" s="33">
        <v>0</v>
      </c>
      <c r="L23" s="33">
        <v>0.61444444444444446</v>
      </c>
      <c r="M23" s="33">
        <v>4.8</v>
      </c>
      <c r="N23" s="33">
        <v>0</v>
      </c>
      <c r="O23" s="33">
        <v>5.0573636150784355E-2</v>
      </c>
      <c r="P23" s="33">
        <v>5.2444444444444445</v>
      </c>
      <c r="Q23" s="33">
        <v>9.042222222222227</v>
      </c>
      <c r="R23" s="33">
        <v>0.15052680870990406</v>
      </c>
      <c r="S23" s="33">
        <v>7.416666666666667</v>
      </c>
      <c r="T23" s="33">
        <v>6.4444444444444443E-2</v>
      </c>
      <c r="U23" s="33">
        <v>0</v>
      </c>
      <c r="V23" s="33">
        <v>7.882228986185906E-2</v>
      </c>
      <c r="W23" s="33">
        <v>4.9444444444444446</v>
      </c>
      <c r="X23" s="33">
        <v>8.9611111111111104</v>
      </c>
      <c r="Y23" s="33">
        <v>0</v>
      </c>
      <c r="Z23" s="33">
        <v>0.14651135565441348</v>
      </c>
      <c r="AA23" s="33">
        <v>0</v>
      </c>
      <c r="AB23" s="33">
        <v>0</v>
      </c>
      <c r="AC23" s="33">
        <v>0</v>
      </c>
      <c r="AD23" s="33">
        <v>0</v>
      </c>
      <c r="AE23" s="33">
        <v>5.2</v>
      </c>
      <c r="AF23" s="33">
        <v>0</v>
      </c>
      <c r="AG23" s="33">
        <v>0</v>
      </c>
      <c r="AH23" t="s">
        <v>166</v>
      </c>
      <c r="AI23" s="34">
        <v>4</v>
      </c>
    </row>
    <row r="24" spans="1:35" x14ac:dyDescent="0.25">
      <c r="A24" t="s">
        <v>822</v>
      </c>
      <c r="B24" t="s">
        <v>369</v>
      </c>
      <c r="C24" t="s">
        <v>619</v>
      </c>
      <c r="D24" t="s">
        <v>690</v>
      </c>
      <c r="E24" s="33">
        <v>72.888888888888886</v>
      </c>
      <c r="F24" s="33">
        <v>4.2333333333333334</v>
      </c>
      <c r="G24" s="33">
        <v>0</v>
      </c>
      <c r="H24" s="33">
        <v>0</v>
      </c>
      <c r="I24" s="33">
        <v>2.2333333333333334</v>
      </c>
      <c r="J24" s="33">
        <v>0</v>
      </c>
      <c r="K24" s="33">
        <v>0</v>
      </c>
      <c r="L24" s="33">
        <v>4.4878888888888877</v>
      </c>
      <c r="M24" s="33">
        <v>4.980444444444446</v>
      </c>
      <c r="N24" s="33">
        <v>0</v>
      </c>
      <c r="O24" s="33">
        <v>6.8329268292682946E-2</v>
      </c>
      <c r="P24" s="33">
        <v>5.2977777777777781</v>
      </c>
      <c r="Q24" s="33">
        <v>12.893999999999998</v>
      </c>
      <c r="R24" s="33">
        <v>0.24958231707317072</v>
      </c>
      <c r="S24" s="33">
        <v>5.1376666666666662</v>
      </c>
      <c r="T24" s="33">
        <v>4.269333333333333</v>
      </c>
      <c r="U24" s="33">
        <v>0</v>
      </c>
      <c r="V24" s="33">
        <v>0.12905945121951221</v>
      </c>
      <c r="W24" s="33">
        <v>2.0097777777777779</v>
      </c>
      <c r="X24" s="33">
        <v>9.4095555555555546</v>
      </c>
      <c r="Y24" s="33">
        <v>0</v>
      </c>
      <c r="Z24" s="33">
        <v>0.15666768292682925</v>
      </c>
      <c r="AA24" s="33">
        <v>0</v>
      </c>
      <c r="AB24" s="33">
        <v>0</v>
      </c>
      <c r="AC24" s="33">
        <v>0</v>
      </c>
      <c r="AD24" s="33">
        <v>0</v>
      </c>
      <c r="AE24" s="33">
        <v>0</v>
      </c>
      <c r="AF24" s="33">
        <v>0</v>
      </c>
      <c r="AG24" s="33">
        <v>0</v>
      </c>
      <c r="AH24" t="s">
        <v>98</v>
      </c>
      <c r="AI24" s="34">
        <v>4</v>
      </c>
    </row>
    <row r="25" spans="1:35" x14ac:dyDescent="0.25">
      <c r="A25" t="s">
        <v>822</v>
      </c>
      <c r="B25" t="s">
        <v>504</v>
      </c>
      <c r="C25" t="s">
        <v>594</v>
      </c>
      <c r="D25" t="s">
        <v>699</v>
      </c>
      <c r="E25" s="33">
        <v>81.75555555555556</v>
      </c>
      <c r="F25" s="33">
        <v>5.9555555555555557</v>
      </c>
      <c r="G25" s="33">
        <v>0.33333333333333331</v>
      </c>
      <c r="H25" s="33">
        <v>0.28333333333333333</v>
      </c>
      <c r="I25" s="33">
        <v>2.4</v>
      </c>
      <c r="J25" s="33">
        <v>0</v>
      </c>
      <c r="K25" s="33">
        <v>0</v>
      </c>
      <c r="L25" s="33">
        <v>5.9722222222222232</v>
      </c>
      <c r="M25" s="33">
        <v>0</v>
      </c>
      <c r="N25" s="33">
        <v>5.6222222222222218</v>
      </c>
      <c r="O25" s="33">
        <v>6.8768687143245438E-2</v>
      </c>
      <c r="P25" s="33">
        <v>5.6</v>
      </c>
      <c r="Q25" s="33">
        <v>1.7805555555555554</v>
      </c>
      <c r="R25" s="33">
        <v>9.0275890187550945E-2</v>
      </c>
      <c r="S25" s="33">
        <v>6.6685555555555549</v>
      </c>
      <c r="T25" s="33">
        <v>8.744444444444445E-2</v>
      </c>
      <c r="U25" s="33">
        <v>0</v>
      </c>
      <c r="V25" s="33">
        <v>8.2636586028812159E-2</v>
      </c>
      <c r="W25" s="33">
        <v>6.2032222222222231</v>
      </c>
      <c r="X25" s="33">
        <v>4.8277777777777784</v>
      </c>
      <c r="Y25" s="33">
        <v>0</v>
      </c>
      <c r="Z25" s="33">
        <v>0.13492661049198154</v>
      </c>
      <c r="AA25" s="33">
        <v>0</v>
      </c>
      <c r="AB25" s="33">
        <v>0</v>
      </c>
      <c r="AC25" s="33">
        <v>0</v>
      </c>
      <c r="AD25" s="33">
        <v>0</v>
      </c>
      <c r="AE25" s="33">
        <v>0</v>
      </c>
      <c r="AF25" s="33">
        <v>0</v>
      </c>
      <c r="AG25" s="33">
        <v>0</v>
      </c>
      <c r="AH25" t="s">
        <v>237</v>
      </c>
      <c r="AI25" s="34">
        <v>4</v>
      </c>
    </row>
    <row r="26" spans="1:35" x14ac:dyDescent="0.25">
      <c r="A26" t="s">
        <v>822</v>
      </c>
      <c r="B26" t="s">
        <v>439</v>
      </c>
      <c r="C26" t="s">
        <v>590</v>
      </c>
      <c r="D26" t="s">
        <v>719</v>
      </c>
      <c r="E26" s="33">
        <v>52.544444444444444</v>
      </c>
      <c r="F26" s="33">
        <v>4.8888888888888893</v>
      </c>
      <c r="G26" s="33">
        <v>3.3333333333333333E-2</v>
      </c>
      <c r="H26" s="33">
        <v>0</v>
      </c>
      <c r="I26" s="33">
        <v>0.62222222222222223</v>
      </c>
      <c r="J26" s="33">
        <v>0</v>
      </c>
      <c r="K26" s="33">
        <v>0</v>
      </c>
      <c r="L26" s="33">
        <v>0</v>
      </c>
      <c r="M26" s="33">
        <v>3.9611111111111112</v>
      </c>
      <c r="N26" s="33">
        <v>0</v>
      </c>
      <c r="O26" s="33">
        <v>7.5385916684288443E-2</v>
      </c>
      <c r="P26" s="33">
        <v>3.9694444444444446</v>
      </c>
      <c r="Q26" s="33">
        <v>2.6785555555555556</v>
      </c>
      <c r="R26" s="33">
        <v>0.12652146331148234</v>
      </c>
      <c r="S26" s="33">
        <v>0</v>
      </c>
      <c r="T26" s="33">
        <v>0</v>
      </c>
      <c r="U26" s="33">
        <v>0</v>
      </c>
      <c r="V26" s="33">
        <v>0</v>
      </c>
      <c r="W26" s="33">
        <v>0</v>
      </c>
      <c r="X26" s="33">
        <v>0</v>
      </c>
      <c r="Y26" s="33">
        <v>0</v>
      </c>
      <c r="Z26" s="33">
        <v>0</v>
      </c>
      <c r="AA26" s="33">
        <v>0</v>
      </c>
      <c r="AB26" s="33">
        <v>0</v>
      </c>
      <c r="AC26" s="33">
        <v>0</v>
      </c>
      <c r="AD26" s="33">
        <v>0</v>
      </c>
      <c r="AE26" s="33">
        <v>0</v>
      </c>
      <c r="AF26" s="33">
        <v>0</v>
      </c>
      <c r="AG26" s="33">
        <v>0</v>
      </c>
      <c r="AH26" t="s">
        <v>171</v>
      </c>
      <c r="AI26" s="34">
        <v>4</v>
      </c>
    </row>
    <row r="27" spans="1:35" x14ac:dyDescent="0.25">
      <c r="A27" t="s">
        <v>822</v>
      </c>
      <c r="B27" t="s">
        <v>518</v>
      </c>
      <c r="C27" t="s">
        <v>594</v>
      </c>
      <c r="D27" t="s">
        <v>699</v>
      </c>
      <c r="E27" s="33">
        <v>33.511111111111113</v>
      </c>
      <c r="F27" s="33">
        <v>5.333333333333333</v>
      </c>
      <c r="G27" s="33">
        <v>0</v>
      </c>
      <c r="H27" s="33">
        <v>3.1555555555555554</v>
      </c>
      <c r="I27" s="33">
        <v>0</v>
      </c>
      <c r="J27" s="33">
        <v>0</v>
      </c>
      <c r="K27" s="33">
        <v>0</v>
      </c>
      <c r="L27" s="33">
        <v>0.86133333333333328</v>
      </c>
      <c r="M27" s="33">
        <v>10.155555555555555</v>
      </c>
      <c r="N27" s="33">
        <v>0</v>
      </c>
      <c r="O27" s="33">
        <v>0.30305039787798405</v>
      </c>
      <c r="P27" s="33">
        <v>0</v>
      </c>
      <c r="Q27" s="33">
        <v>0</v>
      </c>
      <c r="R27" s="33">
        <v>0</v>
      </c>
      <c r="S27" s="33">
        <v>23.867555555555558</v>
      </c>
      <c r="T27" s="33">
        <v>4.7432222222222222</v>
      </c>
      <c r="U27" s="33">
        <v>0</v>
      </c>
      <c r="V27" s="33">
        <v>0.85376989389920432</v>
      </c>
      <c r="W27" s="33">
        <v>19.963888888888889</v>
      </c>
      <c r="X27" s="33">
        <v>11.071111111111112</v>
      </c>
      <c r="Y27" s="33">
        <v>0</v>
      </c>
      <c r="Z27" s="33">
        <v>0.92611074270557026</v>
      </c>
      <c r="AA27" s="33">
        <v>0</v>
      </c>
      <c r="AB27" s="33">
        <v>0</v>
      </c>
      <c r="AC27" s="33">
        <v>0</v>
      </c>
      <c r="AD27" s="33">
        <v>0</v>
      </c>
      <c r="AE27" s="33">
        <v>0</v>
      </c>
      <c r="AF27" s="33">
        <v>0</v>
      </c>
      <c r="AG27" s="33">
        <v>0</v>
      </c>
      <c r="AH27" t="s">
        <v>251</v>
      </c>
      <c r="AI27" s="34">
        <v>4</v>
      </c>
    </row>
    <row r="28" spans="1:35" x14ac:dyDescent="0.25">
      <c r="A28" t="s">
        <v>822</v>
      </c>
      <c r="B28" t="s">
        <v>352</v>
      </c>
      <c r="C28" t="s">
        <v>622</v>
      </c>
      <c r="D28" t="s">
        <v>767</v>
      </c>
      <c r="E28" s="33">
        <v>45.62222222222222</v>
      </c>
      <c r="F28" s="33">
        <v>5.6</v>
      </c>
      <c r="G28" s="33">
        <v>0.28888888888888886</v>
      </c>
      <c r="H28" s="33">
        <v>0.17777777777777778</v>
      </c>
      <c r="I28" s="33">
        <v>3.5777777777777779</v>
      </c>
      <c r="J28" s="33">
        <v>0</v>
      </c>
      <c r="K28" s="33">
        <v>0</v>
      </c>
      <c r="L28" s="33">
        <v>4.6891111111111083</v>
      </c>
      <c r="M28" s="33">
        <v>5.6</v>
      </c>
      <c r="N28" s="33">
        <v>0</v>
      </c>
      <c r="O28" s="33">
        <v>0.12274719922065271</v>
      </c>
      <c r="P28" s="33">
        <v>5.6</v>
      </c>
      <c r="Q28" s="33">
        <v>7.9555555555555557</v>
      </c>
      <c r="R28" s="33">
        <v>0.29712615684364346</v>
      </c>
      <c r="S28" s="33">
        <v>4.6240000000000006</v>
      </c>
      <c r="T28" s="33">
        <v>4.2888888888888896</v>
      </c>
      <c r="U28" s="33">
        <v>0</v>
      </c>
      <c r="V28" s="33">
        <v>0.19536288358499759</v>
      </c>
      <c r="W28" s="33">
        <v>3.8337777777777786</v>
      </c>
      <c r="X28" s="33">
        <v>4.242</v>
      </c>
      <c r="Y28" s="33">
        <v>0</v>
      </c>
      <c r="Z28" s="33">
        <v>0.17701412566975161</v>
      </c>
      <c r="AA28" s="33">
        <v>0</v>
      </c>
      <c r="AB28" s="33">
        <v>0</v>
      </c>
      <c r="AC28" s="33">
        <v>0</v>
      </c>
      <c r="AD28" s="33">
        <v>0</v>
      </c>
      <c r="AE28" s="33">
        <v>0</v>
      </c>
      <c r="AF28" s="33">
        <v>0</v>
      </c>
      <c r="AG28" s="33">
        <v>0</v>
      </c>
      <c r="AH28" t="s">
        <v>80</v>
      </c>
      <c r="AI28" s="34">
        <v>4</v>
      </c>
    </row>
    <row r="29" spans="1:35" x14ac:dyDescent="0.25">
      <c r="A29" t="s">
        <v>822</v>
      </c>
      <c r="B29" t="s">
        <v>383</v>
      </c>
      <c r="C29" t="s">
        <v>640</v>
      </c>
      <c r="D29" t="s">
        <v>778</v>
      </c>
      <c r="E29" s="33">
        <v>108.42222222222222</v>
      </c>
      <c r="F29" s="33">
        <v>5.6888888888888891</v>
      </c>
      <c r="G29" s="33">
        <v>0.98888888888888893</v>
      </c>
      <c r="H29" s="33">
        <v>0</v>
      </c>
      <c r="I29" s="33">
        <v>0</v>
      </c>
      <c r="J29" s="33">
        <v>0</v>
      </c>
      <c r="K29" s="33">
        <v>2.0222222222222221</v>
      </c>
      <c r="L29" s="33">
        <v>4.0747777777777783</v>
      </c>
      <c r="M29" s="33">
        <v>5.4666666666666668</v>
      </c>
      <c r="N29" s="33">
        <v>0</v>
      </c>
      <c r="O29" s="33">
        <v>5.0420168067226892E-2</v>
      </c>
      <c r="P29" s="33">
        <v>4.8600000000000003</v>
      </c>
      <c r="Q29" s="33">
        <v>9.6383333333333319</v>
      </c>
      <c r="R29" s="33">
        <v>0.13372104939536789</v>
      </c>
      <c r="S29" s="33">
        <v>5.3807777777777774</v>
      </c>
      <c r="T29" s="33">
        <v>10.097222222222225</v>
      </c>
      <c r="U29" s="33">
        <v>0</v>
      </c>
      <c r="V29" s="33">
        <v>0.14275671244107402</v>
      </c>
      <c r="W29" s="33">
        <v>5.1336666666666684</v>
      </c>
      <c r="X29" s="33">
        <v>12.642000000000003</v>
      </c>
      <c r="Y29" s="33">
        <v>0</v>
      </c>
      <c r="Z29" s="33">
        <v>0.16394855503176886</v>
      </c>
      <c r="AA29" s="33">
        <v>0</v>
      </c>
      <c r="AB29" s="33">
        <v>0</v>
      </c>
      <c r="AC29" s="33">
        <v>0</v>
      </c>
      <c r="AD29" s="33">
        <v>60.296333333333344</v>
      </c>
      <c r="AE29" s="33">
        <v>0</v>
      </c>
      <c r="AF29" s="33">
        <v>0</v>
      </c>
      <c r="AG29" s="33">
        <v>0</v>
      </c>
      <c r="AH29" t="s">
        <v>112</v>
      </c>
      <c r="AI29" s="34">
        <v>4</v>
      </c>
    </row>
    <row r="30" spans="1:35" x14ac:dyDescent="0.25">
      <c r="A30" t="s">
        <v>822</v>
      </c>
      <c r="B30" t="s">
        <v>315</v>
      </c>
      <c r="C30" t="s">
        <v>605</v>
      </c>
      <c r="D30" t="s">
        <v>741</v>
      </c>
      <c r="E30" s="33">
        <v>48.644444444444446</v>
      </c>
      <c r="F30" s="33">
        <v>25.733333333333334</v>
      </c>
      <c r="G30" s="33">
        <v>0.28888888888888886</v>
      </c>
      <c r="H30" s="33">
        <v>0.28333333333333333</v>
      </c>
      <c r="I30" s="33">
        <v>6.6666666666666666E-2</v>
      </c>
      <c r="J30" s="33">
        <v>0</v>
      </c>
      <c r="K30" s="33">
        <v>0</v>
      </c>
      <c r="L30" s="33">
        <v>0.9247777777777777</v>
      </c>
      <c r="M30" s="33">
        <v>5.0925555555555553</v>
      </c>
      <c r="N30" s="33">
        <v>0</v>
      </c>
      <c r="O30" s="33">
        <v>0.10468935587026039</v>
      </c>
      <c r="P30" s="33">
        <v>5.572333333333332</v>
      </c>
      <c r="Q30" s="33">
        <v>13.180111111111112</v>
      </c>
      <c r="R30" s="33">
        <v>0.38550022841480125</v>
      </c>
      <c r="S30" s="33">
        <v>6.8021111111111106</v>
      </c>
      <c r="T30" s="33">
        <v>0</v>
      </c>
      <c r="U30" s="33">
        <v>0</v>
      </c>
      <c r="V30" s="33">
        <v>0.13983325719506623</v>
      </c>
      <c r="W30" s="33">
        <v>1.9874444444444441</v>
      </c>
      <c r="X30" s="33">
        <v>5.1148888888888884</v>
      </c>
      <c r="Y30" s="33">
        <v>0</v>
      </c>
      <c r="Z30" s="33">
        <v>0.1460050251256281</v>
      </c>
      <c r="AA30" s="33">
        <v>0</v>
      </c>
      <c r="AB30" s="33">
        <v>0</v>
      </c>
      <c r="AC30" s="33">
        <v>0</v>
      </c>
      <c r="AD30" s="33">
        <v>36.904222222222216</v>
      </c>
      <c r="AE30" s="33">
        <v>0</v>
      </c>
      <c r="AF30" s="33">
        <v>0</v>
      </c>
      <c r="AG30" s="33">
        <v>0</v>
      </c>
      <c r="AH30" t="s">
        <v>42</v>
      </c>
      <c r="AI30" s="34">
        <v>4</v>
      </c>
    </row>
    <row r="31" spans="1:35" x14ac:dyDescent="0.25">
      <c r="A31" t="s">
        <v>822</v>
      </c>
      <c r="B31" t="s">
        <v>394</v>
      </c>
      <c r="C31" t="s">
        <v>570</v>
      </c>
      <c r="D31" t="s">
        <v>698</v>
      </c>
      <c r="E31" s="33">
        <v>26.977777777777778</v>
      </c>
      <c r="F31" s="33">
        <v>18.633333333333333</v>
      </c>
      <c r="G31" s="33">
        <v>1.0666666666666667</v>
      </c>
      <c r="H31" s="33">
        <v>0.10277777777777777</v>
      </c>
      <c r="I31" s="33">
        <v>0.18888888888888888</v>
      </c>
      <c r="J31" s="33">
        <v>0</v>
      </c>
      <c r="K31" s="33">
        <v>0</v>
      </c>
      <c r="L31" s="33">
        <v>1.433777777777778</v>
      </c>
      <c r="M31" s="33">
        <v>3.0638888888888891</v>
      </c>
      <c r="N31" s="33">
        <v>0</v>
      </c>
      <c r="O31" s="33">
        <v>0.11357084019769358</v>
      </c>
      <c r="P31" s="33">
        <v>5.0138888888888893</v>
      </c>
      <c r="Q31" s="33">
        <v>0</v>
      </c>
      <c r="R31" s="33">
        <v>0.18585255354200989</v>
      </c>
      <c r="S31" s="33">
        <v>1.4752222222222224</v>
      </c>
      <c r="T31" s="33">
        <v>3.5178888888888888</v>
      </c>
      <c r="U31" s="33">
        <v>0</v>
      </c>
      <c r="V31" s="33">
        <v>0.18508237232289951</v>
      </c>
      <c r="W31" s="33">
        <v>0.27666666666666662</v>
      </c>
      <c r="X31" s="33">
        <v>1.0665555555555557</v>
      </c>
      <c r="Y31" s="33">
        <v>0</v>
      </c>
      <c r="Z31" s="33">
        <v>4.9789950576606262E-2</v>
      </c>
      <c r="AA31" s="33">
        <v>5.5555555555555552E-2</v>
      </c>
      <c r="AB31" s="33">
        <v>0</v>
      </c>
      <c r="AC31" s="33">
        <v>0</v>
      </c>
      <c r="AD31" s="33">
        <v>0</v>
      </c>
      <c r="AE31" s="33">
        <v>0</v>
      </c>
      <c r="AF31" s="33">
        <v>0</v>
      </c>
      <c r="AG31" s="33">
        <v>5.5555555555555552E-2</v>
      </c>
      <c r="AH31" t="s">
        <v>125</v>
      </c>
      <c r="AI31" s="34">
        <v>4</v>
      </c>
    </row>
    <row r="32" spans="1:35" x14ac:dyDescent="0.25">
      <c r="A32" t="s">
        <v>822</v>
      </c>
      <c r="B32" t="s">
        <v>370</v>
      </c>
      <c r="C32" t="s">
        <v>596</v>
      </c>
      <c r="D32" t="s">
        <v>739</v>
      </c>
      <c r="E32" s="33">
        <v>103.08888888888889</v>
      </c>
      <c r="F32" s="33">
        <v>5.6888888888888891</v>
      </c>
      <c r="G32" s="33">
        <v>0</v>
      </c>
      <c r="H32" s="33">
        <v>0</v>
      </c>
      <c r="I32" s="33">
        <v>0</v>
      </c>
      <c r="J32" s="33">
        <v>0</v>
      </c>
      <c r="K32" s="33">
        <v>0</v>
      </c>
      <c r="L32" s="33">
        <v>3.9428888888888909</v>
      </c>
      <c r="M32" s="33">
        <v>4.4467777777777773</v>
      </c>
      <c r="N32" s="33">
        <v>9.3282222222222213</v>
      </c>
      <c r="O32" s="33">
        <v>0.13362254796292303</v>
      </c>
      <c r="P32" s="33">
        <v>8.8120000000000012</v>
      </c>
      <c r="Q32" s="33">
        <v>10.465666666666666</v>
      </c>
      <c r="R32" s="33">
        <v>0.18700043112739817</v>
      </c>
      <c r="S32" s="33">
        <v>9.5176666666666652</v>
      </c>
      <c r="T32" s="33">
        <v>4.3623333333333338</v>
      </c>
      <c r="U32" s="33">
        <v>0</v>
      </c>
      <c r="V32" s="33">
        <v>0.13464108644104331</v>
      </c>
      <c r="W32" s="33">
        <v>0.5304444444444445</v>
      </c>
      <c r="X32" s="33">
        <v>8.1576666666666657</v>
      </c>
      <c r="Y32" s="33">
        <v>0</v>
      </c>
      <c r="Z32" s="33">
        <v>8.4277861608105187E-2</v>
      </c>
      <c r="AA32" s="33">
        <v>0</v>
      </c>
      <c r="AB32" s="33">
        <v>0</v>
      </c>
      <c r="AC32" s="33">
        <v>0</v>
      </c>
      <c r="AD32" s="33">
        <v>0</v>
      </c>
      <c r="AE32" s="33">
        <v>0</v>
      </c>
      <c r="AF32" s="33">
        <v>0</v>
      </c>
      <c r="AG32" s="33">
        <v>0</v>
      </c>
      <c r="AH32" t="s">
        <v>99</v>
      </c>
      <c r="AI32" s="34">
        <v>4</v>
      </c>
    </row>
    <row r="33" spans="1:35" x14ac:dyDescent="0.25">
      <c r="A33" t="s">
        <v>822</v>
      </c>
      <c r="B33" t="s">
        <v>371</v>
      </c>
      <c r="C33" t="s">
        <v>555</v>
      </c>
      <c r="D33" t="s">
        <v>688</v>
      </c>
      <c r="E33" s="33">
        <v>71</v>
      </c>
      <c r="F33" s="33">
        <v>5.7777777777777777</v>
      </c>
      <c r="G33" s="33">
        <v>0</v>
      </c>
      <c r="H33" s="33">
        <v>0</v>
      </c>
      <c r="I33" s="33">
        <v>0</v>
      </c>
      <c r="J33" s="33">
        <v>0</v>
      </c>
      <c r="K33" s="33">
        <v>0</v>
      </c>
      <c r="L33" s="33">
        <v>5.1859999999999991</v>
      </c>
      <c r="M33" s="33">
        <v>5.2254444444444434</v>
      </c>
      <c r="N33" s="33">
        <v>0</v>
      </c>
      <c r="O33" s="33">
        <v>7.35978090766823E-2</v>
      </c>
      <c r="P33" s="33">
        <v>4.987444444444443</v>
      </c>
      <c r="Q33" s="33">
        <v>7.5815555555555587</v>
      </c>
      <c r="R33" s="33">
        <v>0.17702816901408455</v>
      </c>
      <c r="S33" s="33">
        <v>5.7888888888888888</v>
      </c>
      <c r="T33" s="33">
        <v>7.7036666666666642</v>
      </c>
      <c r="U33" s="33">
        <v>0</v>
      </c>
      <c r="V33" s="33">
        <v>0.19003599374021907</v>
      </c>
      <c r="W33" s="33">
        <v>4.0410000000000004</v>
      </c>
      <c r="X33" s="33">
        <v>5.5277777777777777</v>
      </c>
      <c r="Y33" s="33">
        <v>0</v>
      </c>
      <c r="Z33" s="33">
        <v>0.13477151799687012</v>
      </c>
      <c r="AA33" s="33">
        <v>0</v>
      </c>
      <c r="AB33" s="33">
        <v>0</v>
      </c>
      <c r="AC33" s="33">
        <v>0</v>
      </c>
      <c r="AD33" s="33">
        <v>0</v>
      </c>
      <c r="AE33" s="33">
        <v>0</v>
      </c>
      <c r="AF33" s="33">
        <v>0</v>
      </c>
      <c r="AG33" s="33">
        <v>0</v>
      </c>
      <c r="AH33" t="s">
        <v>100</v>
      </c>
      <c r="AI33" s="34">
        <v>4</v>
      </c>
    </row>
    <row r="34" spans="1:35" x14ac:dyDescent="0.25">
      <c r="A34" t="s">
        <v>822</v>
      </c>
      <c r="B34" t="s">
        <v>279</v>
      </c>
      <c r="C34" t="s">
        <v>555</v>
      </c>
      <c r="D34" t="s">
        <v>688</v>
      </c>
      <c r="E34" s="33">
        <v>96.088888888888889</v>
      </c>
      <c r="F34" s="33">
        <v>5.4222222222222225</v>
      </c>
      <c r="G34" s="33">
        <v>0</v>
      </c>
      <c r="H34" s="33">
        <v>0.65922222222222215</v>
      </c>
      <c r="I34" s="33">
        <v>3.7555555555555555</v>
      </c>
      <c r="J34" s="33">
        <v>0</v>
      </c>
      <c r="K34" s="33">
        <v>3.8777777777777778</v>
      </c>
      <c r="L34" s="33">
        <v>4.6947777777777784</v>
      </c>
      <c r="M34" s="33">
        <v>15.2</v>
      </c>
      <c r="N34" s="33">
        <v>0</v>
      </c>
      <c r="O34" s="33">
        <v>0.15818686401480112</v>
      </c>
      <c r="P34" s="33">
        <v>3.3600000000000003</v>
      </c>
      <c r="Q34" s="33">
        <v>0</v>
      </c>
      <c r="R34" s="33">
        <v>3.4967622571692877E-2</v>
      </c>
      <c r="S34" s="33">
        <v>9.2809999999999988</v>
      </c>
      <c r="T34" s="33">
        <v>12.481888888888887</v>
      </c>
      <c r="U34" s="33">
        <v>0</v>
      </c>
      <c r="V34" s="33">
        <v>0.22648704902867714</v>
      </c>
      <c r="W34" s="33">
        <v>9.1940000000000026</v>
      </c>
      <c r="X34" s="33">
        <v>9.619555555555559</v>
      </c>
      <c r="Y34" s="33">
        <v>4.2888888888888888</v>
      </c>
      <c r="Z34" s="33">
        <v>0.24042784458834415</v>
      </c>
      <c r="AA34" s="33">
        <v>0.18888888888888888</v>
      </c>
      <c r="AB34" s="33">
        <v>0</v>
      </c>
      <c r="AC34" s="33">
        <v>0</v>
      </c>
      <c r="AD34" s="33">
        <v>0</v>
      </c>
      <c r="AE34" s="33">
        <v>0</v>
      </c>
      <c r="AF34" s="33">
        <v>0</v>
      </c>
      <c r="AG34" s="33">
        <v>0.55555555555555558</v>
      </c>
      <c r="AH34" t="s">
        <v>6</v>
      </c>
      <c r="AI34" s="34">
        <v>4</v>
      </c>
    </row>
    <row r="35" spans="1:35" x14ac:dyDescent="0.25">
      <c r="A35" t="s">
        <v>822</v>
      </c>
      <c r="B35" t="s">
        <v>279</v>
      </c>
      <c r="C35" t="s">
        <v>595</v>
      </c>
      <c r="D35" t="s">
        <v>727</v>
      </c>
      <c r="E35" s="33">
        <v>100.82222222222222</v>
      </c>
      <c r="F35" s="33">
        <v>5.2444444444444445</v>
      </c>
      <c r="G35" s="33">
        <v>0</v>
      </c>
      <c r="H35" s="33">
        <v>0.40666666666666662</v>
      </c>
      <c r="I35" s="33">
        <v>4.6222222222222218</v>
      </c>
      <c r="J35" s="33">
        <v>0</v>
      </c>
      <c r="K35" s="33">
        <v>0</v>
      </c>
      <c r="L35" s="33">
        <v>5.7251111111111124</v>
      </c>
      <c r="M35" s="33">
        <v>14.955999999999998</v>
      </c>
      <c r="N35" s="33">
        <v>0</v>
      </c>
      <c r="O35" s="33">
        <v>0.14834031298214678</v>
      </c>
      <c r="P35" s="33">
        <v>5.1555555555555559</v>
      </c>
      <c r="Q35" s="33">
        <v>0</v>
      </c>
      <c r="R35" s="33">
        <v>5.1135111307031078E-2</v>
      </c>
      <c r="S35" s="33">
        <v>5.9175555555555563</v>
      </c>
      <c r="T35" s="33">
        <v>11.447666666666668</v>
      </c>
      <c r="U35" s="33">
        <v>0</v>
      </c>
      <c r="V35" s="33">
        <v>0.17223605906987</v>
      </c>
      <c r="W35" s="33">
        <v>2.536888888888889</v>
      </c>
      <c r="X35" s="33">
        <v>14.003555555555552</v>
      </c>
      <c r="Y35" s="33">
        <v>2.5777777777777779</v>
      </c>
      <c r="Z35" s="33">
        <v>0.18962309896407314</v>
      </c>
      <c r="AA35" s="33">
        <v>0.34444444444444444</v>
      </c>
      <c r="AB35" s="33">
        <v>0</v>
      </c>
      <c r="AC35" s="33">
        <v>0</v>
      </c>
      <c r="AD35" s="33">
        <v>0</v>
      </c>
      <c r="AE35" s="33">
        <v>0</v>
      </c>
      <c r="AF35" s="33">
        <v>0</v>
      </c>
      <c r="AG35" s="33">
        <v>3.2777777777777777</v>
      </c>
      <c r="AH35" t="s">
        <v>44</v>
      </c>
      <c r="AI35" s="34">
        <v>4</v>
      </c>
    </row>
    <row r="36" spans="1:35" x14ac:dyDescent="0.25">
      <c r="A36" t="s">
        <v>822</v>
      </c>
      <c r="B36" t="s">
        <v>279</v>
      </c>
      <c r="C36" t="s">
        <v>602</v>
      </c>
      <c r="D36" t="s">
        <v>738</v>
      </c>
      <c r="E36" s="33">
        <v>90.6</v>
      </c>
      <c r="F36" s="33">
        <v>4.5111111111111111</v>
      </c>
      <c r="G36" s="33">
        <v>0.1</v>
      </c>
      <c r="H36" s="33">
        <v>0.35977777777777781</v>
      </c>
      <c r="I36" s="33">
        <v>1.6555555555555554</v>
      </c>
      <c r="J36" s="33">
        <v>0</v>
      </c>
      <c r="K36" s="33">
        <v>0</v>
      </c>
      <c r="L36" s="33">
        <v>2.819888888888888</v>
      </c>
      <c r="M36" s="33">
        <v>5.0666666666666664</v>
      </c>
      <c r="N36" s="33">
        <v>0</v>
      </c>
      <c r="O36" s="33">
        <v>5.5923473142016192E-2</v>
      </c>
      <c r="P36" s="33">
        <v>4.822222222222222</v>
      </c>
      <c r="Q36" s="33">
        <v>4.3215555555555563</v>
      </c>
      <c r="R36" s="33">
        <v>0.10092469953397107</v>
      </c>
      <c r="S36" s="33">
        <v>11.333333333333334</v>
      </c>
      <c r="T36" s="33">
        <v>4.8659999999999997</v>
      </c>
      <c r="U36" s="33">
        <v>0</v>
      </c>
      <c r="V36" s="33">
        <v>0.17880058866813836</v>
      </c>
      <c r="W36" s="33">
        <v>4.2895555555555571</v>
      </c>
      <c r="X36" s="33">
        <v>7.7416666666666663</v>
      </c>
      <c r="Y36" s="33">
        <v>0</v>
      </c>
      <c r="Z36" s="33">
        <v>0.13279494726514596</v>
      </c>
      <c r="AA36" s="33">
        <v>0</v>
      </c>
      <c r="AB36" s="33">
        <v>0</v>
      </c>
      <c r="AC36" s="33">
        <v>0</v>
      </c>
      <c r="AD36" s="33">
        <v>0</v>
      </c>
      <c r="AE36" s="33">
        <v>0</v>
      </c>
      <c r="AF36" s="33">
        <v>0</v>
      </c>
      <c r="AG36" s="33">
        <v>0</v>
      </c>
      <c r="AH36" t="s">
        <v>97</v>
      </c>
      <c r="AI36" s="34">
        <v>4</v>
      </c>
    </row>
    <row r="37" spans="1:35" x14ac:dyDescent="0.25">
      <c r="A37" t="s">
        <v>822</v>
      </c>
      <c r="B37" t="s">
        <v>279</v>
      </c>
      <c r="C37" t="s">
        <v>592</v>
      </c>
      <c r="D37" t="s">
        <v>721</v>
      </c>
      <c r="E37" s="33">
        <v>41.833333333333336</v>
      </c>
      <c r="F37" s="33">
        <v>5.4222222222222225</v>
      </c>
      <c r="G37" s="33">
        <v>0.33333333333333331</v>
      </c>
      <c r="H37" s="33">
        <v>0.35066666666666668</v>
      </c>
      <c r="I37" s="33">
        <v>1.211111111111111</v>
      </c>
      <c r="J37" s="33">
        <v>0</v>
      </c>
      <c r="K37" s="33">
        <v>0</v>
      </c>
      <c r="L37" s="33">
        <v>6.2943333333333333</v>
      </c>
      <c r="M37" s="33">
        <v>0</v>
      </c>
      <c r="N37" s="33">
        <v>0</v>
      </c>
      <c r="O37" s="33">
        <v>0</v>
      </c>
      <c r="P37" s="33">
        <v>5.6</v>
      </c>
      <c r="Q37" s="33">
        <v>0</v>
      </c>
      <c r="R37" s="33">
        <v>0.1338645418326693</v>
      </c>
      <c r="S37" s="33">
        <v>3.8236666666666661</v>
      </c>
      <c r="T37" s="33">
        <v>7.6524444444444413</v>
      </c>
      <c r="U37" s="33">
        <v>0</v>
      </c>
      <c r="V37" s="33">
        <v>0.27432934926958819</v>
      </c>
      <c r="W37" s="33">
        <v>3.9698888888888906</v>
      </c>
      <c r="X37" s="33">
        <v>8.5867777777777743</v>
      </c>
      <c r="Y37" s="33">
        <v>4.5333333333333332</v>
      </c>
      <c r="Z37" s="33">
        <v>0.4085258964143425</v>
      </c>
      <c r="AA37" s="33">
        <v>0.13333333333333333</v>
      </c>
      <c r="AB37" s="33">
        <v>0</v>
      </c>
      <c r="AC37" s="33">
        <v>0</v>
      </c>
      <c r="AD37" s="33">
        <v>0</v>
      </c>
      <c r="AE37" s="33">
        <v>0</v>
      </c>
      <c r="AF37" s="33">
        <v>0</v>
      </c>
      <c r="AG37" s="33">
        <v>0</v>
      </c>
      <c r="AH37" t="s">
        <v>224</v>
      </c>
      <c r="AI37" s="34">
        <v>4</v>
      </c>
    </row>
    <row r="38" spans="1:35" x14ac:dyDescent="0.25">
      <c r="A38" t="s">
        <v>822</v>
      </c>
      <c r="B38" t="s">
        <v>447</v>
      </c>
      <c r="C38" t="s">
        <v>663</v>
      </c>
      <c r="D38" t="s">
        <v>727</v>
      </c>
      <c r="E38" s="33">
        <v>49.322222222222223</v>
      </c>
      <c r="F38" s="33">
        <v>6.3888888888888893</v>
      </c>
      <c r="G38" s="33">
        <v>6.6666666666666666E-2</v>
      </c>
      <c r="H38" s="33">
        <v>0</v>
      </c>
      <c r="I38" s="33">
        <v>1.288888888888889</v>
      </c>
      <c r="J38" s="33">
        <v>0</v>
      </c>
      <c r="K38" s="33">
        <v>0</v>
      </c>
      <c r="L38" s="33">
        <v>2.3916666666666666</v>
      </c>
      <c r="M38" s="33">
        <v>4.9111111111111114</v>
      </c>
      <c r="N38" s="33">
        <v>0</v>
      </c>
      <c r="O38" s="33">
        <v>9.9571975670195989E-2</v>
      </c>
      <c r="P38" s="33">
        <v>4.8553333333333333</v>
      </c>
      <c r="Q38" s="33">
        <v>0.34444444444444444</v>
      </c>
      <c r="R38" s="33">
        <v>0.10542464519035818</v>
      </c>
      <c r="S38" s="33">
        <v>1.0916666666666666</v>
      </c>
      <c r="T38" s="33">
        <v>0</v>
      </c>
      <c r="U38" s="33">
        <v>5.822222222222222</v>
      </c>
      <c r="V38" s="33">
        <v>0.14017796801081325</v>
      </c>
      <c r="W38" s="33">
        <v>0.50555555555555554</v>
      </c>
      <c r="X38" s="33">
        <v>0</v>
      </c>
      <c r="Y38" s="33">
        <v>8.4444444444444446</v>
      </c>
      <c r="Z38" s="33">
        <v>0.18145978824059472</v>
      </c>
      <c r="AA38" s="33">
        <v>0</v>
      </c>
      <c r="AB38" s="33">
        <v>0</v>
      </c>
      <c r="AC38" s="33">
        <v>0</v>
      </c>
      <c r="AD38" s="33">
        <v>0</v>
      </c>
      <c r="AE38" s="33">
        <v>0</v>
      </c>
      <c r="AF38" s="33">
        <v>0</v>
      </c>
      <c r="AG38" s="33">
        <v>0</v>
      </c>
      <c r="AH38" t="s">
        <v>179</v>
      </c>
      <c r="AI38" s="34">
        <v>4</v>
      </c>
    </row>
    <row r="39" spans="1:35" x14ac:dyDescent="0.25">
      <c r="A39" t="s">
        <v>822</v>
      </c>
      <c r="B39" t="s">
        <v>494</v>
      </c>
      <c r="C39" t="s">
        <v>574</v>
      </c>
      <c r="D39" t="s">
        <v>711</v>
      </c>
      <c r="E39" s="33">
        <v>12.977777777777778</v>
      </c>
      <c r="F39" s="33">
        <v>5.6888888888888891</v>
      </c>
      <c r="G39" s="33">
        <v>0</v>
      </c>
      <c r="H39" s="33">
        <v>0</v>
      </c>
      <c r="I39" s="33">
        <v>0</v>
      </c>
      <c r="J39" s="33">
        <v>0</v>
      </c>
      <c r="K39" s="33">
        <v>0</v>
      </c>
      <c r="L39" s="33">
        <v>0</v>
      </c>
      <c r="M39" s="33">
        <v>0</v>
      </c>
      <c r="N39" s="33">
        <v>0</v>
      </c>
      <c r="O39" s="33">
        <v>0</v>
      </c>
      <c r="P39" s="33">
        <v>1.25</v>
      </c>
      <c r="Q39" s="33">
        <v>0</v>
      </c>
      <c r="R39" s="33">
        <v>9.6318493150684928E-2</v>
      </c>
      <c r="S39" s="33">
        <v>6.0333333333333332</v>
      </c>
      <c r="T39" s="33">
        <v>0</v>
      </c>
      <c r="U39" s="33">
        <v>0</v>
      </c>
      <c r="V39" s="33">
        <v>0.4648972602739726</v>
      </c>
      <c r="W39" s="33">
        <v>2.3361111111111112</v>
      </c>
      <c r="X39" s="33">
        <v>0</v>
      </c>
      <c r="Y39" s="33">
        <v>0</v>
      </c>
      <c r="Z39" s="33">
        <v>0.18000856164383564</v>
      </c>
      <c r="AA39" s="33">
        <v>0</v>
      </c>
      <c r="AB39" s="33">
        <v>0</v>
      </c>
      <c r="AC39" s="33">
        <v>0</v>
      </c>
      <c r="AD39" s="33">
        <v>0</v>
      </c>
      <c r="AE39" s="33">
        <v>1.5555555555555556</v>
      </c>
      <c r="AF39" s="33">
        <v>0</v>
      </c>
      <c r="AG39" s="33">
        <v>0</v>
      </c>
      <c r="AH39" t="s">
        <v>227</v>
      </c>
      <c r="AI39" s="34">
        <v>4</v>
      </c>
    </row>
    <row r="40" spans="1:35" x14ac:dyDescent="0.25">
      <c r="A40" t="s">
        <v>822</v>
      </c>
      <c r="B40" t="s">
        <v>338</v>
      </c>
      <c r="C40" t="s">
        <v>555</v>
      </c>
      <c r="D40" t="s">
        <v>688</v>
      </c>
      <c r="E40" s="33">
        <v>90.411111111111111</v>
      </c>
      <c r="F40" s="33">
        <v>5.8666666666666663</v>
      </c>
      <c r="G40" s="33">
        <v>0.26666666666666666</v>
      </c>
      <c r="H40" s="33">
        <v>0.53333333333333333</v>
      </c>
      <c r="I40" s="33">
        <v>2.3111111111111109</v>
      </c>
      <c r="J40" s="33">
        <v>0</v>
      </c>
      <c r="K40" s="33">
        <v>0</v>
      </c>
      <c r="L40" s="33">
        <v>4.5281111111111105</v>
      </c>
      <c r="M40" s="33">
        <v>4.6888888888888891</v>
      </c>
      <c r="N40" s="33">
        <v>5.4111111111111114</v>
      </c>
      <c r="O40" s="33">
        <v>0.11171193314489371</v>
      </c>
      <c r="P40" s="33">
        <v>5.0250000000000004</v>
      </c>
      <c r="Q40" s="33">
        <v>2.2055555555555557</v>
      </c>
      <c r="R40" s="33">
        <v>7.9974191962639801E-2</v>
      </c>
      <c r="S40" s="33">
        <v>3.4735555555555564</v>
      </c>
      <c r="T40" s="33">
        <v>11.548111111111115</v>
      </c>
      <c r="U40" s="33">
        <v>0</v>
      </c>
      <c r="V40" s="33">
        <v>0.16614845766252925</v>
      </c>
      <c r="W40" s="33">
        <v>5.1284444444444439</v>
      </c>
      <c r="X40" s="33">
        <v>7.7102222222222201</v>
      </c>
      <c r="Y40" s="33">
        <v>3.3333333333333335</v>
      </c>
      <c r="Z40" s="33">
        <v>0.17887182008111094</v>
      </c>
      <c r="AA40" s="33">
        <v>0</v>
      </c>
      <c r="AB40" s="33">
        <v>0</v>
      </c>
      <c r="AC40" s="33">
        <v>0</v>
      </c>
      <c r="AD40" s="33">
        <v>0</v>
      </c>
      <c r="AE40" s="33">
        <v>0</v>
      </c>
      <c r="AF40" s="33">
        <v>0</v>
      </c>
      <c r="AG40" s="33">
        <v>0</v>
      </c>
      <c r="AH40" t="s">
        <v>66</v>
      </c>
      <c r="AI40" s="34">
        <v>4</v>
      </c>
    </row>
    <row r="41" spans="1:35" x14ac:dyDescent="0.25">
      <c r="A41" t="s">
        <v>822</v>
      </c>
      <c r="B41" t="s">
        <v>429</v>
      </c>
      <c r="C41" t="s">
        <v>566</v>
      </c>
      <c r="D41" t="s">
        <v>729</v>
      </c>
      <c r="E41" s="33">
        <v>45.555555555555557</v>
      </c>
      <c r="F41" s="33">
        <v>5.6888888888888891</v>
      </c>
      <c r="G41" s="33">
        <v>0.28888888888888886</v>
      </c>
      <c r="H41" s="33">
        <v>0.24166666666666667</v>
      </c>
      <c r="I41" s="33">
        <v>0</v>
      </c>
      <c r="J41" s="33">
        <v>0</v>
      </c>
      <c r="K41" s="33">
        <v>0</v>
      </c>
      <c r="L41" s="33">
        <v>0.79588888888888898</v>
      </c>
      <c r="M41" s="33">
        <v>4.363888888888888</v>
      </c>
      <c r="N41" s="33">
        <v>0.24733333333333335</v>
      </c>
      <c r="O41" s="33">
        <v>0.10122195121951218</v>
      </c>
      <c r="P41" s="33">
        <v>5.6314444444444458</v>
      </c>
      <c r="Q41" s="33">
        <v>8.9111111111111113E-2</v>
      </c>
      <c r="R41" s="33">
        <v>0.12557317073170735</v>
      </c>
      <c r="S41" s="33">
        <v>7.9469999999999992</v>
      </c>
      <c r="T41" s="33">
        <v>0</v>
      </c>
      <c r="U41" s="33">
        <v>0</v>
      </c>
      <c r="V41" s="33">
        <v>0.17444634146341462</v>
      </c>
      <c r="W41" s="33">
        <v>1.3754444444444442</v>
      </c>
      <c r="X41" s="33">
        <v>4.5080000000000009</v>
      </c>
      <c r="Y41" s="33">
        <v>0</v>
      </c>
      <c r="Z41" s="33">
        <v>0.12914878048780487</v>
      </c>
      <c r="AA41" s="33">
        <v>0</v>
      </c>
      <c r="AB41" s="33">
        <v>0</v>
      </c>
      <c r="AC41" s="33">
        <v>0</v>
      </c>
      <c r="AD41" s="33">
        <v>0</v>
      </c>
      <c r="AE41" s="33">
        <v>0</v>
      </c>
      <c r="AF41" s="33">
        <v>0</v>
      </c>
      <c r="AG41" s="33">
        <v>0</v>
      </c>
      <c r="AH41" t="s">
        <v>161</v>
      </c>
      <c r="AI41" s="34">
        <v>4</v>
      </c>
    </row>
    <row r="42" spans="1:35" x14ac:dyDescent="0.25">
      <c r="A42" t="s">
        <v>822</v>
      </c>
      <c r="B42" t="s">
        <v>520</v>
      </c>
      <c r="C42" t="s">
        <v>551</v>
      </c>
      <c r="D42" t="s">
        <v>788</v>
      </c>
      <c r="E42" s="33">
        <v>70.855555555555554</v>
      </c>
      <c r="F42" s="33">
        <v>5.6888888888888891</v>
      </c>
      <c r="G42" s="33">
        <v>0</v>
      </c>
      <c r="H42" s="33">
        <v>0</v>
      </c>
      <c r="I42" s="33">
        <v>0</v>
      </c>
      <c r="J42" s="33">
        <v>0</v>
      </c>
      <c r="K42" s="33">
        <v>0</v>
      </c>
      <c r="L42" s="33">
        <v>3.6207777777777785</v>
      </c>
      <c r="M42" s="33">
        <v>3.5746666666666669</v>
      </c>
      <c r="N42" s="33">
        <v>0</v>
      </c>
      <c r="O42" s="33">
        <v>5.0450054884742045E-2</v>
      </c>
      <c r="P42" s="33">
        <v>8.1788888888888902</v>
      </c>
      <c r="Q42" s="33">
        <v>0</v>
      </c>
      <c r="R42" s="33">
        <v>0.11543045319115573</v>
      </c>
      <c r="S42" s="33">
        <v>3.306666666666668</v>
      </c>
      <c r="T42" s="33">
        <v>8.0585555555555537</v>
      </c>
      <c r="U42" s="33">
        <v>0</v>
      </c>
      <c r="V42" s="33">
        <v>0.16039987454916105</v>
      </c>
      <c r="W42" s="33">
        <v>4.3237777777777779</v>
      </c>
      <c r="X42" s="33">
        <v>11.397777777777778</v>
      </c>
      <c r="Y42" s="33">
        <v>0</v>
      </c>
      <c r="Z42" s="33">
        <v>0.2218817625842873</v>
      </c>
      <c r="AA42" s="33">
        <v>0</v>
      </c>
      <c r="AB42" s="33">
        <v>0</v>
      </c>
      <c r="AC42" s="33">
        <v>0</v>
      </c>
      <c r="AD42" s="33">
        <v>0</v>
      </c>
      <c r="AE42" s="33">
        <v>0</v>
      </c>
      <c r="AF42" s="33">
        <v>0</v>
      </c>
      <c r="AG42" s="33">
        <v>0</v>
      </c>
      <c r="AH42" t="s">
        <v>253</v>
      </c>
      <c r="AI42" s="34">
        <v>4</v>
      </c>
    </row>
    <row r="43" spans="1:35" x14ac:dyDescent="0.25">
      <c r="A43" t="s">
        <v>822</v>
      </c>
      <c r="B43" t="s">
        <v>435</v>
      </c>
      <c r="C43" t="s">
        <v>551</v>
      </c>
      <c r="D43" t="s">
        <v>788</v>
      </c>
      <c r="E43" s="33">
        <v>37.088888888888889</v>
      </c>
      <c r="F43" s="33">
        <v>5.6</v>
      </c>
      <c r="G43" s="33">
        <v>7.7777777777777779E-2</v>
      </c>
      <c r="H43" s="33">
        <v>0</v>
      </c>
      <c r="I43" s="33">
        <v>0.8</v>
      </c>
      <c r="J43" s="33">
        <v>0</v>
      </c>
      <c r="K43" s="33">
        <v>0</v>
      </c>
      <c r="L43" s="33">
        <v>0.61111111111111116</v>
      </c>
      <c r="M43" s="33">
        <v>0</v>
      </c>
      <c r="N43" s="33">
        <v>5.6888888888888891</v>
      </c>
      <c r="O43" s="33">
        <v>0.15338526063511085</v>
      </c>
      <c r="P43" s="33">
        <v>4.7055555555555557</v>
      </c>
      <c r="Q43" s="33">
        <v>9.9888888888888889</v>
      </c>
      <c r="R43" s="33">
        <v>0.39619532654284001</v>
      </c>
      <c r="S43" s="33">
        <v>0.38333333333333336</v>
      </c>
      <c r="T43" s="33">
        <v>4.0944444444444441</v>
      </c>
      <c r="U43" s="33">
        <v>0</v>
      </c>
      <c r="V43" s="33">
        <v>0.1207309766327142</v>
      </c>
      <c r="W43" s="33">
        <v>0.56666666666666665</v>
      </c>
      <c r="X43" s="33">
        <v>3.6666666666666665</v>
      </c>
      <c r="Y43" s="33">
        <v>0</v>
      </c>
      <c r="Z43" s="33">
        <v>0.11414020371479928</v>
      </c>
      <c r="AA43" s="33">
        <v>0</v>
      </c>
      <c r="AB43" s="33">
        <v>0</v>
      </c>
      <c r="AC43" s="33">
        <v>0</v>
      </c>
      <c r="AD43" s="33">
        <v>0</v>
      </c>
      <c r="AE43" s="33">
        <v>0</v>
      </c>
      <c r="AF43" s="33">
        <v>0</v>
      </c>
      <c r="AG43" s="33">
        <v>0</v>
      </c>
      <c r="AH43" t="s">
        <v>167</v>
      </c>
      <c r="AI43" s="34">
        <v>4</v>
      </c>
    </row>
    <row r="44" spans="1:35" x14ac:dyDescent="0.25">
      <c r="A44" t="s">
        <v>822</v>
      </c>
      <c r="B44" t="s">
        <v>526</v>
      </c>
      <c r="C44" t="s">
        <v>684</v>
      </c>
      <c r="D44" t="s">
        <v>767</v>
      </c>
      <c r="E44" s="33">
        <v>118.51111111111111</v>
      </c>
      <c r="F44" s="33">
        <v>5.6888888888888891</v>
      </c>
      <c r="G44" s="33">
        <v>0.2</v>
      </c>
      <c r="H44" s="33">
        <v>0.39966666666666656</v>
      </c>
      <c r="I44" s="33">
        <v>5.6888888888888891</v>
      </c>
      <c r="J44" s="33">
        <v>0</v>
      </c>
      <c r="K44" s="33">
        <v>0</v>
      </c>
      <c r="L44" s="33">
        <v>4.9548888888888891</v>
      </c>
      <c r="M44" s="33">
        <v>5.6888888888888891</v>
      </c>
      <c r="N44" s="33">
        <v>3.0248888888888885</v>
      </c>
      <c r="O44" s="33">
        <v>7.3527095443465224E-2</v>
      </c>
      <c r="P44" s="33">
        <v>5.6888888888888891</v>
      </c>
      <c r="Q44" s="33">
        <v>7.4280000000000008</v>
      </c>
      <c r="R44" s="33">
        <v>0.11068066754172137</v>
      </c>
      <c r="S44" s="33">
        <v>10.117555555555557</v>
      </c>
      <c r="T44" s="33">
        <v>7.4146666666666636</v>
      </c>
      <c r="U44" s="33">
        <v>0</v>
      </c>
      <c r="V44" s="33">
        <v>0.14793737108569285</v>
      </c>
      <c r="W44" s="33">
        <v>8.5926666666666645</v>
      </c>
      <c r="X44" s="33">
        <v>9.4776666666666696</v>
      </c>
      <c r="Y44" s="33">
        <v>0</v>
      </c>
      <c r="Z44" s="33">
        <v>0.15247796737296082</v>
      </c>
      <c r="AA44" s="33">
        <v>0</v>
      </c>
      <c r="AB44" s="33">
        <v>0</v>
      </c>
      <c r="AC44" s="33">
        <v>0</v>
      </c>
      <c r="AD44" s="33">
        <v>0</v>
      </c>
      <c r="AE44" s="33">
        <v>0.65555555555555556</v>
      </c>
      <c r="AF44" s="33">
        <v>0</v>
      </c>
      <c r="AG44" s="33">
        <v>6.6666666666666666E-2</v>
      </c>
      <c r="AH44" t="s">
        <v>259</v>
      </c>
      <c r="AI44" s="34">
        <v>4</v>
      </c>
    </row>
    <row r="45" spans="1:35" x14ac:dyDescent="0.25">
      <c r="A45" t="s">
        <v>822</v>
      </c>
      <c r="B45" t="s">
        <v>285</v>
      </c>
      <c r="C45" t="s">
        <v>592</v>
      </c>
      <c r="D45" t="s">
        <v>721</v>
      </c>
      <c r="E45" s="33">
        <v>39.288888888888891</v>
      </c>
      <c r="F45" s="33">
        <v>5.5111111111111111</v>
      </c>
      <c r="G45" s="33">
        <v>0.15555555555555556</v>
      </c>
      <c r="H45" s="33">
        <v>0.27355555555555561</v>
      </c>
      <c r="I45" s="33">
        <v>1.1222222222222222</v>
      </c>
      <c r="J45" s="33">
        <v>0</v>
      </c>
      <c r="K45" s="33">
        <v>0</v>
      </c>
      <c r="L45" s="33">
        <v>1.4167777777777779</v>
      </c>
      <c r="M45" s="33">
        <v>3.6885555555555558</v>
      </c>
      <c r="N45" s="33">
        <v>0</v>
      </c>
      <c r="O45" s="33">
        <v>9.3882918552036204E-2</v>
      </c>
      <c r="P45" s="33">
        <v>0</v>
      </c>
      <c r="Q45" s="33">
        <v>0</v>
      </c>
      <c r="R45" s="33">
        <v>0</v>
      </c>
      <c r="S45" s="33">
        <v>0.96555555555555561</v>
      </c>
      <c r="T45" s="33">
        <v>3.9145555555555549</v>
      </c>
      <c r="U45" s="33">
        <v>0</v>
      </c>
      <c r="V45" s="33">
        <v>0.12421097285067872</v>
      </c>
      <c r="W45" s="33">
        <v>0.72588888888888892</v>
      </c>
      <c r="X45" s="33">
        <v>3.1575555555555543</v>
      </c>
      <c r="Y45" s="33">
        <v>0</v>
      </c>
      <c r="Z45" s="33">
        <v>9.8843325791855174E-2</v>
      </c>
      <c r="AA45" s="33">
        <v>0</v>
      </c>
      <c r="AB45" s="33">
        <v>0</v>
      </c>
      <c r="AC45" s="33">
        <v>0</v>
      </c>
      <c r="AD45" s="33">
        <v>0</v>
      </c>
      <c r="AE45" s="33">
        <v>0</v>
      </c>
      <c r="AF45" s="33">
        <v>0</v>
      </c>
      <c r="AG45" s="33">
        <v>0</v>
      </c>
      <c r="AH45" t="s">
        <v>12</v>
      </c>
      <c r="AI45" s="34">
        <v>4</v>
      </c>
    </row>
    <row r="46" spans="1:35" x14ac:dyDescent="0.25">
      <c r="A46" t="s">
        <v>822</v>
      </c>
      <c r="B46" t="s">
        <v>469</v>
      </c>
      <c r="C46" t="s">
        <v>602</v>
      </c>
      <c r="D46" t="s">
        <v>738</v>
      </c>
      <c r="E46" s="33">
        <v>72.222222222222229</v>
      </c>
      <c r="F46" s="33">
        <v>5.6888888888888891</v>
      </c>
      <c r="G46" s="33">
        <v>4.4444444444444446E-2</v>
      </c>
      <c r="H46" s="33">
        <v>0.70444444444444443</v>
      </c>
      <c r="I46" s="33">
        <v>0.56666666666666665</v>
      </c>
      <c r="J46" s="33">
        <v>0</v>
      </c>
      <c r="K46" s="33">
        <v>0</v>
      </c>
      <c r="L46" s="33">
        <v>3.4511111111111115</v>
      </c>
      <c r="M46" s="33">
        <v>5.2637777777777766</v>
      </c>
      <c r="N46" s="33">
        <v>0</v>
      </c>
      <c r="O46" s="33">
        <v>7.2883076923076898E-2</v>
      </c>
      <c r="P46" s="33">
        <v>3.5165555555555561</v>
      </c>
      <c r="Q46" s="33">
        <v>1.7703333333333335</v>
      </c>
      <c r="R46" s="33">
        <v>7.3203076923076926E-2</v>
      </c>
      <c r="S46" s="33">
        <v>19.046111111111113</v>
      </c>
      <c r="T46" s="33">
        <v>0</v>
      </c>
      <c r="U46" s="33">
        <v>0</v>
      </c>
      <c r="V46" s="33">
        <v>0.26371538461538463</v>
      </c>
      <c r="W46" s="33">
        <v>4.5444444444444443</v>
      </c>
      <c r="X46" s="33">
        <v>9.5289999999999981</v>
      </c>
      <c r="Y46" s="33">
        <v>0</v>
      </c>
      <c r="Z46" s="33">
        <v>0.19486307692307689</v>
      </c>
      <c r="AA46" s="33">
        <v>0</v>
      </c>
      <c r="AB46" s="33">
        <v>0</v>
      </c>
      <c r="AC46" s="33">
        <v>0</v>
      </c>
      <c r="AD46" s="33">
        <v>0</v>
      </c>
      <c r="AE46" s="33">
        <v>0</v>
      </c>
      <c r="AF46" s="33">
        <v>0</v>
      </c>
      <c r="AG46" s="33">
        <v>0</v>
      </c>
      <c r="AH46" t="s">
        <v>201</v>
      </c>
      <c r="AI46" s="34">
        <v>4</v>
      </c>
    </row>
    <row r="47" spans="1:35" x14ac:dyDescent="0.25">
      <c r="A47" t="s">
        <v>822</v>
      </c>
      <c r="B47" t="s">
        <v>473</v>
      </c>
      <c r="C47" t="s">
        <v>671</v>
      </c>
      <c r="D47" t="s">
        <v>796</v>
      </c>
      <c r="E47" s="33">
        <v>50.166666666666664</v>
      </c>
      <c r="F47" s="33">
        <v>5.6888888888888891</v>
      </c>
      <c r="G47" s="33">
        <v>0</v>
      </c>
      <c r="H47" s="33">
        <v>0</v>
      </c>
      <c r="I47" s="33">
        <v>0</v>
      </c>
      <c r="J47" s="33">
        <v>0</v>
      </c>
      <c r="K47" s="33">
        <v>0</v>
      </c>
      <c r="L47" s="33">
        <v>5.516111111111111</v>
      </c>
      <c r="M47" s="33">
        <v>5.4382222222222225</v>
      </c>
      <c r="N47" s="33">
        <v>0</v>
      </c>
      <c r="O47" s="33">
        <v>0.10840310077519381</v>
      </c>
      <c r="P47" s="33">
        <v>0.59977777777777774</v>
      </c>
      <c r="Q47" s="33">
        <v>3.2031111111111108</v>
      </c>
      <c r="R47" s="33">
        <v>7.5805094130675529E-2</v>
      </c>
      <c r="S47" s="33">
        <v>3.4795555555555553</v>
      </c>
      <c r="T47" s="33">
        <v>5.1401111111111115</v>
      </c>
      <c r="U47" s="33">
        <v>0</v>
      </c>
      <c r="V47" s="33">
        <v>0.17182059800664454</v>
      </c>
      <c r="W47" s="33">
        <v>1.6208888888888886</v>
      </c>
      <c r="X47" s="33">
        <v>9.8871111111111158</v>
      </c>
      <c r="Y47" s="33">
        <v>0</v>
      </c>
      <c r="Z47" s="33">
        <v>0.22939534883720941</v>
      </c>
      <c r="AA47" s="33">
        <v>0</v>
      </c>
      <c r="AB47" s="33">
        <v>0</v>
      </c>
      <c r="AC47" s="33">
        <v>0</v>
      </c>
      <c r="AD47" s="33">
        <v>0</v>
      </c>
      <c r="AE47" s="33">
        <v>0</v>
      </c>
      <c r="AF47" s="33">
        <v>0</v>
      </c>
      <c r="AG47" s="33">
        <v>0</v>
      </c>
      <c r="AH47" t="s">
        <v>205</v>
      </c>
      <c r="AI47" s="34">
        <v>4</v>
      </c>
    </row>
    <row r="48" spans="1:35" x14ac:dyDescent="0.25">
      <c r="A48" t="s">
        <v>822</v>
      </c>
      <c r="B48" t="s">
        <v>452</v>
      </c>
      <c r="C48" t="s">
        <v>595</v>
      </c>
      <c r="D48" t="s">
        <v>727</v>
      </c>
      <c r="E48" s="33">
        <v>44.744444444444447</v>
      </c>
      <c r="F48" s="33">
        <v>11.377777777777778</v>
      </c>
      <c r="G48" s="33">
        <v>0.13333333333333333</v>
      </c>
      <c r="H48" s="33">
        <v>0.18144444444444444</v>
      </c>
      <c r="I48" s="33">
        <v>0.4</v>
      </c>
      <c r="J48" s="33">
        <v>0</v>
      </c>
      <c r="K48" s="33">
        <v>0</v>
      </c>
      <c r="L48" s="33">
        <v>0.308</v>
      </c>
      <c r="M48" s="33">
        <v>0</v>
      </c>
      <c r="N48" s="33">
        <v>0</v>
      </c>
      <c r="O48" s="33">
        <v>0</v>
      </c>
      <c r="P48" s="33">
        <v>5.1444444444444448</v>
      </c>
      <c r="Q48" s="33">
        <v>8.2638888888888893</v>
      </c>
      <c r="R48" s="33">
        <v>0.29966476285075738</v>
      </c>
      <c r="S48" s="33">
        <v>1.2351111111111113</v>
      </c>
      <c r="T48" s="33">
        <v>2.8915555555555557</v>
      </c>
      <c r="U48" s="33">
        <v>0</v>
      </c>
      <c r="V48" s="33">
        <v>9.2227464613856475E-2</v>
      </c>
      <c r="W48" s="33">
        <v>0.81877777777777772</v>
      </c>
      <c r="X48" s="33">
        <v>2.7826666666666657</v>
      </c>
      <c r="Y48" s="33">
        <v>6.8555555555555552</v>
      </c>
      <c r="Z48" s="33">
        <v>0.23370499130866645</v>
      </c>
      <c r="AA48" s="33">
        <v>0</v>
      </c>
      <c r="AB48" s="33">
        <v>0</v>
      </c>
      <c r="AC48" s="33">
        <v>0</v>
      </c>
      <c r="AD48" s="33">
        <v>0</v>
      </c>
      <c r="AE48" s="33">
        <v>0</v>
      </c>
      <c r="AF48" s="33">
        <v>0</v>
      </c>
      <c r="AG48" s="33">
        <v>0</v>
      </c>
      <c r="AH48" t="s">
        <v>184</v>
      </c>
      <c r="AI48" s="34">
        <v>4</v>
      </c>
    </row>
    <row r="49" spans="1:35" x14ac:dyDescent="0.25">
      <c r="A49" t="s">
        <v>822</v>
      </c>
      <c r="B49" t="s">
        <v>427</v>
      </c>
      <c r="C49" t="s">
        <v>538</v>
      </c>
      <c r="D49" t="s">
        <v>716</v>
      </c>
      <c r="E49" s="33">
        <v>84.166666666666671</v>
      </c>
      <c r="F49" s="33">
        <v>9.5444444444444443</v>
      </c>
      <c r="G49" s="33">
        <v>0.15555555555555556</v>
      </c>
      <c r="H49" s="33">
        <v>0</v>
      </c>
      <c r="I49" s="33">
        <v>0</v>
      </c>
      <c r="J49" s="33">
        <v>0</v>
      </c>
      <c r="K49" s="33">
        <v>0</v>
      </c>
      <c r="L49" s="33">
        <v>9.1512222222222217</v>
      </c>
      <c r="M49" s="33">
        <v>5.0767777777777781</v>
      </c>
      <c r="N49" s="33">
        <v>0</v>
      </c>
      <c r="O49" s="33">
        <v>6.031815181518152E-2</v>
      </c>
      <c r="P49" s="33">
        <v>5.5206666666666688</v>
      </c>
      <c r="Q49" s="33">
        <v>4.775777777777777</v>
      </c>
      <c r="R49" s="33">
        <v>0.12233399339933995</v>
      </c>
      <c r="S49" s="33">
        <v>5.424777777777777</v>
      </c>
      <c r="T49" s="33">
        <v>5.6992222222222226</v>
      </c>
      <c r="U49" s="33">
        <v>0</v>
      </c>
      <c r="V49" s="33">
        <v>0.13216633663366334</v>
      </c>
      <c r="W49" s="33">
        <v>4.7850000000000001</v>
      </c>
      <c r="X49" s="33">
        <v>5.5201111111111114</v>
      </c>
      <c r="Y49" s="33">
        <v>0</v>
      </c>
      <c r="Z49" s="33">
        <v>0.12243696369636964</v>
      </c>
      <c r="AA49" s="33">
        <v>0</v>
      </c>
      <c r="AB49" s="33">
        <v>0</v>
      </c>
      <c r="AC49" s="33">
        <v>0</v>
      </c>
      <c r="AD49" s="33">
        <v>0</v>
      </c>
      <c r="AE49" s="33">
        <v>0</v>
      </c>
      <c r="AF49" s="33">
        <v>0</v>
      </c>
      <c r="AG49" s="33">
        <v>0</v>
      </c>
      <c r="AH49" t="s">
        <v>159</v>
      </c>
      <c r="AI49" s="34">
        <v>4</v>
      </c>
    </row>
    <row r="50" spans="1:35" x14ac:dyDescent="0.25">
      <c r="A50" t="s">
        <v>822</v>
      </c>
      <c r="B50" t="s">
        <v>487</v>
      </c>
      <c r="C50" t="s">
        <v>568</v>
      </c>
      <c r="D50" t="s">
        <v>697</v>
      </c>
      <c r="E50" s="33">
        <v>52.244444444444447</v>
      </c>
      <c r="F50" s="33">
        <v>5.6888888888888891</v>
      </c>
      <c r="G50" s="33">
        <v>0</v>
      </c>
      <c r="H50" s="33">
        <v>0</v>
      </c>
      <c r="I50" s="33">
        <v>0</v>
      </c>
      <c r="J50" s="33">
        <v>0</v>
      </c>
      <c r="K50" s="33">
        <v>0</v>
      </c>
      <c r="L50" s="33">
        <v>0.32066666666666666</v>
      </c>
      <c r="M50" s="33">
        <v>4.3584444444444435</v>
      </c>
      <c r="N50" s="33">
        <v>0</v>
      </c>
      <c r="O50" s="33">
        <v>8.3424074861760927E-2</v>
      </c>
      <c r="P50" s="33">
        <v>5.4755555555555562</v>
      </c>
      <c r="Q50" s="33">
        <v>5.1186666666666651</v>
      </c>
      <c r="R50" s="33">
        <v>0.20278179498085919</v>
      </c>
      <c r="S50" s="33">
        <v>1.3333333333333333</v>
      </c>
      <c r="T50" s="33">
        <v>7.3719999999999981</v>
      </c>
      <c r="U50" s="33">
        <v>0</v>
      </c>
      <c r="V50" s="33">
        <v>0.16662696724797954</v>
      </c>
      <c r="W50" s="33">
        <v>3.0876666666666659</v>
      </c>
      <c r="X50" s="33">
        <v>8.5867777777777743</v>
      </c>
      <c r="Y50" s="33">
        <v>0</v>
      </c>
      <c r="Z50" s="33">
        <v>0.22345810293492122</v>
      </c>
      <c r="AA50" s="33">
        <v>0</v>
      </c>
      <c r="AB50" s="33">
        <v>0</v>
      </c>
      <c r="AC50" s="33">
        <v>0</v>
      </c>
      <c r="AD50" s="33">
        <v>0</v>
      </c>
      <c r="AE50" s="33">
        <v>0.13333333333333333</v>
      </c>
      <c r="AF50" s="33">
        <v>0</v>
      </c>
      <c r="AG50" s="33">
        <v>0</v>
      </c>
      <c r="AH50" t="s">
        <v>219</v>
      </c>
      <c r="AI50" s="34">
        <v>4</v>
      </c>
    </row>
    <row r="51" spans="1:35" x14ac:dyDescent="0.25">
      <c r="A51" t="s">
        <v>822</v>
      </c>
      <c r="B51" t="s">
        <v>396</v>
      </c>
      <c r="C51" t="s">
        <v>540</v>
      </c>
      <c r="D51" t="s">
        <v>709</v>
      </c>
      <c r="E51" s="33">
        <v>58.322222222222223</v>
      </c>
      <c r="F51" s="33">
        <v>3.7777777777777777</v>
      </c>
      <c r="G51" s="33">
        <v>6.6666666666666666E-2</v>
      </c>
      <c r="H51" s="33">
        <v>0</v>
      </c>
      <c r="I51" s="33">
        <v>7.3555555555555552</v>
      </c>
      <c r="J51" s="33">
        <v>0</v>
      </c>
      <c r="K51" s="33">
        <v>0.13333333333333333</v>
      </c>
      <c r="L51" s="33">
        <v>0</v>
      </c>
      <c r="M51" s="33">
        <v>5.6</v>
      </c>
      <c r="N51" s="33">
        <v>0</v>
      </c>
      <c r="O51" s="33">
        <v>9.6018289197942461E-2</v>
      </c>
      <c r="P51" s="33">
        <v>4.9883333333333333</v>
      </c>
      <c r="Q51" s="33">
        <v>0</v>
      </c>
      <c r="R51" s="33">
        <v>8.5530577252810061E-2</v>
      </c>
      <c r="S51" s="33">
        <v>29.587111111111106</v>
      </c>
      <c r="T51" s="33">
        <v>0</v>
      </c>
      <c r="U51" s="33">
        <v>0</v>
      </c>
      <c r="V51" s="33">
        <v>0.50730424842827193</v>
      </c>
      <c r="W51" s="33">
        <v>0</v>
      </c>
      <c r="X51" s="33">
        <v>0</v>
      </c>
      <c r="Y51" s="33">
        <v>0</v>
      </c>
      <c r="Z51" s="33">
        <v>0</v>
      </c>
      <c r="AA51" s="33">
        <v>0</v>
      </c>
      <c r="AB51" s="33">
        <v>0</v>
      </c>
      <c r="AC51" s="33">
        <v>0</v>
      </c>
      <c r="AD51" s="33">
        <v>0</v>
      </c>
      <c r="AE51" s="33">
        <v>0</v>
      </c>
      <c r="AF51" s="33">
        <v>0</v>
      </c>
      <c r="AG51" s="33">
        <v>0</v>
      </c>
      <c r="AH51" t="s">
        <v>127</v>
      </c>
      <c r="AI51" s="34">
        <v>4</v>
      </c>
    </row>
    <row r="52" spans="1:35" x14ac:dyDescent="0.25">
      <c r="A52" t="s">
        <v>822</v>
      </c>
      <c r="B52" t="s">
        <v>335</v>
      </c>
      <c r="C52" t="s">
        <v>609</v>
      </c>
      <c r="D52" t="s">
        <v>710</v>
      </c>
      <c r="E52" s="33">
        <v>71.37777777777778</v>
      </c>
      <c r="F52" s="33">
        <v>5.6888888888888891</v>
      </c>
      <c r="G52" s="33">
        <v>8.8888888888888892E-2</v>
      </c>
      <c r="H52" s="33">
        <v>0</v>
      </c>
      <c r="I52" s="33">
        <v>0</v>
      </c>
      <c r="J52" s="33">
        <v>0</v>
      </c>
      <c r="K52" s="33">
        <v>0</v>
      </c>
      <c r="L52" s="33">
        <v>0</v>
      </c>
      <c r="M52" s="33">
        <v>6.8658888888888896</v>
      </c>
      <c r="N52" s="33">
        <v>0</v>
      </c>
      <c r="O52" s="33">
        <v>9.6190846824408469E-2</v>
      </c>
      <c r="P52" s="33">
        <v>3.7111111111111112</v>
      </c>
      <c r="Q52" s="33">
        <v>1.9638888888888888</v>
      </c>
      <c r="R52" s="33">
        <v>7.9506537982565378E-2</v>
      </c>
      <c r="S52" s="33">
        <v>0</v>
      </c>
      <c r="T52" s="33">
        <v>0</v>
      </c>
      <c r="U52" s="33">
        <v>0</v>
      </c>
      <c r="V52" s="33">
        <v>0</v>
      </c>
      <c r="W52" s="33">
        <v>0</v>
      </c>
      <c r="X52" s="33">
        <v>0</v>
      </c>
      <c r="Y52" s="33">
        <v>0</v>
      </c>
      <c r="Z52" s="33">
        <v>0</v>
      </c>
      <c r="AA52" s="33">
        <v>0</v>
      </c>
      <c r="AB52" s="33">
        <v>0</v>
      </c>
      <c r="AC52" s="33">
        <v>0</v>
      </c>
      <c r="AD52" s="33">
        <v>0</v>
      </c>
      <c r="AE52" s="33">
        <v>0</v>
      </c>
      <c r="AF52" s="33">
        <v>0</v>
      </c>
      <c r="AG52" s="33">
        <v>0</v>
      </c>
      <c r="AH52" t="s">
        <v>63</v>
      </c>
      <c r="AI52" s="34">
        <v>4</v>
      </c>
    </row>
    <row r="53" spans="1:35" x14ac:dyDescent="0.25">
      <c r="A53" t="s">
        <v>822</v>
      </c>
      <c r="B53" t="s">
        <v>397</v>
      </c>
      <c r="C53" t="s">
        <v>647</v>
      </c>
      <c r="D53" t="s">
        <v>734</v>
      </c>
      <c r="E53" s="33">
        <v>53.922222222222224</v>
      </c>
      <c r="F53" s="33">
        <v>15.066666666666666</v>
      </c>
      <c r="G53" s="33">
        <v>2.2222222222222223E-2</v>
      </c>
      <c r="H53" s="33">
        <v>0.16388888888888889</v>
      </c>
      <c r="I53" s="33">
        <v>1.1111111111111112</v>
      </c>
      <c r="J53" s="33">
        <v>0</v>
      </c>
      <c r="K53" s="33">
        <v>0</v>
      </c>
      <c r="L53" s="33">
        <v>4.4042222222222218</v>
      </c>
      <c r="M53" s="33">
        <v>0</v>
      </c>
      <c r="N53" s="33">
        <v>3.5972222222222223</v>
      </c>
      <c r="O53" s="33">
        <v>6.6711312590150423E-2</v>
      </c>
      <c r="P53" s="33">
        <v>3.5083333333333333</v>
      </c>
      <c r="Q53" s="33">
        <v>3.5305555555555554</v>
      </c>
      <c r="R53" s="33">
        <v>0.13053781166288891</v>
      </c>
      <c r="S53" s="33">
        <v>2.6135555555555561</v>
      </c>
      <c r="T53" s="33">
        <v>3.1083333333333334</v>
      </c>
      <c r="U53" s="33">
        <v>0</v>
      </c>
      <c r="V53" s="33">
        <v>0.10611374407582939</v>
      </c>
      <c r="W53" s="33">
        <v>2.4228888888888882</v>
      </c>
      <c r="X53" s="33">
        <v>5.3092222222222221</v>
      </c>
      <c r="Y53" s="33">
        <v>0</v>
      </c>
      <c r="Z53" s="33">
        <v>0.14339377704512671</v>
      </c>
      <c r="AA53" s="33">
        <v>0</v>
      </c>
      <c r="AB53" s="33">
        <v>0</v>
      </c>
      <c r="AC53" s="33">
        <v>0</v>
      </c>
      <c r="AD53" s="33">
        <v>0</v>
      </c>
      <c r="AE53" s="33">
        <v>0</v>
      </c>
      <c r="AF53" s="33">
        <v>0</v>
      </c>
      <c r="AG53" s="33">
        <v>0</v>
      </c>
      <c r="AH53" t="s">
        <v>128</v>
      </c>
      <c r="AI53" s="34">
        <v>4</v>
      </c>
    </row>
    <row r="54" spans="1:35" x14ac:dyDescent="0.25">
      <c r="A54" t="s">
        <v>822</v>
      </c>
      <c r="B54" t="s">
        <v>307</v>
      </c>
      <c r="C54" t="s">
        <v>552</v>
      </c>
      <c r="D54" t="s">
        <v>758</v>
      </c>
      <c r="E54" s="33">
        <v>70.666666666666671</v>
      </c>
      <c r="F54" s="33">
        <v>11.111111111111111</v>
      </c>
      <c r="G54" s="33">
        <v>0</v>
      </c>
      <c r="H54" s="33">
        <v>0.34722222222222221</v>
      </c>
      <c r="I54" s="33">
        <v>0</v>
      </c>
      <c r="J54" s="33">
        <v>0</v>
      </c>
      <c r="K54" s="33">
        <v>0</v>
      </c>
      <c r="L54" s="33">
        <v>2.5468888888888896</v>
      </c>
      <c r="M54" s="33">
        <v>4.1286666666666667</v>
      </c>
      <c r="N54" s="33">
        <v>0</v>
      </c>
      <c r="O54" s="33">
        <v>5.842452830188679E-2</v>
      </c>
      <c r="P54" s="33">
        <v>6.4166666666666625</v>
      </c>
      <c r="Q54" s="33">
        <v>7.0519999999999978</v>
      </c>
      <c r="R54" s="33">
        <v>0.19059433962264141</v>
      </c>
      <c r="S54" s="33">
        <v>15.281555555555549</v>
      </c>
      <c r="T54" s="33">
        <v>7.0333333333333331E-2</v>
      </c>
      <c r="U54" s="33">
        <v>0</v>
      </c>
      <c r="V54" s="33">
        <v>0.2172437106918238</v>
      </c>
      <c r="W54" s="33">
        <v>3.1586666666666665</v>
      </c>
      <c r="X54" s="33">
        <v>4.6534444444444443</v>
      </c>
      <c r="Y54" s="33">
        <v>0</v>
      </c>
      <c r="Z54" s="33">
        <v>0.11054874213836477</v>
      </c>
      <c r="AA54" s="33">
        <v>0</v>
      </c>
      <c r="AB54" s="33">
        <v>0</v>
      </c>
      <c r="AC54" s="33">
        <v>0</v>
      </c>
      <c r="AD54" s="33">
        <v>0</v>
      </c>
      <c r="AE54" s="33">
        <v>0</v>
      </c>
      <c r="AF54" s="33">
        <v>0</v>
      </c>
      <c r="AG54" s="33">
        <v>0</v>
      </c>
      <c r="AH54" t="s">
        <v>34</v>
      </c>
      <c r="AI54" s="34">
        <v>4</v>
      </c>
    </row>
    <row r="55" spans="1:35" x14ac:dyDescent="0.25">
      <c r="A55" t="s">
        <v>822</v>
      </c>
      <c r="B55" t="s">
        <v>390</v>
      </c>
      <c r="C55" t="s">
        <v>644</v>
      </c>
      <c r="D55" t="s">
        <v>752</v>
      </c>
      <c r="E55" s="33">
        <v>49.43333333333333</v>
      </c>
      <c r="F55" s="33">
        <v>5.1555555555555559</v>
      </c>
      <c r="G55" s="33">
        <v>4.4444444444444446E-2</v>
      </c>
      <c r="H55" s="33">
        <v>0</v>
      </c>
      <c r="I55" s="33">
        <v>1.3333333333333333</v>
      </c>
      <c r="J55" s="33">
        <v>0</v>
      </c>
      <c r="K55" s="33">
        <v>0</v>
      </c>
      <c r="L55" s="33">
        <v>0.16599999999999998</v>
      </c>
      <c r="M55" s="33">
        <v>0</v>
      </c>
      <c r="N55" s="33">
        <v>0</v>
      </c>
      <c r="O55" s="33">
        <v>0</v>
      </c>
      <c r="P55" s="33">
        <v>0</v>
      </c>
      <c r="Q55" s="33">
        <v>0</v>
      </c>
      <c r="R55" s="33">
        <v>0</v>
      </c>
      <c r="S55" s="33">
        <v>6.1353333333333344</v>
      </c>
      <c r="T55" s="33">
        <v>8.5385555555555559</v>
      </c>
      <c r="U55" s="33">
        <v>0</v>
      </c>
      <c r="V55" s="33">
        <v>0.29684198696336256</v>
      </c>
      <c r="W55" s="33">
        <v>2.6062222222222231</v>
      </c>
      <c r="X55" s="33">
        <v>8.6638888888888932</v>
      </c>
      <c r="Y55" s="33">
        <v>0.93333333333333335</v>
      </c>
      <c r="Z55" s="33">
        <v>0.24686671162058904</v>
      </c>
      <c r="AA55" s="33">
        <v>0</v>
      </c>
      <c r="AB55" s="33">
        <v>0</v>
      </c>
      <c r="AC55" s="33">
        <v>0</v>
      </c>
      <c r="AD55" s="33">
        <v>0</v>
      </c>
      <c r="AE55" s="33">
        <v>0</v>
      </c>
      <c r="AF55" s="33">
        <v>0</v>
      </c>
      <c r="AG55" s="33">
        <v>0</v>
      </c>
      <c r="AH55" t="s">
        <v>121</v>
      </c>
      <c r="AI55" s="34">
        <v>4</v>
      </c>
    </row>
    <row r="56" spans="1:35" x14ac:dyDescent="0.25">
      <c r="A56" t="s">
        <v>822</v>
      </c>
      <c r="B56" t="s">
        <v>478</v>
      </c>
      <c r="C56" t="s">
        <v>605</v>
      </c>
      <c r="D56" t="s">
        <v>741</v>
      </c>
      <c r="E56" s="33">
        <v>59.8</v>
      </c>
      <c r="F56" s="33">
        <v>5.2111111111111112</v>
      </c>
      <c r="G56" s="33">
        <v>0.14444444444444443</v>
      </c>
      <c r="H56" s="33">
        <v>0.22222222222222221</v>
      </c>
      <c r="I56" s="33">
        <v>0.98888888888888893</v>
      </c>
      <c r="J56" s="33">
        <v>0</v>
      </c>
      <c r="K56" s="33">
        <v>0</v>
      </c>
      <c r="L56" s="33">
        <v>1.4553333333333331</v>
      </c>
      <c r="M56" s="33">
        <v>0</v>
      </c>
      <c r="N56" s="33">
        <v>5.198333333333335</v>
      </c>
      <c r="O56" s="33">
        <v>8.6928651059085871E-2</v>
      </c>
      <c r="P56" s="33">
        <v>0</v>
      </c>
      <c r="Q56" s="33">
        <v>14.005555555555556</v>
      </c>
      <c r="R56" s="33">
        <v>0.23420661464139728</v>
      </c>
      <c r="S56" s="33">
        <v>1.2426666666666668</v>
      </c>
      <c r="T56" s="33">
        <v>2.0300000000000007</v>
      </c>
      <c r="U56" s="33">
        <v>0</v>
      </c>
      <c r="V56" s="33">
        <v>5.4726867335563006E-2</v>
      </c>
      <c r="W56" s="33">
        <v>1.7342222222222223</v>
      </c>
      <c r="X56" s="33">
        <v>1.2218888888888888</v>
      </c>
      <c r="Y56" s="33">
        <v>0</v>
      </c>
      <c r="Z56" s="33">
        <v>4.9433296172426616E-2</v>
      </c>
      <c r="AA56" s="33">
        <v>0</v>
      </c>
      <c r="AB56" s="33">
        <v>0</v>
      </c>
      <c r="AC56" s="33">
        <v>0</v>
      </c>
      <c r="AD56" s="33">
        <v>0</v>
      </c>
      <c r="AE56" s="33">
        <v>0</v>
      </c>
      <c r="AF56" s="33">
        <v>0</v>
      </c>
      <c r="AG56" s="33">
        <v>0</v>
      </c>
      <c r="AH56" t="s">
        <v>210</v>
      </c>
      <c r="AI56" s="34">
        <v>4</v>
      </c>
    </row>
    <row r="57" spans="1:35" x14ac:dyDescent="0.25">
      <c r="A57" t="s">
        <v>822</v>
      </c>
      <c r="B57" t="s">
        <v>492</v>
      </c>
      <c r="C57" t="s">
        <v>677</v>
      </c>
      <c r="D57" t="s">
        <v>802</v>
      </c>
      <c r="E57" s="33">
        <v>39.233333333333334</v>
      </c>
      <c r="F57" s="33">
        <v>5.6</v>
      </c>
      <c r="G57" s="33">
        <v>0</v>
      </c>
      <c r="H57" s="33">
        <v>0</v>
      </c>
      <c r="I57" s="33">
        <v>0</v>
      </c>
      <c r="J57" s="33">
        <v>0</v>
      </c>
      <c r="K57" s="33">
        <v>0</v>
      </c>
      <c r="L57" s="33">
        <v>0</v>
      </c>
      <c r="M57" s="33">
        <v>0</v>
      </c>
      <c r="N57" s="33">
        <v>4.8888888888888893</v>
      </c>
      <c r="O57" s="33">
        <v>0.12461059190031154</v>
      </c>
      <c r="P57" s="33">
        <v>5.572222222222222</v>
      </c>
      <c r="Q57" s="33">
        <v>7.2722222222222221</v>
      </c>
      <c r="R57" s="33">
        <v>0.32738600962900027</v>
      </c>
      <c r="S57" s="33">
        <v>0</v>
      </c>
      <c r="T57" s="33">
        <v>0</v>
      </c>
      <c r="U57" s="33">
        <v>0</v>
      </c>
      <c r="V57" s="33">
        <v>0</v>
      </c>
      <c r="W57" s="33">
        <v>0</v>
      </c>
      <c r="X57" s="33">
        <v>0</v>
      </c>
      <c r="Y57" s="33">
        <v>0</v>
      </c>
      <c r="Z57" s="33">
        <v>0</v>
      </c>
      <c r="AA57" s="33">
        <v>0</v>
      </c>
      <c r="AB57" s="33">
        <v>0</v>
      </c>
      <c r="AC57" s="33">
        <v>0</v>
      </c>
      <c r="AD57" s="33">
        <v>0</v>
      </c>
      <c r="AE57" s="33">
        <v>0</v>
      </c>
      <c r="AF57" s="33">
        <v>0</v>
      </c>
      <c r="AG57" s="33">
        <v>0</v>
      </c>
      <c r="AH57" t="s">
        <v>225</v>
      </c>
      <c r="AI57" s="34">
        <v>4</v>
      </c>
    </row>
    <row r="58" spans="1:35" x14ac:dyDescent="0.25">
      <c r="A58" t="s">
        <v>822</v>
      </c>
      <c r="B58" t="s">
        <v>484</v>
      </c>
      <c r="C58" t="s">
        <v>674</v>
      </c>
      <c r="D58" t="s">
        <v>799</v>
      </c>
      <c r="E58" s="33">
        <v>65.311111111111117</v>
      </c>
      <c r="F58" s="33">
        <v>5.4222222222222225</v>
      </c>
      <c r="G58" s="33">
        <v>0.56666666666666665</v>
      </c>
      <c r="H58" s="33">
        <v>0.20266666666666669</v>
      </c>
      <c r="I58" s="33">
        <v>2</v>
      </c>
      <c r="J58" s="33">
        <v>0</v>
      </c>
      <c r="K58" s="33">
        <v>5.333333333333333</v>
      </c>
      <c r="L58" s="33">
        <v>4.6593333333333335</v>
      </c>
      <c r="M58" s="33">
        <v>4.5114444444444439</v>
      </c>
      <c r="N58" s="33">
        <v>0</v>
      </c>
      <c r="O58" s="33">
        <v>6.9076216400136087E-2</v>
      </c>
      <c r="P58" s="33">
        <v>0</v>
      </c>
      <c r="Q58" s="33">
        <v>0</v>
      </c>
      <c r="R58" s="33">
        <v>0</v>
      </c>
      <c r="S58" s="33">
        <v>0.84511111111111092</v>
      </c>
      <c r="T58" s="33">
        <v>3.1231111111111116</v>
      </c>
      <c r="U58" s="33">
        <v>0</v>
      </c>
      <c r="V58" s="33">
        <v>6.0758761483497792E-2</v>
      </c>
      <c r="W58" s="33">
        <v>0.85644444444444456</v>
      </c>
      <c r="X58" s="33">
        <v>2.87611111111111</v>
      </c>
      <c r="Y58" s="33">
        <v>0</v>
      </c>
      <c r="Z58" s="33">
        <v>5.715039128955425E-2</v>
      </c>
      <c r="AA58" s="33">
        <v>0</v>
      </c>
      <c r="AB58" s="33">
        <v>10.277777777777779</v>
      </c>
      <c r="AC58" s="33">
        <v>0</v>
      </c>
      <c r="AD58" s="33">
        <v>0</v>
      </c>
      <c r="AE58" s="33">
        <v>0</v>
      </c>
      <c r="AF58" s="33">
        <v>0</v>
      </c>
      <c r="AG58" s="33">
        <v>0</v>
      </c>
      <c r="AH58" t="s">
        <v>216</v>
      </c>
      <c r="AI58" s="34">
        <v>4</v>
      </c>
    </row>
    <row r="59" spans="1:35" x14ac:dyDescent="0.25">
      <c r="A59" t="s">
        <v>822</v>
      </c>
      <c r="B59" t="s">
        <v>393</v>
      </c>
      <c r="C59" t="s">
        <v>600</v>
      </c>
      <c r="D59" t="s">
        <v>732</v>
      </c>
      <c r="E59" s="33">
        <v>53.155555555555559</v>
      </c>
      <c r="F59" s="33">
        <v>5.2444444444444445</v>
      </c>
      <c r="G59" s="33">
        <v>0</v>
      </c>
      <c r="H59" s="33">
        <v>0</v>
      </c>
      <c r="I59" s="33">
        <v>0</v>
      </c>
      <c r="J59" s="33">
        <v>0</v>
      </c>
      <c r="K59" s="33">
        <v>0</v>
      </c>
      <c r="L59" s="33">
        <v>0.41244444444444439</v>
      </c>
      <c r="M59" s="33">
        <v>5.6138888888888889</v>
      </c>
      <c r="N59" s="33">
        <v>0</v>
      </c>
      <c r="O59" s="33">
        <v>0.10561245819397992</v>
      </c>
      <c r="P59" s="33">
        <v>4.3250000000000011</v>
      </c>
      <c r="Q59" s="33">
        <v>3.4381111111111107</v>
      </c>
      <c r="R59" s="33">
        <v>0.14604515050167224</v>
      </c>
      <c r="S59" s="33">
        <v>6.0076666666666663</v>
      </c>
      <c r="T59" s="33">
        <v>0</v>
      </c>
      <c r="U59" s="33">
        <v>0</v>
      </c>
      <c r="V59" s="33">
        <v>0.11302048494983276</v>
      </c>
      <c r="W59" s="33">
        <v>4.9565555555555543</v>
      </c>
      <c r="X59" s="33">
        <v>0</v>
      </c>
      <c r="Y59" s="33">
        <v>5.0999999999999996</v>
      </c>
      <c r="Z59" s="33">
        <v>0.18919105351170565</v>
      </c>
      <c r="AA59" s="33">
        <v>0</v>
      </c>
      <c r="AB59" s="33">
        <v>0</v>
      </c>
      <c r="AC59" s="33">
        <v>0</v>
      </c>
      <c r="AD59" s="33">
        <v>0</v>
      </c>
      <c r="AE59" s="33">
        <v>0</v>
      </c>
      <c r="AF59" s="33">
        <v>0</v>
      </c>
      <c r="AG59" s="33">
        <v>0</v>
      </c>
      <c r="AH59" t="s">
        <v>124</v>
      </c>
      <c r="AI59" s="34">
        <v>4</v>
      </c>
    </row>
    <row r="60" spans="1:35" x14ac:dyDescent="0.25">
      <c r="A60" t="s">
        <v>822</v>
      </c>
      <c r="B60" t="s">
        <v>490</v>
      </c>
      <c r="C60" t="s">
        <v>676</v>
      </c>
      <c r="D60" t="s">
        <v>801</v>
      </c>
      <c r="E60" s="33">
        <v>68.63333333333334</v>
      </c>
      <c r="F60" s="33">
        <v>5.6888888888888891</v>
      </c>
      <c r="G60" s="33">
        <v>0</v>
      </c>
      <c r="H60" s="33">
        <v>0</v>
      </c>
      <c r="I60" s="33">
        <v>0</v>
      </c>
      <c r="J60" s="33">
        <v>0</v>
      </c>
      <c r="K60" s="33">
        <v>0</v>
      </c>
      <c r="L60" s="33">
        <v>2.8881111111111113</v>
      </c>
      <c r="M60" s="33">
        <v>0</v>
      </c>
      <c r="N60" s="33">
        <v>5.1996666666666664</v>
      </c>
      <c r="O60" s="33">
        <v>7.5760077707625051E-2</v>
      </c>
      <c r="P60" s="33">
        <v>5.4884444444444433</v>
      </c>
      <c r="Q60" s="33">
        <v>12.893222222222223</v>
      </c>
      <c r="R60" s="33">
        <v>0.26782418649830014</v>
      </c>
      <c r="S60" s="33">
        <v>2.6487777777777777</v>
      </c>
      <c r="T60" s="33">
        <v>8.0067777777777778</v>
      </c>
      <c r="U60" s="33">
        <v>0</v>
      </c>
      <c r="V60" s="33">
        <v>0.15525335923587499</v>
      </c>
      <c r="W60" s="33">
        <v>0.4111111111111112</v>
      </c>
      <c r="X60" s="33">
        <v>4.7160000000000002</v>
      </c>
      <c r="Y60" s="33">
        <v>0</v>
      </c>
      <c r="Z60" s="33">
        <v>7.470293022502833E-2</v>
      </c>
      <c r="AA60" s="33">
        <v>0</v>
      </c>
      <c r="AB60" s="33">
        <v>0</v>
      </c>
      <c r="AC60" s="33">
        <v>0</v>
      </c>
      <c r="AD60" s="33">
        <v>42.439222222222213</v>
      </c>
      <c r="AE60" s="33">
        <v>0</v>
      </c>
      <c r="AF60" s="33">
        <v>0</v>
      </c>
      <c r="AG60" s="33">
        <v>0</v>
      </c>
      <c r="AH60" t="s">
        <v>222</v>
      </c>
      <c r="AI60" s="34">
        <v>4</v>
      </c>
    </row>
    <row r="61" spans="1:35" x14ac:dyDescent="0.25">
      <c r="A61" t="s">
        <v>822</v>
      </c>
      <c r="B61" t="s">
        <v>530</v>
      </c>
      <c r="C61" t="s">
        <v>680</v>
      </c>
      <c r="D61" t="s">
        <v>753</v>
      </c>
      <c r="E61" s="33">
        <v>54.077777777777776</v>
      </c>
      <c r="F61" s="33">
        <v>5.5111111111111111</v>
      </c>
      <c r="G61" s="33">
        <v>0.17777777777777778</v>
      </c>
      <c r="H61" s="33">
        <v>0</v>
      </c>
      <c r="I61" s="33">
        <v>5.5444444444444443</v>
      </c>
      <c r="J61" s="33">
        <v>0</v>
      </c>
      <c r="K61" s="33">
        <v>0</v>
      </c>
      <c r="L61" s="33">
        <v>4.7716666666666692</v>
      </c>
      <c r="M61" s="33">
        <v>10.933333333333334</v>
      </c>
      <c r="N61" s="33">
        <v>0</v>
      </c>
      <c r="O61" s="33">
        <v>0.20217793301828643</v>
      </c>
      <c r="P61" s="33">
        <v>0</v>
      </c>
      <c r="Q61" s="33">
        <v>13.763888888888886</v>
      </c>
      <c r="R61" s="33">
        <v>0.25452023833983967</v>
      </c>
      <c r="S61" s="33">
        <v>8.3946666666666676</v>
      </c>
      <c r="T61" s="33">
        <v>12.821888888888889</v>
      </c>
      <c r="U61" s="33">
        <v>0</v>
      </c>
      <c r="V61" s="33">
        <v>0.39233408670639003</v>
      </c>
      <c r="W61" s="33">
        <v>14.521666666666663</v>
      </c>
      <c r="X61" s="33">
        <v>6.9912222222222242</v>
      </c>
      <c r="Y61" s="33">
        <v>0</v>
      </c>
      <c r="Z61" s="33">
        <v>0.39781384836655026</v>
      </c>
      <c r="AA61" s="33">
        <v>0</v>
      </c>
      <c r="AB61" s="33">
        <v>0</v>
      </c>
      <c r="AC61" s="33">
        <v>0</v>
      </c>
      <c r="AD61" s="33">
        <v>0</v>
      </c>
      <c r="AE61" s="33">
        <v>0</v>
      </c>
      <c r="AF61" s="33">
        <v>0</v>
      </c>
      <c r="AG61" s="33">
        <v>0</v>
      </c>
      <c r="AH61" t="s">
        <v>263</v>
      </c>
      <c r="AI61" s="34">
        <v>4</v>
      </c>
    </row>
    <row r="62" spans="1:35" x14ac:dyDescent="0.25">
      <c r="A62" t="s">
        <v>822</v>
      </c>
      <c r="B62" t="s">
        <v>272</v>
      </c>
      <c r="C62" t="s">
        <v>555</v>
      </c>
      <c r="D62" t="s">
        <v>688</v>
      </c>
      <c r="E62" s="33">
        <v>101.97777777777777</v>
      </c>
      <c r="F62" s="33">
        <v>9.6888888888888882</v>
      </c>
      <c r="G62" s="33">
        <v>0</v>
      </c>
      <c r="H62" s="33">
        <v>0.44444444444444442</v>
      </c>
      <c r="I62" s="33">
        <v>0</v>
      </c>
      <c r="J62" s="33">
        <v>0</v>
      </c>
      <c r="K62" s="33">
        <v>0</v>
      </c>
      <c r="L62" s="33">
        <v>3.496777777777778</v>
      </c>
      <c r="M62" s="33">
        <v>10.260888888888887</v>
      </c>
      <c r="N62" s="33">
        <v>0</v>
      </c>
      <c r="O62" s="33">
        <v>0.10061887121377205</v>
      </c>
      <c r="P62" s="33">
        <v>5.0596666666666659</v>
      </c>
      <c r="Q62" s="33">
        <v>2.2277777777777779</v>
      </c>
      <c r="R62" s="33">
        <v>7.146110263674002E-2</v>
      </c>
      <c r="S62" s="33">
        <v>8.8007777777777765</v>
      </c>
      <c r="T62" s="33">
        <v>4.3437777777777775</v>
      </c>
      <c r="U62" s="33">
        <v>0</v>
      </c>
      <c r="V62" s="33">
        <v>0.12889627369797341</v>
      </c>
      <c r="W62" s="33">
        <v>4.040111111111111</v>
      </c>
      <c r="X62" s="33">
        <v>4.6857777777777772</v>
      </c>
      <c r="Y62" s="33">
        <v>4.5777777777777775</v>
      </c>
      <c r="Z62" s="33">
        <v>0.1304565264763565</v>
      </c>
      <c r="AA62" s="33">
        <v>0</v>
      </c>
      <c r="AB62" s="33">
        <v>0</v>
      </c>
      <c r="AC62" s="33">
        <v>0</v>
      </c>
      <c r="AD62" s="33">
        <v>0</v>
      </c>
      <c r="AE62" s="33">
        <v>0</v>
      </c>
      <c r="AF62" s="33">
        <v>0</v>
      </c>
      <c r="AG62" s="33">
        <v>0</v>
      </c>
      <c r="AH62" t="s">
        <v>142</v>
      </c>
      <c r="AI62" s="34">
        <v>4</v>
      </c>
    </row>
    <row r="63" spans="1:35" x14ac:dyDescent="0.25">
      <c r="A63" t="s">
        <v>822</v>
      </c>
      <c r="B63" t="s">
        <v>409</v>
      </c>
      <c r="C63" t="s">
        <v>652</v>
      </c>
      <c r="D63" t="s">
        <v>700</v>
      </c>
      <c r="E63" s="33">
        <v>72.37777777777778</v>
      </c>
      <c r="F63" s="33">
        <v>5.6888888888888891</v>
      </c>
      <c r="G63" s="33">
        <v>0.25555555555555554</v>
      </c>
      <c r="H63" s="33">
        <v>0</v>
      </c>
      <c r="I63" s="33">
        <v>0</v>
      </c>
      <c r="J63" s="33">
        <v>0</v>
      </c>
      <c r="K63" s="33">
        <v>0</v>
      </c>
      <c r="L63" s="33">
        <v>5.1034444444444436</v>
      </c>
      <c r="M63" s="33">
        <v>5.9427777777777768</v>
      </c>
      <c r="N63" s="33">
        <v>0</v>
      </c>
      <c r="O63" s="33">
        <v>8.2107767884556329E-2</v>
      </c>
      <c r="P63" s="33">
        <v>4.221000000000001</v>
      </c>
      <c r="Q63" s="33">
        <v>3.5472222222222229</v>
      </c>
      <c r="R63" s="33">
        <v>0.10732883021185143</v>
      </c>
      <c r="S63" s="33">
        <v>4.0181111111111116</v>
      </c>
      <c r="T63" s="33">
        <v>5.6786666666666674</v>
      </c>
      <c r="U63" s="33">
        <v>0</v>
      </c>
      <c r="V63" s="33">
        <v>0.13397451642615907</v>
      </c>
      <c r="W63" s="33">
        <v>0.68188888888888877</v>
      </c>
      <c r="X63" s="33">
        <v>4.2869999999999999</v>
      </c>
      <c r="Y63" s="33">
        <v>0</v>
      </c>
      <c r="Z63" s="33">
        <v>6.8652133865520409E-2</v>
      </c>
      <c r="AA63" s="33">
        <v>0</v>
      </c>
      <c r="AB63" s="33">
        <v>0</v>
      </c>
      <c r="AC63" s="33">
        <v>0</v>
      </c>
      <c r="AD63" s="33">
        <v>0</v>
      </c>
      <c r="AE63" s="33">
        <v>0</v>
      </c>
      <c r="AF63" s="33">
        <v>0</v>
      </c>
      <c r="AG63" s="33">
        <v>0</v>
      </c>
      <c r="AH63" t="s">
        <v>140</v>
      </c>
      <c r="AI63" s="34">
        <v>4</v>
      </c>
    </row>
    <row r="64" spans="1:35" x14ac:dyDescent="0.25">
      <c r="A64" t="s">
        <v>822</v>
      </c>
      <c r="B64" t="s">
        <v>336</v>
      </c>
      <c r="C64" t="s">
        <v>539</v>
      </c>
      <c r="D64" t="s">
        <v>708</v>
      </c>
      <c r="E64" s="33">
        <v>100.65555555555555</v>
      </c>
      <c r="F64" s="33">
        <v>0.35555555555555557</v>
      </c>
      <c r="G64" s="33">
        <v>1.1111111111111112</v>
      </c>
      <c r="H64" s="33">
        <v>0.28888888888888886</v>
      </c>
      <c r="I64" s="33">
        <v>3.3777777777777778</v>
      </c>
      <c r="J64" s="33">
        <v>0</v>
      </c>
      <c r="K64" s="33">
        <v>3.4666666666666668</v>
      </c>
      <c r="L64" s="33">
        <v>7.1956666666666669</v>
      </c>
      <c r="M64" s="33">
        <v>5.333333333333333</v>
      </c>
      <c r="N64" s="33">
        <v>0</v>
      </c>
      <c r="O64" s="33">
        <v>5.298598079258196E-2</v>
      </c>
      <c r="P64" s="33">
        <v>5.177777777777778</v>
      </c>
      <c r="Q64" s="33">
        <v>18.916666666666668</v>
      </c>
      <c r="R64" s="33">
        <v>0.23937520697648748</v>
      </c>
      <c r="S64" s="33">
        <v>5.4819999999999984</v>
      </c>
      <c r="T64" s="33">
        <v>10.580111111111112</v>
      </c>
      <c r="U64" s="33">
        <v>0</v>
      </c>
      <c r="V64" s="33">
        <v>0.15957500827905952</v>
      </c>
      <c r="W64" s="33">
        <v>3.7402222222222217</v>
      </c>
      <c r="X64" s="33">
        <v>5.2974444444444453</v>
      </c>
      <c r="Y64" s="33">
        <v>0</v>
      </c>
      <c r="Z64" s="33">
        <v>8.9788056076829673E-2</v>
      </c>
      <c r="AA64" s="33">
        <v>0</v>
      </c>
      <c r="AB64" s="33">
        <v>0</v>
      </c>
      <c r="AC64" s="33">
        <v>0</v>
      </c>
      <c r="AD64" s="33">
        <v>0</v>
      </c>
      <c r="AE64" s="33">
        <v>0</v>
      </c>
      <c r="AF64" s="33">
        <v>0</v>
      </c>
      <c r="AG64" s="33">
        <v>0</v>
      </c>
      <c r="AH64" t="s">
        <v>64</v>
      </c>
      <c r="AI64" s="34">
        <v>4</v>
      </c>
    </row>
    <row r="65" spans="1:35" x14ac:dyDescent="0.25">
      <c r="A65" t="s">
        <v>822</v>
      </c>
      <c r="B65" t="s">
        <v>460</v>
      </c>
      <c r="C65" t="s">
        <v>666</v>
      </c>
      <c r="D65" t="s">
        <v>742</v>
      </c>
      <c r="E65" s="33">
        <v>60.388888888888886</v>
      </c>
      <c r="F65" s="33">
        <v>5.6</v>
      </c>
      <c r="G65" s="33">
        <v>0</v>
      </c>
      <c r="H65" s="33">
        <v>0</v>
      </c>
      <c r="I65" s="33">
        <v>0</v>
      </c>
      <c r="J65" s="33">
        <v>0</v>
      </c>
      <c r="K65" s="33">
        <v>0</v>
      </c>
      <c r="L65" s="33">
        <v>0</v>
      </c>
      <c r="M65" s="33">
        <v>4.8583333333333334</v>
      </c>
      <c r="N65" s="33">
        <v>0</v>
      </c>
      <c r="O65" s="33">
        <v>8.0450781968721255E-2</v>
      </c>
      <c r="P65" s="33">
        <v>6.1722222222222225</v>
      </c>
      <c r="Q65" s="33">
        <v>0.627</v>
      </c>
      <c r="R65" s="33">
        <v>0.112590616375345</v>
      </c>
      <c r="S65" s="33">
        <v>0</v>
      </c>
      <c r="T65" s="33">
        <v>0</v>
      </c>
      <c r="U65" s="33">
        <v>0</v>
      </c>
      <c r="V65" s="33">
        <v>0</v>
      </c>
      <c r="W65" s="33">
        <v>0</v>
      </c>
      <c r="X65" s="33">
        <v>0</v>
      </c>
      <c r="Y65" s="33">
        <v>0</v>
      </c>
      <c r="Z65" s="33">
        <v>0</v>
      </c>
      <c r="AA65" s="33">
        <v>0</v>
      </c>
      <c r="AB65" s="33">
        <v>0</v>
      </c>
      <c r="AC65" s="33">
        <v>0</v>
      </c>
      <c r="AD65" s="33">
        <v>0</v>
      </c>
      <c r="AE65" s="33">
        <v>0</v>
      </c>
      <c r="AF65" s="33">
        <v>0</v>
      </c>
      <c r="AG65" s="33">
        <v>0</v>
      </c>
      <c r="AH65" t="s">
        <v>192</v>
      </c>
      <c r="AI65" s="34">
        <v>4</v>
      </c>
    </row>
    <row r="66" spans="1:35" x14ac:dyDescent="0.25">
      <c r="A66" t="s">
        <v>822</v>
      </c>
      <c r="B66" t="s">
        <v>528</v>
      </c>
      <c r="C66" t="s">
        <v>555</v>
      </c>
      <c r="D66" t="s">
        <v>688</v>
      </c>
      <c r="E66" s="33">
        <v>52.488888888888887</v>
      </c>
      <c r="F66" s="33">
        <v>35.155555555555559</v>
      </c>
      <c r="G66" s="33">
        <v>0.57777777777777772</v>
      </c>
      <c r="H66" s="33">
        <v>0.125</v>
      </c>
      <c r="I66" s="33">
        <v>8.8888888888888892E-2</v>
      </c>
      <c r="J66" s="33">
        <v>0</v>
      </c>
      <c r="K66" s="33">
        <v>0</v>
      </c>
      <c r="L66" s="33">
        <v>5.3826666666666672</v>
      </c>
      <c r="M66" s="33">
        <v>4.8335555555555541</v>
      </c>
      <c r="N66" s="33">
        <v>0</v>
      </c>
      <c r="O66" s="33">
        <v>9.2087214225232833E-2</v>
      </c>
      <c r="P66" s="33">
        <v>1.5515555555555558</v>
      </c>
      <c r="Q66" s="33">
        <v>4.4133333333333331</v>
      </c>
      <c r="R66" s="33">
        <v>0.11364098221845893</v>
      </c>
      <c r="S66" s="33">
        <v>4.669555555555557</v>
      </c>
      <c r="T66" s="33">
        <v>5.0975555555555569</v>
      </c>
      <c r="U66" s="33">
        <v>0</v>
      </c>
      <c r="V66" s="33">
        <v>0.18607959356477566</v>
      </c>
      <c r="W66" s="33">
        <v>7.6951111111111077</v>
      </c>
      <c r="X66" s="33">
        <v>5.1013333333333328</v>
      </c>
      <c r="Y66" s="33">
        <v>0</v>
      </c>
      <c r="Z66" s="33">
        <v>0.24379339542760364</v>
      </c>
      <c r="AA66" s="33">
        <v>0</v>
      </c>
      <c r="AB66" s="33">
        <v>0</v>
      </c>
      <c r="AC66" s="33">
        <v>0</v>
      </c>
      <c r="AD66" s="33">
        <v>52.208555555555563</v>
      </c>
      <c r="AE66" s="33">
        <v>0</v>
      </c>
      <c r="AF66" s="33">
        <v>0</v>
      </c>
      <c r="AG66" s="33">
        <v>0</v>
      </c>
      <c r="AH66" t="s">
        <v>261</v>
      </c>
      <c r="AI66" s="34">
        <v>4</v>
      </c>
    </row>
    <row r="67" spans="1:35" x14ac:dyDescent="0.25">
      <c r="A67" t="s">
        <v>822</v>
      </c>
      <c r="B67" t="s">
        <v>316</v>
      </c>
      <c r="C67" t="s">
        <v>574</v>
      </c>
      <c r="D67" t="s">
        <v>711</v>
      </c>
      <c r="E67" s="33">
        <v>129.32222222222222</v>
      </c>
      <c r="F67" s="33">
        <v>5.6888888888888891</v>
      </c>
      <c r="G67" s="33">
        <v>0.17777777777777778</v>
      </c>
      <c r="H67" s="33">
        <v>0.6166666666666667</v>
      </c>
      <c r="I67" s="33">
        <v>0</v>
      </c>
      <c r="J67" s="33">
        <v>0</v>
      </c>
      <c r="K67" s="33">
        <v>0</v>
      </c>
      <c r="L67" s="33">
        <v>13.352555555555556</v>
      </c>
      <c r="M67" s="33">
        <v>10.773666666666667</v>
      </c>
      <c r="N67" s="33">
        <v>0</v>
      </c>
      <c r="O67" s="33">
        <v>8.3308703496863992E-2</v>
      </c>
      <c r="P67" s="33">
        <v>2.1801111111111107</v>
      </c>
      <c r="Q67" s="33">
        <v>11.497888888888891</v>
      </c>
      <c r="R67" s="33">
        <v>0.10576681845519376</v>
      </c>
      <c r="S67" s="33">
        <v>10.388666666666664</v>
      </c>
      <c r="T67" s="33">
        <v>9.7821111111111101</v>
      </c>
      <c r="U67" s="33">
        <v>0</v>
      </c>
      <c r="V67" s="33">
        <v>0.1559730217372626</v>
      </c>
      <c r="W67" s="33">
        <v>13.381999999999998</v>
      </c>
      <c r="X67" s="33">
        <v>12.724888888888891</v>
      </c>
      <c r="Y67" s="33">
        <v>0</v>
      </c>
      <c r="Z67" s="33">
        <v>0.20187473150614313</v>
      </c>
      <c r="AA67" s="33">
        <v>0</v>
      </c>
      <c r="AB67" s="33">
        <v>0</v>
      </c>
      <c r="AC67" s="33">
        <v>0</v>
      </c>
      <c r="AD67" s="33">
        <v>0</v>
      </c>
      <c r="AE67" s="33">
        <v>9.8000000000000007</v>
      </c>
      <c r="AF67" s="33">
        <v>0</v>
      </c>
      <c r="AG67" s="33">
        <v>0</v>
      </c>
      <c r="AH67" t="s">
        <v>43</v>
      </c>
      <c r="AI67" s="34">
        <v>4</v>
      </c>
    </row>
    <row r="68" spans="1:35" x14ac:dyDescent="0.25">
      <c r="A68" t="s">
        <v>822</v>
      </c>
      <c r="B68" t="s">
        <v>309</v>
      </c>
      <c r="C68" t="s">
        <v>555</v>
      </c>
      <c r="D68" t="s">
        <v>688</v>
      </c>
      <c r="E68" s="33">
        <v>70.86666666666666</v>
      </c>
      <c r="F68" s="33">
        <v>35.577777777777776</v>
      </c>
      <c r="G68" s="33">
        <v>0.55555555555555558</v>
      </c>
      <c r="H68" s="33">
        <v>0.125</v>
      </c>
      <c r="I68" s="33">
        <v>1.1111111111111112E-2</v>
      </c>
      <c r="J68" s="33">
        <v>0</v>
      </c>
      <c r="K68" s="33">
        <v>0</v>
      </c>
      <c r="L68" s="33">
        <v>4.7401111111111103</v>
      </c>
      <c r="M68" s="33">
        <v>10.374222222222219</v>
      </c>
      <c r="N68" s="33">
        <v>0</v>
      </c>
      <c r="O68" s="33">
        <v>0.1463907180934462</v>
      </c>
      <c r="P68" s="33">
        <v>3.5498888888888902</v>
      </c>
      <c r="Q68" s="33">
        <v>7.2501111111111118</v>
      </c>
      <c r="R68" s="33">
        <v>0.15239887111947323</v>
      </c>
      <c r="S68" s="33">
        <v>4.3923333333333341</v>
      </c>
      <c r="T68" s="33">
        <v>12.573444444444448</v>
      </c>
      <c r="U68" s="33">
        <v>0</v>
      </c>
      <c r="V68" s="33">
        <v>0.23940420194418319</v>
      </c>
      <c r="W68" s="33">
        <v>9.547333333333329</v>
      </c>
      <c r="X68" s="33">
        <v>8.7086666666666659</v>
      </c>
      <c r="Y68" s="33">
        <v>0</v>
      </c>
      <c r="Z68" s="33">
        <v>0.25761053621825014</v>
      </c>
      <c r="AA68" s="33">
        <v>0</v>
      </c>
      <c r="AB68" s="33">
        <v>0</v>
      </c>
      <c r="AC68" s="33">
        <v>0</v>
      </c>
      <c r="AD68" s="33">
        <v>49.785333333333327</v>
      </c>
      <c r="AE68" s="33">
        <v>0</v>
      </c>
      <c r="AF68" s="33">
        <v>0</v>
      </c>
      <c r="AG68" s="33">
        <v>0</v>
      </c>
      <c r="AH68" t="s">
        <v>36</v>
      </c>
      <c r="AI68" s="34">
        <v>4</v>
      </c>
    </row>
    <row r="69" spans="1:35" x14ac:dyDescent="0.25">
      <c r="A69" t="s">
        <v>822</v>
      </c>
      <c r="B69" t="s">
        <v>324</v>
      </c>
      <c r="C69" t="s">
        <v>575</v>
      </c>
      <c r="D69" t="s">
        <v>686</v>
      </c>
      <c r="E69" s="33">
        <v>70.166666666666671</v>
      </c>
      <c r="F69" s="33">
        <v>5.4333333333333336</v>
      </c>
      <c r="G69" s="33">
        <v>0.26666666666666666</v>
      </c>
      <c r="H69" s="33">
        <v>0.44444444444444442</v>
      </c>
      <c r="I69" s="33">
        <v>4.8</v>
      </c>
      <c r="J69" s="33">
        <v>0</v>
      </c>
      <c r="K69" s="33">
        <v>0</v>
      </c>
      <c r="L69" s="33">
        <v>5.7146666666666661</v>
      </c>
      <c r="M69" s="33">
        <v>5.6833333333333336</v>
      </c>
      <c r="N69" s="33">
        <v>0</v>
      </c>
      <c r="O69" s="33">
        <v>8.0997624703087884E-2</v>
      </c>
      <c r="P69" s="33">
        <v>4.2750000000000004</v>
      </c>
      <c r="Q69" s="33">
        <v>5.5555555555555552E-2</v>
      </c>
      <c r="R69" s="33">
        <v>6.1718131433095805E-2</v>
      </c>
      <c r="S69" s="33">
        <v>10.344888888888892</v>
      </c>
      <c r="T69" s="33">
        <v>11.413777777777778</v>
      </c>
      <c r="U69" s="33">
        <v>0</v>
      </c>
      <c r="V69" s="33">
        <v>0.31009976247030879</v>
      </c>
      <c r="W69" s="33">
        <v>4.706555555555556</v>
      </c>
      <c r="X69" s="33">
        <v>9.8790000000000013</v>
      </c>
      <c r="Y69" s="33">
        <v>0</v>
      </c>
      <c r="Z69" s="33">
        <v>0.20787015043547113</v>
      </c>
      <c r="AA69" s="33">
        <v>0</v>
      </c>
      <c r="AB69" s="33">
        <v>0</v>
      </c>
      <c r="AC69" s="33">
        <v>0</v>
      </c>
      <c r="AD69" s="33">
        <v>0</v>
      </c>
      <c r="AE69" s="33">
        <v>0</v>
      </c>
      <c r="AF69" s="33">
        <v>0</v>
      </c>
      <c r="AG69" s="33">
        <v>0</v>
      </c>
      <c r="AH69" t="s">
        <v>52</v>
      </c>
      <c r="AI69" s="34">
        <v>4</v>
      </c>
    </row>
    <row r="70" spans="1:35" x14ac:dyDescent="0.25">
      <c r="A70" t="s">
        <v>822</v>
      </c>
      <c r="B70" t="s">
        <v>440</v>
      </c>
      <c r="C70" t="s">
        <v>565</v>
      </c>
      <c r="D70" t="s">
        <v>789</v>
      </c>
      <c r="E70" s="33">
        <v>81.311111111111117</v>
      </c>
      <c r="F70" s="33">
        <v>5.8444444444444441</v>
      </c>
      <c r="G70" s="33">
        <v>0.26666666666666666</v>
      </c>
      <c r="H70" s="33">
        <v>0.23333333333333334</v>
      </c>
      <c r="I70" s="33">
        <v>1.1555555555555554</v>
      </c>
      <c r="J70" s="33">
        <v>0</v>
      </c>
      <c r="K70" s="33">
        <v>0</v>
      </c>
      <c r="L70" s="33">
        <v>0</v>
      </c>
      <c r="M70" s="33">
        <v>6.2316666666666674</v>
      </c>
      <c r="N70" s="33">
        <v>0</v>
      </c>
      <c r="O70" s="33">
        <v>7.6639792292976225E-2</v>
      </c>
      <c r="P70" s="33">
        <v>5.1733333333333338</v>
      </c>
      <c r="Q70" s="33">
        <v>0.21388888888888888</v>
      </c>
      <c r="R70" s="33">
        <v>6.6254441104126802E-2</v>
      </c>
      <c r="S70" s="33">
        <v>0</v>
      </c>
      <c r="T70" s="33">
        <v>0</v>
      </c>
      <c r="U70" s="33">
        <v>0</v>
      </c>
      <c r="V70" s="33">
        <v>0</v>
      </c>
      <c r="W70" s="33">
        <v>0</v>
      </c>
      <c r="X70" s="33">
        <v>0</v>
      </c>
      <c r="Y70" s="33">
        <v>0</v>
      </c>
      <c r="Z70" s="33">
        <v>0</v>
      </c>
      <c r="AA70" s="33">
        <v>0</v>
      </c>
      <c r="AB70" s="33">
        <v>0</v>
      </c>
      <c r="AC70" s="33">
        <v>0</v>
      </c>
      <c r="AD70" s="33">
        <v>0</v>
      </c>
      <c r="AE70" s="33">
        <v>0</v>
      </c>
      <c r="AF70" s="33">
        <v>0</v>
      </c>
      <c r="AG70" s="33">
        <v>0</v>
      </c>
      <c r="AH70" t="s">
        <v>172</v>
      </c>
      <c r="AI70" s="34">
        <v>4</v>
      </c>
    </row>
    <row r="71" spans="1:35" x14ac:dyDescent="0.25">
      <c r="A71" t="s">
        <v>822</v>
      </c>
      <c r="B71" t="s">
        <v>284</v>
      </c>
      <c r="C71" t="s">
        <v>591</v>
      </c>
      <c r="D71" t="s">
        <v>713</v>
      </c>
      <c r="E71" s="33">
        <v>53</v>
      </c>
      <c r="F71" s="33">
        <v>5.6888888888888891</v>
      </c>
      <c r="G71" s="33">
        <v>0.12222222222222222</v>
      </c>
      <c r="H71" s="33">
        <v>0</v>
      </c>
      <c r="I71" s="33">
        <v>0</v>
      </c>
      <c r="J71" s="33">
        <v>0</v>
      </c>
      <c r="K71" s="33">
        <v>0</v>
      </c>
      <c r="L71" s="33">
        <v>3.7991111111111104</v>
      </c>
      <c r="M71" s="33">
        <v>5.6765555555555549</v>
      </c>
      <c r="N71" s="33">
        <v>0</v>
      </c>
      <c r="O71" s="33">
        <v>0.107104821802935</v>
      </c>
      <c r="P71" s="33">
        <v>1.892555555555556</v>
      </c>
      <c r="Q71" s="33">
        <v>3.8087777777777774</v>
      </c>
      <c r="R71" s="33">
        <v>0.10757232704402515</v>
      </c>
      <c r="S71" s="33">
        <v>1.9083333333333334</v>
      </c>
      <c r="T71" s="33">
        <v>9.0214444444444393</v>
      </c>
      <c r="U71" s="33">
        <v>0</v>
      </c>
      <c r="V71" s="33">
        <v>0.20622222222222211</v>
      </c>
      <c r="W71" s="33">
        <v>2.145888888888889</v>
      </c>
      <c r="X71" s="33">
        <v>7.8763333333333385</v>
      </c>
      <c r="Y71" s="33">
        <v>0</v>
      </c>
      <c r="Z71" s="33">
        <v>0.189098532494759</v>
      </c>
      <c r="AA71" s="33">
        <v>0</v>
      </c>
      <c r="AB71" s="33">
        <v>0</v>
      </c>
      <c r="AC71" s="33">
        <v>0</v>
      </c>
      <c r="AD71" s="33">
        <v>0</v>
      </c>
      <c r="AE71" s="33">
        <v>0</v>
      </c>
      <c r="AF71" s="33">
        <v>0</v>
      </c>
      <c r="AG71" s="33">
        <v>0</v>
      </c>
      <c r="AH71" t="s">
        <v>11</v>
      </c>
      <c r="AI71" s="34">
        <v>4</v>
      </c>
    </row>
    <row r="72" spans="1:35" x14ac:dyDescent="0.25">
      <c r="A72" t="s">
        <v>822</v>
      </c>
      <c r="B72" t="s">
        <v>464</v>
      </c>
      <c r="C72" t="s">
        <v>576</v>
      </c>
      <c r="D72" t="s">
        <v>735</v>
      </c>
      <c r="E72" s="33">
        <v>113</v>
      </c>
      <c r="F72" s="33">
        <v>5.6</v>
      </c>
      <c r="G72" s="33">
        <v>0.1111111111111111</v>
      </c>
      <c r="H72" s="33">
        <v>0.566888888888889</v>
      </c>
      <c r="I72" s="33">
        <v>1.1555555555555554</v>
      </c>
      <c r="J72" s="33">
        <v>0</v>
      </c>
      <c r="K72" s="33">
        <v>0</v>
      </c>
      <c r="L72" s="33">
        <v>4.3444444444444441</v>
      </c>
      <c r="M72" s="33">
        <v>0</v>
      </c>
      <c r="N72" s="33">
        <v>12.068888888888887</v>
      </c>
      <c r="O72" s="33">
        <v>0.10680432645034413</v>
      </c>
      <c r="P72" s="33">
        <v>4.9848888888888885</v>
      </c>
      <c r="Q72" s="33">
        <v>5.358777777777779</v>
      </c>
      <c r="R72" s="33">
        <v>9.1536873156342194E-2</v>
      </c>
      <c r="S72" s="33">
        <v>4.7265555555555556</v>
      </c>
      <c r="T72" s="33">
        <v>4.4607777777777766</v>
      </c>
      <c r="U72" s="33">
        <v>0</v>
      </c>
      <c r="V72" s="33">
        <v>8.1303834808259576E-2</v>
      </c>
      <c r="W72" s="33">
        <v>3.9316666666666662</v>
      </c>
      <c r="X72" s="33">
        <v>7.4216666666666669</v>
      </c>
      <c r="Y72" s="33">
        <v>2.088888888888889</v>
      </c>
      <c r="Z72" s="33">
        <v>0.11895771878072763</v>
      </c>
      <c r="AA72" s="33">
        <v>0</v>
      </c>
      <c r="AB72" s="33">
        <v>0</v>
      </c>
      <c r="AC72" s="33">
        <v>0</v>
      </c>
      <c r="AD72" s="33">
        <v>0</v>
      </c>
      <c r="AE72" s="33">
        <v>0</v>
      </c>
      <c r="AF72" s="33">
        <v>0</v>
      </c>
      <c r="AG72" s="33">
        <v>0</v>
      </c>
      <c r="AH72" t="s">
        <v>196</v>
      </c>
      <c r="AI72" s="34">
        <v>4</v>
      </c>
    </row>
    <row r="73" spans="1:35" x14ac:dyDescent="0.25">
      <c r="A73" t="s">
        <v>822</v>
      </c>
      <c r="B73" t="s">
        <v>467</v>
      </c>
      <c r="C73" t="s">
        <v>597</v>
      </c>
      <c r="D73" t="s">
        <v>756</v>
      </c>
      <c r="E73" s="33">
        <v>45.633333333333333</v>
      </c>
      <c r="F73" s="33">
        <v>16.899999999999999</v>
      </c>
      <c r="G73" s="33">
        <v>0.5</v>
      </c>
      <c r="H73" s="33">
        <v>0</v>
      </c>
      <c r="I73" s="33">
        <v>2.3111111111111109</v>
      </c>
      <c r="J73" s="33">
        <v>0</v>
      </c>
      <c r="K73" s="33">
        <v>0</v>
      </c>
      <c r="L73" s="33">
        <v>5.5111111111111104E-2</v>
      </c>
      <c r="M73" s="33">
        <v>0</v>
      </c>
      <c r="N73" s="33">
        <v>0</v>
      </c>
      <c r="O73" s="33">
        <v>0</v>
      </c>
      <c r="P73" s="33">
        <v>5.2861111111111114</v>
      </c>
      <c r="Q73" s="33">
        <v>6.791666666666667</v>
      </c>
      <c r="R73" s="33">
        <v>0.26467007548088634</v>
      </c>
      <c r="S73" s="33">
        <v>0</v>
      </c>
      <c r="T73" s="33">
        <v>0</v>
      </c>
      <c r="U73" s="33">
        <v>0</v>
      </c>
      <c r="V73" s="33">
        <v>0</v>
      </c>
      <c r="W73" s="33">
        <v>0.18888888888888888</v>
      </c>
      <c r="X73" s="33">
        <v>0</v>
      </c>
      <c r="Y73" s="33">
        <v>0</v>
      </c>
      <c r="Z73" s="33">
        <v>4.1392744095446795E-3</v>
      </c>
      <c r="AA73" s="33">
        <v>0</v>
      </c>
      <c r="AB73" s="33">
        <v>0</v>
      </c>
      <c r="AC73" s="33">
        <v>0</v>
      </c>
      <c r="AD73" s="33">
        <v>0</v>
      </c>
      <c r="AE73" s="33">
        <v>0</v>
      </c>
      <c r="AF73" s="33">
        <v>0</v>
      </c>
      <c r="AG73" s="33">
        <v>0.68888888888888888</v>
      </c>
      <c r="AH73" t="s">
        <v>199</v>
      </c>
      <c r="AI73" s="34">
        <v>4</v>
      </c>
    </row>
    <row r="74" spans="1:35" x14ac:dyDescent="0.25">
      <c r="A74" t="s">
        <v>822</v>
      </c>
      <c r="B74" t="s">
        <v>512</v>
      </c>
      <c r="C74" t="s">
        <v>555</v>
      </c>
      <c r="D74" t="s">
        <v>688</v>
      </c>
      <c r="E74" s="33">
        <v>41.655555555555559</v>
      </c>
      <c r="F74" s="33">
        <v>30.68888888888889</v>
      </c>
      <c r="G74" s="33">
        <v>0.72222222222222221</v>
      </c>
      <c r="H74" s="33">
        <v>8.611111111111111E-2</v>
      </c>
      <c r="I74" s="33">
        <v>0.2</v>
      </c>
      <c r="J74" s="33">
        <v>0</v>
      </c>
      <c r="K74" s="33">
        <v>0</v>
      </c>
      <c r="L74" s="33">
        <v>3.0938888888888889</v>
      </c>
      <c r="M74" s="33">
        <v>2.4802222222222219</v>
      </c>
      <c r="N74" s="33">
        <v>0</v>
      </c>
      <c r="O74" s="33">
        <v>5.9541210989597214E-2</v>
      </c>
      <c r="P74" s="33">
        <v>5.335</v>
      </c>
      <c r="Q74" s="33">
        <v>11.985555555555559</v>
      </c>
      <c r="R74" s="33">
        <v>0.41580421445718863</v>
      </c>
      <c r="S74" s="33">
        <v>8.9131111111111139</v>
      </c>
      <c r="T74" s="33">
        <v>4.711777777777777</v>
      </c>
      <c r="U74" s="33">
        <v>0</v>
      </c>
      <c r="V74" s="33">
        <v>0.32708455588156843</v>
      </c>
      <c r="W74" s="33">
        <v>4.0961111111111093</v>
      </c>
      <c r="X74" s="33">
        <v>8.8096666666666685</v>
      </c>
      <c r="Y74" s="33">
        <v>0</v>
      </c>
      <c r="Z74" s="33">
        <v>0.30982128567618034</v>
      </c>
      <c r="AA74" s="33">
        <v>0</v>
      </c>
      <c r="AB74" s="33">
        <v>0</v>
      </c>
      <c r="AC74" s="33">
        <v>0</v>
      </c>
      <c r="AD74" s="33">
        <v>46.123777777777782</v>
      </c>
      <c r="AE74" s="33">
        <v>0</v>
      </c>
      <c r="AF74" s="33">
        <v>0</v>
      </c>
      <c r="AG74" s="33">
        <v>0</v>
      </c>
      <c r="AH74" t="s">
        <v>245</v>
      </c>
      <c r="AI74" s="34">
        <v>4</v>
      </c>
    </row>
    <row r="75" spans="1:35" x14ac:dyDescent="0.25">
      <c r="A75" t="s">
        <v>822</v>
      </c>
      <c r="B75" t="s">
        <v>398</v>
      </c>
      <c r="C75" t="s">
        <v>597</v>
      </c>
      <c r="D75" t="s">
        <v>756</v>
      </c>
      <c r="E75" s="33">
        <v>48.911111111111111</v>
      </c>
      <c r="F75" s="33">
        <v>5.5111111111111111</v>
      </c>
      <c r="G75" s="33">
        <v>0</v>
      </c>
      <c r="H75" s="33">
        <v>0</v>
      </c>
      <c r="I75" s="33">
        <v>0</v>
      </c>
      <c r="J75" s="33">
        <v>0</v>
      </c>
      <c r="K75" s="33">
        <v>0</v>
      </c>
      <c r="L75" s="33">
        <v>3.9152222222222228</v>
      </c>
      <c r="M75" s="33">
        <v>6.0493333333333306</v>
      </c>
      <c r="N75" s="33">
        <v>0</v>
      </c>
      <c r="O75" s="33">
        <v>0.12368014538845973</v>
      </c>
      <c r="P75" s="33">
        <v>4.5845555555555562</v>
      </c>
      <c r="Q75" s="33">
        <v>0</v>
      </c>
      <c r="R75" s="33">
        <v>9.3732394366197194E-2</v>
      </c>
      <c r="S75" s="33">
        <v>1.765222222222222</v>
      </c>
      <c r="T75" s="33">
        <v>10.97211111111111</v>
      </c>
      <c r="U75" s="33">
        <v>0</v>
      </c>
      <c r="V75" s="33">
        <v>0.26041799182189912</v>
      </c>
      <c r="W75" s="33">
        <v>1.9329999999999994</v>
      </c>
      <c r="X75" s="33">
        <v>4.9809999999999999</v>
      </c>
      <c r="Y75" s="33">
        <v>0</v>
      </c>
      <c r="Z75" s="33">
        <v>0.14135847342117219</v>
      </c>
      <c r="AA75" s="33">
        <v>0</v>
      </c>
      <c r="AB75" s="33">
        <v>0</v>
      </c>
      <c r="AC75" s="33">
        <v>0</v>
      </c>
      <c r="AD75" s="33">
        <v>0</v>
      </c>
      <c r="AE75" s="33">
        <v>0</v>
      </c>
      <c r="AF75" s="33">
        <v>0</v>
      </c>
      <c r="AG75" s="33">
        <v>0</v>
      </c>
      <c r="AH75" t="s">
        <v>129</v>
      </c>
      <c r="AI75" s="34">
        <v>4</v>
      </c>
    </row>
    <row r="76" spans="1:35" x14ac:dyDescent="0.25">
      <c r="A76" t="s">
        <v>822</v>
      </c>
      <c r="B76" t="s">
        <v>362</v>
      </c>
      <c r="C76" t="s">
        <v>629</v>
      </c>
      <c r="D76" t="s">
        <v>703</v>
      </c>
      <c r="E76" s="33">
        <v>110.6</v>
      </c>
      <c r="F76" s="33">
        <v>5.6888888888888891</v>
      </c>
      <c r="G76" s="33">
        <v>6.6666666666666666E-2</v>
      </c>
      <c r="H76" s="33">
        <v>0.4</v>
      </c>
      <c r="I76" s="33">
        <v>0.56666666666666665</v>
      </c>
      <c r="J76" s="33">
        <v>0</v>
      </c>
      <c r="K76" s="33">
        <v>0</v>
      </c>
      <c r="L76" s="33">
        <v>0.47966666666666663</v>
      </c>
      <c r="M76" s="33">
        <v>5.6888888888888891</v>
      </c>
      <c r="N76" s="33">
        <v>0</v>
      </c>
      <c r="O76" s="33">
        <v>5.1436608398633718E-2</v>
      </c>
      <c r="P76" s="33">
        <v>10.003666666666671</v>
      </c>
      <c r="Q76" s="33">
        <v>0</v>
      </c>
      <c r="R76" s="33">
        <v>9.0449065702230311E-2</v>
      </c>
      <c r="S76" s="33">
        <v>1.7241111111111109</v>
      </c>
      <c r="T76" s="33">
        <v>12.857444444444448</v>
      </c>
      <c r="U76" s="33">
        <v>0</v>
      </c>
      <c r="V76" s="33">
        <v>0.13184046614426365</v>
      </c>
      <c r="W76" s="33">
        <v>3.2415555555555557</v>
      </c>
      <c r="X76" s="33">
        <v>5.434444444444444</v>
      </c>
      <c r="Y76" s="33">
        <v>0</v>
      </c>
      <c r="Z76" s="33">
        <v>7.8444846292947568E-2</v>
      </c>
      <c r="AA76" s="33">
        <v>0</v>
      </c>
      <c r="AB76" s="33">
        <v>0</v>
      </c>
      <c r="AC76" s="33">
        <v>0</v>
      </c>
      <c r="AD76" s="33">
        <v>0</v>
      </c>
      <c r="AE76" s="33">
        <v>0</v>
      </c>
      <c r="AF76" s="33">
        <v>0</v>
      </c>
      <c r="AG76" s="33">
        <v>0</v>
      </c>
      <c r="AH76" t="s">
        <v>90</v>
      </c>
      <c r="AI76" s="34">
        <v>4</v>
      </c>
    </row>
    <row r="77" spans="1:35" x14ac:dyDescent="0.25">
      <c r="A77" t="s">
        <v>822</v>
      </c>
      <c r="B77" t="s">
        <v>441</v>
      </c>
      <c r="C77" t="s">
        <v>605</v>
      </c>
      <c r="D77" t="s">
        <v>741</v>
      </c>
      <c r="E77" s="33">
        <v>46.177777777777777</v>
      </c>
      <c r="F77" s="33">
        <v>5.6888888888888891</v>
      </c>
      <c r="G77" s="33">
        <v>0.26666666666666666</v>
      </c>
      <c r="H77" s="33">
        <v>0.23522222222222225</v>
      </c>
      <c r="I77" s="33">
        <v>1.0111111111111111</v>
      </c>
      <c r="J77" s="33">
        <v>0</v>
      </c>
      <c r="K77" s="33">
        <v>0</v>
      </c>
      <c r="L77" s="33">
        <v>1.8015555555555554</v>
      </c>
      <c r="M77" s="33">
        <v>0</v>
      </c>
      <c r="N77" s="33">
        <v>6.625</v>
      </c>
      <c r="O77" s="33">
        <v>0.14346727622714148</v>
      </c>
      <c r="P77" s="33">
        <v>0</v>
      </c>
      <c r="Q77" s="33">
        <v>7.9916666666666663</v>
      </c>
      <c r="R77" s="33">
        <v>0.17306304138594802</v>
      </c>
      <c r="S77" s="33">
        <v>2.9047777777777779</v>
      </c>
      <c r="T77" s="33">
        <v>2.1792222222222222</v>
      </c>
      <c r="U77" s="33">
        <v>0</v>
      </c>
      <c r="V77" s="33">
        <v>0.11009624639076034</v>
      </c>
      <c r="W77" s="33">
        <v>3.3522222222222222</v>
      </c>
      <c r="X77" s="33">
        <v>2.2442222222222217</v>
      </c>
      <c r="Y77" s="33">
        <v>0</v>
      </c>
      <c r="Z77" s="33">
        <v>0.12119345524542828</v>
      </c>
      <c r="AA77" s="33">
        <v>0</v>
      </c>
      <c r="AB77" s="33">
        <v>0</v>
      </c>
      <c r="AC77" s="33">
        <v>0</v>
      </c>
      <c r="AD77" s="33">
        <v>0</v>
      </c>
      <c r="AE77" s="33">
        <v>0</v>
      </c>
      <c r="AF77" s="33">
        <v>0</v>
      </c>
      <c r="AG77" s="33">
        <v>0</v>
      </c>
      <c r="AH77" t="s">
        <v>173</v>
      </c>
      <c r="AI77" s="34">
        <v>4</v>
      </c>
    </row>
    <row r="78" spans="1:35" x14ac:dyDescent="0.25">
      <c r="A78" t="s">
        <v>822</v>
      </c>
      <c r="B78" t="s">
        <v>392</v>
      </c>
      <c r="C78" t="s">
        <v>645</v>
      </c>
      <c r="D78" t="s">
        <v>714</v>
      </c>
      <c r="E78" s="33">
        <v>85.044444444444451</v>
      </c>
      <c r="F78" s="33">
        <v>5.6888888888888891</v>
      </c>
      <c r="G78" s="33">
        <v>0</v>
      </c>
      <c r="H78" s="33">
        <v>0</v>
      </c>
      <c r="I78" s="33">
        <v>0</v>
      </c>
      <c r="J78" s="33">
        <v>0</v>
      </c>
      <c r="K78" s="33">
        <v>0</v>
      </c>
      <c r="L78" s="33">
        <v>5.0026666666666664</v>
      </c>
      <c r="M78" s="33">
        <v>0.32800000000000001</v>
      </c>
      <c r="N78" s="33">
        <v>5.8564444444444463</v>
      </c>
      <c r="O78" s="33">
        <v>7.2720146328717025E-2</v>
      </c>
      <c r="P78" s="33">
        <v>5.4447777777777784</v>
      </c>
      <c r="Q78" s="33">
        <v>4.0638888888888882</v>
      </c>
      <c r="R78" s="33">
        <v>0.11180820486020381</v>
      </c>
      <c r="S78" s="33">
        <v>1.9273333333333333</v>
      </c>
      <c r="T78" s="33">
        <v>5.9645555555555534</v>
      </c>
      <c r="U78" s="33">
        <v>0</v>
      </c>
      <c r="V78" s="33">
        <v>9.279723020642798E-2</v>
      </c>
      <c r="W78" s="33">
        <v>0.99488888888888882</v>
      </c>
      <c r="X78" s="33">
        <v>5.1280000000000001</v>
      </c>
      <c r="Y78" s="33">
        <v>0</v>
      </c>
      <c r="Z78" s="33">
        <v>7.199634178207473E-2</v>
      </c>
      <c r="AA78" s="33">
        <v>0</v>
      </c>
      <c r="AB78" s="33">
        <v>0</v>
      </c>
      <c r="AC78" s="33">
        <v>0</v>
      </c>
      <c r="AD78" s="33">
        <v>0</v>
      </c>
      <c r="AE78" s="33">
        <v>0</v>
      </c>
      <c r="AF78" s="33">
        <v>0</v>
      </c>
      <c r="AG78" s="33">
        <v>0</v>
      </c>
      <c r="AH78" t="s">
        <v>123</v>
      </c>
      <c r="AI78" s="34">
        <v>4</v>
      </c>
    </row>
    <row r="79" spans="1:35" x14ac:dyDescent="0.25">
      <c r="A79" t="s">
        <v>822</v>
      </c>
      <c r="B79" t="s">
        <v>339</v>
      </c>
      <c r="C79" t="s">
        <v>616</v>
      </c>
      <c r="D79" t="s">
        <v>764</v>
      </c>
      <c r="E79" s="33">
        <v>68.477777777777774</v>
      </c>
      <c r="F79" s="33">
        <v>7.5111111111111111</v>
      </c>
      <c r="G79" s="33">
        <v>0.72222222222222221</v>
      </c>
      <c r="H79" s="33">
        <v>0.3</v>
      </c>
      <c r="I79" s="33">
        <v>1.1555555555555554</v>
      </c>
      <c r="J79" s="33">
        <v>0</v>
      </c>
      <c r="K79" s="33">
        <v>0</v>
      </c>
      <c r="L79" s="33">
        <v>4.4944444444444471</v>
      </c>
      <c r="M79" s="33">
        <v>0</v>
      </c>
      <c r="N79" s="33">
        <v>0</v>
      </c>
      <c r="O79" s="33">
        <v>0</v>
      </c>
      <c r="P79" s="33">
        <v>7.4111111111111114</v>
      </c>
      <c r="Q79" s="33">
        <v>0</v>
      </c>
      <c r="R79" s="33">
        <v>0.10822651306182056</v>
      </c>
      <c r="S79" s="33">
        <v>5.0314444444444453</v>
      </c>
      <c r="T79" s="33">
        <v>7.421111111111113</v>
      </c>
      <c r="U79" s="33">
        <v>0</v>
      </c>
      <c r="V79" s="33">
        <v>0.18184812591270491</v>
      </c>
      <c r="W79" s="33">
        <v>4.1328888888888882</v>
      </c>
      <c r="X79" s="33">
        <v>6.4172222222222226</v>
      </c>
      <c r="Y79" s="33">
        <v>0</v>
      </c>
      <c r="Z79" s="33">
        <v>0.15406620152523123</v>
      </c>
      <c r="AA79" s="33">
        <v>0</v>
      </c>
      <c r="AB79" s="33">
        <v>0</v>
      </c>
      <c r="AC79" s="33">
        <v>0</v>
      </c>
      <c r="AD79" s="33">
        <v>0</v>
      </c>
      <c r="AE79" s="33">
        <v>0</v>
      </c>
      <c r="AF79" s="33">
        <v>0</v>
      </c>
      <c r="AG79" s="33">
        <v>0</v>
      </c>
      <c r="AH79" t="s">
        <v>67</v>
      </c>
      <c r="AI79" s="34">
        <v>4</v>
      </c>
    </row>
    <row r="80" spans="1:35" x14ac:dyDescent="0.25">
      <c r="A80" t="s">
        <v>822</v>
      </c>
      <c r="B80" t="s">
        <v>450</v>
      </c>
      <c r="C80" t="s">
        <v>649</v>
      </c>
      <c r="D80" t="s">
        <v>782</v>
      </c>
      <c r="E80" s="33">
        <v>60.866666666666667</v>
      </c>
      <c r="F80" s="33">
        <v>5.6888888888888891</v>
      </c>
      <c r="G80" s="33">
        <v>0.3</v>
      </c>
      <c r="H80" s="33">
        <v>0</v>
      </c>
      <c r="I80" s="33">
        <v>0</v>
      </c>
      <c r="J80" s="33">
        <v>0</v>
      </c>
      <c r="K80" s="33">
        <v>0</v>
      </c>
      <c r="L80" s="33">
        <v>4.9597777777777763</v>
      </c>
      <c r="M80" s="33">
        <v>3.9733333333333332</v>
      </c>
      <c r="N80" s="33">
        <v>0</v>
      </c>
      <c r="O80" s="33">
        <v>6.5279299014238776E-2</v>
      </c>
      <c r="P80" s="33">
        <v>5.5895555555555543</v>
      </c>
      <c r="Q80" s="33">
        <v>4.8301111111111101</v>
      </c>
      <c r="R80" s="33">
        <v>0.17118838992332963</v>
      </c>
      <c r="S80" s="33">
        <v>5.1390000000000002</v>
      </c>
      <c r="T80" s="33">
        <v>7.6058888888888925</v>
      </c>
      <c r="U80" s="33">
        <v>0</v>
      </c>
      <c r="V80" s="33">
        <v>0.20939028842643306</v>
      </c>
      <c r="W80" s="33">
        <v>2.4667777777777777</v>
      </c>
      <c r="X80" s="33">
        <v>9.8891111111111076</v>
      </c>
      <c r="Y80" s="33">
        <v>0</v>
      </c>
      <c r="Z80" s="33">
        <v>0.20299926980649866</v>
      </c>
      <c r="AA80" s="33">
        <v>0</v>
      </c>
      <c r="AB80" s="33">
        <v>0</v>
      </c>
      <c r="AC80" s="33">
        <v>0</v>
      </c>
      <c r="AD80" s="33">
        <v>0</v>
      </c>
      <c r="AE80" s="33">
        <v>0</v>
      </c>
      <c r="AF80" s="33">
        <v>0</v>
      </c>
      <c r="AG80" s="33">
        <v>0</v>
      </c>
      <c r="AH80" t="s">
        <v>182</v>
      </c>
      <c r="AI80" s="34">
        <v>4</v>
      </c>
    </row>
    <row r="81" spans="1:35" x14ac:dyDescent="0.25">
      <c r="A81" t="s">
        <v>822</v>
      </c>
      <c r="B81" t="s">
        <v>386</v>
      </c>
      <c r="C81" t="s">
        <v>579</v>
      </c>
      <c r="D81" t="s">
        <v>780</v>
      </c>
      <c r="E81" s="33">
        <v>91.911111111111111</v>
      </c>
      <c r="F81" s="33">
        <v>5.6888888888888891</v>
      </c>
      <c r="G81" s="33">
        <v>0.26666666666666666</v>
      </c>
      <c r="H81" s="33">
        <v>0.51111111111111107</v>
      </c>
      <c r="I81" s="33">
        <v>2.4888888888888889</v>
      </c>
      <c r="J81" s="33">
        <v>0</v>
      </c>
      <c r="K81" s="33">
        <v>0</v>
      </c>
      <c r="L81" s="33">
        <v>3.1372222222222224</v>
      </c>
      <c r="M81" s="33">
        <v>5.416666666666667</v>
      </c>
      <c r="N81" s="33">
        <v>0</v>
      </c>
      <c r="O81" s="33">
        <v>5.8933752417794971E-2</v>
      </c>
      <c r="P81" s="33">
        <v>4.9972222222222218</v>
      </c>
      <c r="Q81" s="33">
        <v>3.2194444444444446</v>
      </c>
      <c r="R81" s="33">
        <v>8.9397969052224371E-2</v>
      </c>
      <c r="S81" s="33">
        <v>4.9611111111111104</v>
      </c>
      <c r="T81" s="33">
        <v>9.1706666666666674</v>
      </c>
      <c r="U81" s="33">
        <v>0</v>
      </c>
      <c r="V81" s="33">
        <v>0.15375483558994196</v>
      </c>
      <c r="W81" s="33">
        <v>3.4116666666666666</v>
      </c>
      <c r="X81" s="33">
        <v>3.8535555555555554</v>
      </c>
      <c r="Y81" s="33">
        <v>3.7888888888888888</v>
      </c>
      <c r="Z81" s="33">
        <v>0.120269584139265</v>
      </c>
      <c r="AA81" s="33">
        <v>0</v>
      </c>
      <c r="AB81" s="33">
        <v>0</v>
      </c>
      <c r="AC81" s="33">
        <v>0</v>
      </c>
      <c r="AD81" s="33">
        <v>0</v>
      </c>
      <c r="AE81" s="33">
        <v>0</v>
      </c>
      <c r="AF81" s="33">
        <v>0</v>
      </c>
      <c r="AG81" s="33">
        <v>0</v>
      </c>
      <c r="AH81" t="s">
        <v>115</v>
      </c>
      <c r="AI81" s="34">
        <v>4</v>
      </c>
    </row>
    <row r="82" spans="1:35" x14ac:dyDescent="0.25">
      <c r="A82" t="s">
        <v>822</v>
      </c>
      <c r="B82" t="s">
        <v>431</v>
      </c>
      <c r="C82" t="s">
        <v>544</v>
      </c>
      <c r="D82" t="s">
        <v>784</v>
      </c>
      <c r="E82" s="33">
        <v>56.411111111111111</v>
      </c>
      <c r="F82" s="33">
        <v>5.3888888888888893</v>
      </c>
      <c r="G82" s="33">
        <v>0.13333333333333333</v>
      </c>
      <c r="H82" s="33">
        <v>0</v>
      </c>
      <c r="I82" s="33">
        <v>0</v>
      </c>
      <c r="J82" s="33">
        <v>0</v>
      </c>
      <c r="K82" s="33">
        <v>1.3444444444444446</v>
      </c>
      <c r="L82" s="33">
        <v>4.4402222222222223</v>
      </c>
      <c r="M82" s="33">
        <v>4.6213333333333333</v>
      </c>
      <c r="N82" s="33">
        <v>0</v>
      </c>
      <c r="O82" s="33">
        <v>8.1922395115225533E-2</v>
      </c>
      <c r="P82" s="33">
        <v>4.6117777777777755</v>
      </c>
      <c r="Q82" s="33">
        <v>0.66533333333333333</v>
      </c>
      <c r="R82" s="33">
        <v>9.3547370494386411E-2</v>
      </c>
      <c r="S82" s="33">
        <v>3.171333333333334</v>
      </c>
      <c r="T82" s="33">
        <v>0</v>
      </c>
      <c r="U82" s="33">
        <v>0</v>
      </c>
      <c r="V82" s="33">
        <v>5.6218239117589136E-2</v>
      </c>
      <c r="W82" s="33">
        <v>4.2910000000000004</v>
      </c>
      <c r="X82" s="33">
        <v>5.0652222222222232</v>
      </c>
      <c r="Y82" s="33">
        <v>0</v>
      </c>
      <c r="Z82" s="33">
        <v>0.16585779003348436</v>
      </c>
      <c r="AA82" s="33">
        <v>0</v>
      </c>
      <c r="AB82" s="33">
        <v>0</v>
      </c>
      <c r="AC82" s="33">
        <v>0</v>
      </c>
      <c r="AD82" s="33">
        <v>7.5888888888888895E-2</v>
      </c>
      <c r="AE82" s="33">
        <v>0</v>
      </c>
      <c r="AF82" s="33">
        <v>0</v>
      </c>
      <c r="AG82" s="33">
        <v>0.12222222222222222</v>
      </c>
      <c r="AH82" t="s">
        <v>163</v>
      </c>
      <c r="AI82" s="34">
        <v>4</v>
      </c>
    </row>
    <row r="83" spans="1:35" x14ac:dyDescent="0.25">
      <c r="A83" t="s">
        <v>822</v>
      </c>
      <c r="B83" t="s">
        <v>343</v>
      </c>
      <c r="C83" t="s">
        <v>592</v>
      </c>
      <c r="D83" t="s">
        <v>721</v>
      </c>
      <c r="E83" s="33">
        <v>101.2</v>
      </c>
      <c r="F83" s="33">
        <v>5.2888888888888888</v>
      </c>
      <c r="G83" s="33">
        <v>0.18888888888888888</v>
      </c>
      <c r="H83" s="33">
        <v>1.0222222222222221</v>
      </c>
      <c r="I83" s="33">
        <v>0.3888888888888889</v>
      </c>
      <c r="J83" s="33">
        <v>0</v>
      </c>
      <c r="K83" s="33">
        <v>0</v>
      </c>
      <c r="L83" s="33">
        <v>8.4728888888888889</v>
      </c>
      <c r="M83" s="33">
        <v>12.097222222222221</v>
      </c>
      <c r="N83" s="33">
        <v>0</v>
      </c>
      <c r="O83" s="33">
        <v>0.11953776899429072</v>
      </c>
      <c r="P83" s="33">
        <v>6.5083333333333337</v>
      </c>
      <c r="Q83" s="33">
        <v>4.5999999999999996</v>
      </c>
      <c r="R83" s="33">
        <v>0.10976613965744401</v>
      </c>
      <c r="S83" s="33">
        <v>7.8819999999999988</v>
      </c>
      <c r="T83" s="33">
        <v>12.185111111111114</v>
      </c>
      <c r="U83" s="33">
        <v>0</v>
      </c>
      <c r="V83" s="33">
        <v>0.19829161176987267</v>
      </c>
      <c r="W83" s="33">
        <v>5.3956666666666671</v>
      </c>
      <c r="X83" s="33">
        <v>8.9461111111111133</v>
      </c>
      <c r="Y83" s="33">
        <v>0.5444444444444444</v>
      </c>
      <c r="Z83" s="33">
        <v>0.14709705753184016</v>
      </c>
      <c r="AA83" s="33">
        <v>0</v>
      </c>
      <c r="AB83" s="33">
        <v>0</v>
      </c>
      <c r="AC83" s="33">
        <v>0</v>
      </c>
      <c r="AD83" s="33">
        <v>0</v>
      </c>
      <c r="AE83" s="33">
        <v>0</v>
      </c>
      <c r="AF83" s="33">
        <v>0</v>
      </c>
      <c r="AG83" s="33">
        <v>0</v>
      </c>
      <c r="AH83" t="s">
        <v>71</v>
      </c>
      <c r="AI83" s="34">
        <v>4</v>
      </c>
    </row>
    <row r="84" spans="1:35" x14ac:dyDescent="0.25">
      <c r="A84" t="s">
        <v>822</v>
      </c>
      <c r="B84" t="s">
        <v>415</v>
      </c>
      <c r="C84" t="s">
        <v>558</v>
      </c>
      <c r="D84" t="s">
        <v>717</v>
      </c>
      <c r="E84" s="33">
        <v>77.455555555555549</v>
      </c>
      <c r="F84" s="33">
        <v>5.6888888888888891</v>
      </c>
      <c r="G84" s="33">
        <v>0.4</v>
      </c>
      <c r="H84" s="33">
        <v>0.26666666666666666</v>
      </c>
      <c r="I84" s="33">
        <v>1.4666666666666666</v>
      </c>
      <c r="J84" s="33">
        <v>0</v>
      </c>
      <c r="K84" s="33">
        <v>0</v>
      </c>
      <c r="L84" s="33">
        <v>5.6444444444444448</v>
      </c>
      <c r="M84" s="33">
        <v>5.1277777777777782</v>
      </c>
      <c r="N84" s="33">
        <v>0</v>
      </c>
      <c r="O84" s="33">
        <v>6.6202840338545413E-2</v>
      </c>
      <c r="P84" s="33">
        <v>1.2611111111111111</v>
      </c>
      <c r="Q84" s="33">
        <v>7.6861111111111109</v>
      </c>
      <c r="R84" s="33">
        <v>0.11551427341844787</v>
      </c>
      <c r="S84" s="33">
        <v>5.1583333333333332</v>
      </c>
      <c r="T84" s="33">
        <v>7.4999999999999997E-2</v>
      </c>
      <c r="U84" s="33">
        <v>0</v>
      </c>
      <c r="V84" s="33">
        <v>6.7565629034571806E-2</v>
      </c>
      <c r="W84" s="33">
        <v>4.916666666666667</v>
      </c>
      <c r="X84" s="33">
        <v>4.9138888888888888</v>
      </c>
      <c r="Y84" s="33">
        <v>0</v>
      </c>
      <c r="Z84" s="33">
        <v>0.12691866303256349</v>
      </c>
      <c r="AA84" s="33">
        <v>0</v>
      </c>
      <c r="AB84" s="33">
        <v>0</v>
      </c>
      <c r="AC84" s="33">
        <v>0</v>
      </c>
      <c r="AD84" s="33">
        <v>0</v>
      </c>
      <c r="AE84" s="33">
        <v>0</v>
      </c>
      <c r="AF84" s="33">
        <v>0</v>
      </c>
      <c r="AG84" s="33">
        <v>0</v>
      </c>
      <c r="AH84" t="s">
        <v>147</v>
      </c>
      <c r="AI84" s="34">
        <v>4</v>
      </c>
    </row>
    <row r="85" spans="1:35" x14ac:dyDescent="0.25">
      <c r="A85" t="s">
        <v>822</v>
      </c>
      <c r="B85" t="s">
        <v>419</v>
      </c>
      <c r="C85" t="s">
        <v>651</v>
      </c>
      <c r="D85" t="s">
        <v>783</v>
      </c>
      <c r="E85" s="33">
        <v>57.144444444444446</v>
      </c>
      <c r="F85" s="33">
        <v>5.2444444444444445</v>
      </c>
      <c r="G85" s="33">
        <v>0.12222222222222222</v>
      </c>
      <c r="H85" s="33">
        <v>0.25777777777777777</v>
      </c>
      <c r="I85" s="33">
        <v>0.62222222222222223</v>
      </c>
      <c r="J85" s="33">
        <v>0</v>
      </c>
      <c r="K85" s="33">
        <v>0</v>
      </c>
      <c r="L85" s="33">
        <v>0</v>
      </c>
      <c r="M85" s="33">
        <v>5.6194444444444445</v>
      </c>
      <c r="N85" s="33">
        <v>0</v>
      </c>
      <c r="O85" s="33">
        <v>9.8337546179272803E-2</v>
      </c>
      <c r="P85" s="33">
        <v>5.1138888888888889</v>
      </c>
      <c r="Q85" s="33">
        <v>6.4933333333333332</v>
      </c>
      <c r="R85" s="33">
        <v>0.2031207466459265</v>
      </c>
      <c r="S85" s="33">
        <v>0</v>
      </c>
      <c r="T85" s="33">
        <v>0</v>
      </c>
      <c r="U85" s="33">
        <v>0</v>
      </c>
      <c r="V85" s="33">
        <v>0</v>
      </c>
      <c r="W85" s="33">
        <v>0</v>
      </c>
      <c r="X85" s="33">
        <v>0</v>
      </c>
      <c r="Y85" s="33">
        <v>0</v>
      </c>
      <c r="Z85" s="33">
        <v>0</v>
      </c>
      <c r="AA85" s="33">
        <v>0</v>
      </c>
      <c r="AB85" s="33">
        <v>0</v>
      </c>
      <c r="AC85" s="33">
        <v>0</v>
      </c>
      <c r="AD85" s="33">
        <v>0</v>
      </c>
      <c r="AE85" s="33">
        <v>0</v>
      </c>
      <c r="AF85" s="33">
        <v>0</v>
      </c>
      <c r="AG85" s="33">
        <v>0</v>
      </c>
      <c r="AH85" t="s">
        <v>151</v>
      </c>
      <c r="AI85" s="34">
        <v>4</v>
      </c>
    </row>
    <row r="86" spans="1:35" x14ac:dyDescent="0.25">
      <c r="A86" t="s">
        <v>822</v>
      </c>
      <c r="B86" t="s">
        <v>328</v>
      </c>
      <c r="C86" t="s">
        <v>584</v>
      </c>
      <c r="D86" t="s">
        <v>762</v>
      </c>
      <c r="E86" s="33">
        <v>110.56666666666666</v>
      </c>
      <c r="F86" s="33">
        <v>5.2444444444444445</v>
      </c>
      <c r="G86" s="33">
        <v>0.12222222222222222</v>
      </c>
      <c r="H86" s="33">
        <v>0.71277777777777784</v>
      </c>
      <c r="I86" s="33">
        <v>0.82222222222222219</v>
      </c>
      <c r="J86" s="33">
        <v>0</v>
      </c>
      <c r="K86" s="33">
        <v>0</v>
      </c>
      <c r="L86" s="33">
        <v>4.6135555555555552</v>
      </c>
      <c r="M86" s="33">
        <v>5.5245555555555557</v>
      </c>
      <c r="N86" s="33">
        <v>0</v>
      </c>
      <c r="O86" s="33">
        <v>4.996583257964024E-2</v>
      </c>
      <c r="P86" s="33">
        <v>9.8601111111111077</v>
      </c>
      <c r="Q86" s="33">
        <v>0</v>
      </c>
      <c r="R86" s="33">
        <v>8.9177972063109207E-2</v>
      </c>
      <c r="S86" s="33">
        <v>7.2841111111111108</v>
      </c>
      <c r="T86" s="33">
        <v>4.7355555555555542</v>
      </c>
      <c r="U86" s="33">
        <v>0</v>
      </c>
      <c r="V86" s="33">
        <v>0.10870967741935483</v>
      </c>
      <c r="W86" s="33">
        <v>4.5151111111111097</v>
      </c>
      <c r="X86" s="33">
        <v>9.0389999999999979</v>
      </c>
      <c r="Y86" s="33">
        <v>0</v>
      </c>
      <c r="Z86" s="33">
        <v>0.12258767963018791</v>
      </c>
      <c r="AA86" s="33">
        <v>0</v>
      </c>
      <c r="AB86" s="33">
        <v>0</v>
      </c>
      <c r="AC86" s="33">
        <v>0</v>
      </c>
      <c r="AD86" s="33">
        <v>0</v>
      </c>
      <c r="AE86" s="33">
        <v>0</v>
      </c>
      <c r="AF86" s="33">
        <v>0</v>
      </c>
      <c r="AG86" s="33">
        <v>0</v>
      </c>
      <c r="AH86" t="s">
        <v>56</v>
      </c>
      <c r="AI86" s="34">
        <v>4</v>
      </c>
    </row>
    <row r="87" spans="1:35" x14ac:dyDescent="0.25">
      <c r="A87" t="s">
        <v>822</v>
      </c>
      <c r="B87" t="s">
        <v>410</v>
      </c>
      <c r="C87" t="s">
        <v>623</v>
      </c>
      <c r="D87" t="s">
        <v>733</v>
      </c>
      <c r="E87" s="33">
        <v>86.922222222222217</v>
      </c>
      <c r="F87" s="33">
        <v>5.6888888888888891</v>
      </c>
      <c r="G87" s="33">
        <v>0.4</v>
      </c>
      <c r="H87" s="33">
        <v>0.39166666666666666</v>
      </c>
      <c r="I87" s="33">
        <v>0</v>
      </c>
      <c r="J87" s="33">
        <v>0</v>
      </c>
      <c r="K87" s="33">
        <v>0</v>
      </c>
      <c r="L87" s="33">
        <v>1.1786666666666663</v>
      </c>
      <c r="M87" s="33">
        <v>5.429333333333334</v>
      </c>
      <c r="N87" s="33">
        <v>0</v>
      </c>
      <c r="O87" s="33">
        <v>6.2461971110827061E-2</v>
      </c>
      <c r="P87" s="33">
        <v>6.461666666666666</v>
      </c>
      <c r="Q87" s="33">
        <v>5.9808888888888925</v>
      </c>
      <c r="R87" s="33">
        <v>0.1431458519749457</v>
      </c>
      <c r="S87" s="33">
        <v>9.8144444444444421</v>
      </c>
      <c r="T87" s="33">
        <v>0.09</v>
      </c>
      <c r="U87" s="33">
        <v>0</v>
      </c>
      <c r="V87" s="33">
        <v>0.1139460565000639</v>
      </c>
      <c r="W87" s="33">
        <v>5.3088888888888892</v>
      </c>
      <c r="X87" s="33">
        <v>0.99877777777777765</v>
      </c>
      <c r="Y87" s="33">
        <v>0</v>
      </c>
      <c r="Z87" s="33">
        <v>7.2566790233925607E-2</v>
      </c>
      <c r="AA87" s="33">
        <v>0</v>
      </c>
      <c r="AB87" s="33">
        <v>0</v>
      </c>
      <c r="AC87" s="33">
        <v>0</v>
      </c>
      <c r="AD87" s="33">
        <v>0</v>
      </c>
      <c r="AE87" s="33">
        <v>0</v>
      </c>
      <c r="AF87" s="33">
        <v>0</v>
      </c>
      <c r="AG87" s="33">
        <v>0</v>
      </c>
      <c r="AH87" t="s">
        <v>141</v>
      </c>
      <c r="AI87" s="34">
        <v>4</v>
      </c>
    </row>
    <row r="88" spans="1:35" x14ac:dyDescent="0.25">
      <c r="A88" t="s">
        <v>822</v>
      </c>
      <c r="B88" t="s">
        <v>310</v>
      </c>
      <c r="C88" t="s">
        <v>604</v>
      </c>
      <c r="D88" t="s">
        <v>692</v>
      </c>
      <c r="E88" s="33">
        <v>135.15555555555557</v>
      </c>
      <c r="F88" s="33">
        <v>5.2444444444444445</v>
      </c>
      <c r="G88" s="33">
        <v>0.4</v>
      </c>
      <c r="H88" s="33">
        <v>0.88222222222222213</v>
      </c>
      <c r="I88" s="33">
        <v>1.7777777777777777</v>
      </c>
      <c r="J88" s="33">
        <v>0</v>
      </c>
      <c r="K88" s="33">
        <v>0</v>
      </c>
      <c r="L88" s="33">
        <v>5.1588888888888889</v>
      </c>
      <c r="M88" s="33">
        <v>6.0493333333333341</v>
      </c>
      <c r="N88" s="33">
        <v>0</v>
      </c>
      <c r="O88" s="33">
        <v>4.4758303189740223E-2</v>
      </c>
      <c r="P88" s="33">
        <v>10.640222222222221</v>
      </c>
      <c r="Q88" s="33">
        <v>0</v>
      </c>
      <c r="R88" s="33">
        <v>7.8725748109174598E-2</v>
      </c>
      <c r="S88" s="33">
        <v>20.298444444444446</v>
      </c>
      <c r="T88" s="33">
        <v>1.1111111111111112E-2</v>
      </c>
      <c r="U88" s="33">
        <v>0</v>
      </c>
      <c r="V88" s="33">
        <v>0.15026800394607037</v>
      </c>
      <c r="W88" s="33">
        <v>9.7527777777777782</v>
      </c>
      <c r="X88" s="33">
        <v>17.01177777777778</v>
      </c>
      <c r="Y88" s="33">
        <v>0</v>
      </c>
      <c r="Z88" s="33">
        <v>0.19802778691219997</v>
      </c>
      <c r="AA88" s="33">
        <v>0</v>
      </c>
      <c r="AB88" s="33">
        <v>0</v>
      </c>
      <c r="AC88" s="33">
        <v>0</v>
      </c>
      <c r="AD88" s="33">
        <v>0</v>
      </c>
      <c r="AE88" s="33">
        <v>0</v>
      </c>
      <c r="AF88" s="33">
        <v>0</v>
      </c>
      <c r="AG88" s="33">
        <v>0</v>
      </c>
      <c r="AH88" t="s">
        <v>37</v>
      </c>
      <c r="AI88" s="34">
        <v>4</v>
      </c>
    </row>
    <row r="89" spans="1:35" x14ac:dyDescent="0.25">
      <c r="A89" t="s">
        <v>822</v>
      </c>
      <c r="B89" t="s">
        <v>483</v>
      </c>
      <c r="C89" t="s">
        <v>673</v>
      </c>
      <c r="D89" t="s">
        <v>798</v>
      </c>
      <c r="E89" s="33">
        <v>53.288888888888891</v>
      </c>
      <c r="F89" s="33">
        <v>5.6888888888888891</v>
      </c>
      <c r="G89" s="33">
        <v>3.3333333333333333E-2</v>
      </c>
      <c r="H89" s="33">
        <v>0.26666666666666666</v>
      </c>
      <c r="I89" s="33">
        <v>1.5444444444444445</v>
      </c>
      <c r="J89" s="33">
        <v>0</v>
      </c>
      <c r="K89" s="33">
        <v>0</v>
      </c>
      <c r="L89" s="33">
        <v>1.1713333333333333</v>
      </c>
      <c r="M89" s="33">
        <v>0</v>
      </c>
      <c r="N89" s="33">
        <v>6.0233333333333352</v>
      </c>
      <c r="O89" s="33">
        <v>0.11303169307756467</v>
      </c>
      <c r="P89" s="33">
        <v>0</v>
      </c>
      <c r="Q89" s="33">
        <v>0</v>
      </c>
      <c r="R89" s="33">
        <v>0</v>
      </c>
      <c r="S89" s="33">
        <v>0</v>
      </c>
      <c r="T89" s="33">
        <v>5.0295555555555556</v>
      </c>
      <c r="U89" s="33">
        <v>0</v>
      </c>
      <c r="V89" s="33">
        <v>9.4382819015846539E-2</v>
      </c>
      <c r="W89" s="33">
        <v>5.1555555555555559</v>
      </c>
      <c r="X89" s="33">
        <v>0.20866666666666667</v>
      </c>
      <c r="Y89" s="33">
        <v>0</v>
      </c>
      <c r="Z89" s="33">
        <v>0.10066305254378649</v>
      </c>
      <c r="AA89" s="33">
        <v>0</v>
      </c>
      <c r="AB89" s="33">
        <v>0</v>
      </c>
      <c r="AC89" s="33">
        <v>0</v>
      </c>
      <c r="AD89" s="33">
        <v>0</v>
      </c>
      <c r="AE89" s="33">
        <v>0</v>
      </c>
      <c r="AF89" s="33">
        <v>0</v>
      </c>
      <c r="AG89" s="33">
        <v>0</v>
      </c>
      <c r="AH89" t="s">
        <v>215</v>
      </c>
      <c r="AI89" s="34">
        <v>4</v>
      </c>
    </row>
    <row r="90" spans="1:35" x14ac:dyDescent="0.25">
      <c r="A90" t="s">
        <v>822</v>
      </c>
      <c r="B90" t="s">
        <v>482</v>
      </c>
      <c r="C90" t="s">
        <v>672</v>
      </c>
      <c r="D90" t="s">
        <v>722</v>
      </c>
      <c r="E90" s="33">
        <v>41.388888888888886</v>
      </c>
      <c r="F90" s="33">
        <v>5.333333333333333</v>
      </c>
      <c r="G90" s="33">
        <v>0.24444444444444444</v>
      </c>
      <c r="H90" s="33">
        <v>0.18700000000000003</v>
      </c>
      <c r="I90" s="33">
        <v>1.1333333333333333</v>
      </c>
      <c r="J90" s="33">
        <v>0</v>
      </c>
      <c r="K90" s="33">
        <v>0</v>
      </c>
      <c r="L90" s="33">
        <v>4.8401111111111117</v>
      </c>
      <c r="M90" s="33">
        <v>0</v>
      </c>
      <c r="N90" s="33">
        <v>0</v>
      </c>
      <c r="O90" s="33">
        <v>0</v>
      </c>
      <c r="P90" s="33">
        <v>0</v>
      </c>
      <c r="Q90" s="33">
        <v>0</v>
      </c>
      <c r="R90" s="33">
        <v>0</v>
      </c>
      <c r="S90" s="33">
        <v>1.6427777777777777</v>
      </c>
      <c r="T90" s="33">
        <v>5.7281111111111125</v>
      </c>
      <c r="U90" s="33">
        <v>0</v>
      </c>
      <c r="V90" s="33">
        <v>0.1780885906040269</v>
      </c>
      <c r="W90" s="33">
        <v>3.688111111111112</v>
      </c>
      <c r="X90" s="33">
        <v>3.9991111111111106</v>
      </c>
      <c r="Y90" s="33">
        <v>0</v>
      </c>
      <c r="Z90" s="33">
        <v>0.18573154362416111</v>
      </c>
      <c r="AA90" s="33">
        <v>0</v>
      </c>
      <c r="AB90" s="33">
        <v>5.5555555555555554</v>
      </c>
      <c r="AC90" s="33">
        <v>0</v>
      </c>
      <c r="AD90" s="33">
        <v>0</v>
      </c>
      <c r="AE90" s="33">
        <v>0</v>
      </c>
      <c r="AF90" s="33">
        <v>0</v>
      </c>
      <c r="AG90" s="33">
        <v>0</v>
      </c>
      <c r="AH90" t="s">
        <v>214</v>
      </c>
      <c r="AI90" s="34">
        <v>4</v>
      </c>
    </row>
    <row r="91" spans="1:35" x14ac:dyDescent="0.25">
      <c r="A91" t="s">
        <v>822</v>
      </c>
      <c r="B91" t="s">
        <v>342</v>
      </c>
      <c r="C91" t="s">
        <v>600</v>
      </c>
      <c r="D91" t="s">
        <v>732</v>
      </c>
      <c r="E91" s="33">
        <v>52.06666666666667</v>
      </c>
      <c r="F91" s="33">
        <v>23.044444444444444</v>
      </c>
      <c r="G91" s="33">
        <v>0</v>
      </c>
      <c r="H91" s="33">
        <v>0</v>
      </c>
      <c r="I91" s="33">
        <v>0</v>
      </c>
      <c r="J91" s="33">
        <v>0</v>
      </c>
      <c r="K91" s="33">
        <v>0</v>
      </c>
      <c r="L91" s="33">
        <v>3.7611111111111106</v>
      </c>
      <c r="M91" s="33">
        <v>5.333333333333333</v>
      </c>
      <c r="N91" s="33">
        <v>0</v>
      </c>
      <c r="O91" s="33">
        <v>0.1024327784891165</v>
      </c>
      <c r="P91" s="33">
        <v>0</v>
      </c>
      <c r="Q91" s="33">
        <v>0</v>
      </c>
      <c r="R91" s="33">
        <v>0</v>
      </c>
      <c r="S91" s="33">
        <v>2.4315555555555552</v>
      </c>
      <c r="T91" s="33">
        <v>7.8570000000000011</v>
      </c>
      <c r="U91" s="33">
        <v>0</v>
      </c>
      <c r="V91" s="33">
        <v>0.19760349978659839</v>
      </c>
      <c r="W91" s="33">
        <v>4.0686666666666662</v>
      </c>
      <c r="X91" s="33">
        <v>4.8481111111111126</v>
      </c>
      <c r="Y91" s="33">
        <v>3.2333333333333334</v>
      </c>
      <c r="Z91" s="33">
        <v>0.2333568075117371</v>
      </c>
      <c r="AA91" s="33">
        <v>0</v>
      </c>
      <c r="AB91" s="33">
        <v>0</v>
      </c>
      <c r="AC91" s="33">
        <v>0</v>
      </c>
      <c r="AD91" s="33">
        <v>0</v>
      </c>
      <c r="AE91" s="33">
        <v>0</v>
      </c>
      <c r="AF91" s="33">
        <v>0</v>
      </c>
      <c r="AG91" s="33">
        <v>0</v>
      </c>
      <c r="AH91" t="s">
        <v>70</v>
      </c>
      <c r="AI91" s="34">
        <v>4</v>
      </c>
    </row>
    <row r="92" spans="1:35" x14ac:dyDescent="0.25">
      <c r="A92" t="s">
        <v>822</v>
      </c>
      <c r="B92" t="s">
        <v>454</v>
      </c>
      <c r="C92" t="s">
        <v>596</v>
      </c>
      <c r="D92" t="s">
        <v>739</v>
      </c>
      <c r="E92" s="33">
        <v>83.722222222222229</v>
      </c>
      <c r="F92" s="33">
        <v>5.6888888888888891</v>
      </c>
      <c r="G92" s="33">
        <v>0.4</v>
      </c>
      <c r="H92" s="33">
        <v>0.45555555555555555</v>
      </c>
      <c r="I92" s="33">
        <v>0</v>
      </c>
      <c r="J92" s="33">
        <v>0</v>
      </c>
      <c r="K92" s="33">
        <v>0</v>
      </c>
      <c r="L92" s="33">
        <v>4.0735555555555552</v>
      </c>
      <c r="M92" s="33">
        <v>5.0491111111111122</v>
      </c>
      <c r="N92" s="33">
        <v>0</v>
      </c>
      <c r="O92" s="33">
        <v>6.0307896483078972E-2</v>
      </c>
      <c r="P92" s="33">
        <v>4.8771111111111107</v>
      </c>
      <c r="Q92" s="33">
        <v>6.4865555555555554</v>
      </c>
      <c r="R92" s="33">
        <v>0.13573059057730591</v>
      </c>
      <c r="S92" s="33">
        <v>10.723444444444445</v>
      </c>
      <c r="T92" s="33">
        <v>3.1264444444444455</v>
      </c>
      <c r="U92" s="33">
        <v>0</v>
      </c>
      <c r="V92" s="33">
        <v>0.16542667551426676</v>
      </c>
      <c r="W92" s="33">
        <v>8.1308888888888866</v>
      </c>
      <c r="X92" s="33">
        <v>7.72888888888889</v>
      </c>
      <c r="Y92" s="33">
        <v>0</v>
      </c>
      <c r="Z92" s="33">
        <v>0.18943331121433307</v>
      </c>
      <c r="AA92" s="33">
        <v>0</v>
      </c>
      <c r="AB92" s="33">
        <v>0</v>
      </c>
      <c r="AC92" s="33">
        <v>0</v>
      </c>
      <c r="AD92" s="33">
        <v>0</v>
      </c>
      <c r="AE92" s="33">
        <v>6.8666666666666663</v>
      </c>
      <c r="AF92" s="33">
        <v>0</v>
      </c>
      <c r="AG92" s="33">
        <v>0</v>
      </c>
      <c r="AH92" t="s">
        <v>186</v>
      </c>
      <c r="AI92" s="34">
        <v>4</v>
      </c>
    </row>
    <row r="93" spans="1:35" x14ac:dyDescent="0.25">
      <c r="A93" t="s">
        <v>822</v>
      </c>
      <c r="B93" t="s">
        <v>417</v>
      </c>
      <c r="C93" t="s">
        <v>547</v>
      </c>
      <c r="D93" t="s">
        <v>723</v>
      </c>
      <c r="E93" s="33">
        <v>48.544444444444444</v>
      </c>
      <c r="F93" s="33">
        <v>5.9333333333333336</v>
      </c>
      <c r="G93" s="33">
        <v>5.5555555555555552E-2</v>
      </c>
      <c r="H93" s="33">
        <v>0</v>
      </c>
      <c r="I93" s="33">
        <v>0</v>
      </c>
      <c r="J93" s="33">
        <v>0</v>
      </c>
      <c r="K93" s="33">
        <v>0</v>
      </c>
      <c r="L93" s="33">
        <v>0.95266666666666644</v>
      </c>
      <c r="M93" s="33">
        <v>17.545444444444449</v>
      </c>
      <c r="N93" s="33">
        <v>0</v>
      </c>
      <c r="O93" s="33">
        <v>0.36143053330281538</v>
      </c>
      <c r="P93" s="33">
        <v>0</v>
      </c>
      <c r="Q93" s="33">
        <v>0</v>
      </c>
      <c r="R93" s="33">
        <v>0</v>
      </c>
      <c r="S93" s="33">
        <v>5.8473333333333333</v>
      </c>
      <c r="T93" s="33">
        <v>0</v>
      </c>
      <c r="U93" s="33">
        <v>0</v>
      </c>
      <c r="V93" s="33">
        <v>0.12045319295033188</v>
      </c>
      <c r="W93" s="33">
        <v>1.0876666666666668</v>
      </c>
      <c r="X93" s="33">
        <v>5.1963333333333326</v>
      </c>
      <c r="Y93" s="33">
        <v>0</v>
      </c>
      <c r="Z93" s="33">
        <v>0.12944838635843439</v>
      </c>
      <c r="AA93" s="33">
        <v>0</v>
      </c>
      <c r="AB93" s="33">
        <v>0</v>
      </c>
      <c r="AC93" s="33">
        <v>0</v>
      </c>
      <c r="AD93" s="33">
        <v>22.638222222222222</v>
      </c>
      <c r="AE93" s="33">
        <v>0</v>
      </c>
      <c r="AF93" s="33">
        <v>0</v>
      </c>
      <c r="AG93" s="33">
        <v>0</v>
      </c>
      <c r="AH93" t="s">
        <v>149</v>
      </c>
      <c r="AI93" s="34">
        <v>4</v>
      </c>
    </row>
    <row r="94" spans="1:35" x14ac:dyDescent="0.25">
      <c r="A94" t="s">
        <v>822</v>
      </c>
      <c r="B94" t="s">
        <v>281</v>
      </c>
      <c r="C94" t="s">
        <v>555</v>
      </c>
      <c r="D94" t="s">
        <v>688</v>
      </c>
      <c r="E94" s="33">
        <v>134.0888888888889</v>
      </c>
      <c r="F94" s="33">
        <v>5.6888888888888891</v>
      </c>
      <c r="G94" s="33">
        <v>1.5777777777777777</v>
      </c>
      <c r="H94" s="33">
        <v>0</v>
      </c>
      <c r="I94" s="33">
        <v>0</v>
      </c>
      <c r="J94" s="33">
        <v>0</v>
      </c>
      <c r="K94" s="33">
        <v>2.9777777777777779</v>
      </c>
      <c r="L94" s="33">
        <v>4.0419999999999998</v>
      </c>
      <c r="M94" s="33">
        <v>5.6888888888888891</v>
      </c>
      <c r="N94" s="33">
        <v>4.2054444444444448</v>
      </c>
      <c r="O94" s="33">
        <v>7.378936029168047E-2</v>
      </c>
      <c r="P94" s="33">
        <v>4.7050000000000001</v>
      </c>
      <c r="Q94" s="33">
        <v>11.824888888888886</v>
      </c>
      <c r="R94" s="33">
        <v>0.12327560490553525</v>
      </c>
      <c r="S94" s="33">
        <v>4.5967777777777785</v>
      </c>
      <c r="T94" s="33">
        <v>10.215666666666666</v>
      </c>
      <c r="U94" s="33">
        <v>0</v>
      </c>
      <c r="V94" s="33">
        <v>0.11046735167384819</v>
      </c>
      <c r="W94" s="33">
        <v>5.4968888888888907</v>
      </c>
      <c r="X94" s="33">
        <v>4.8235555555555569</v>
      </c>
      <c r="Y94" s="33">
        <v>0</v>
      </c>
      <c r="Z94" s="33">
        <v>7.6967185946304292E-2</v>
      </c>
      <c r="AA94" s="33">
        <v>0</v>
      </c>
      <c r="AB94" s="33">
        <v>0</v>
      </c>
      <c r="AC94" s="33">
        <v>0</v>
      </c>
      <c r="AD94" s="33">
        <v>33.177222222222213</v>
      </c>
      <c r="AE94" s="33">
        <v>0</v>
      </c>
      <c r="AF94" s="33">
        <v>0</v>
      </c>
      <c r="AG94" s="33">
        <v>0</v>
      </c>
      <c r="AH94" t="s">
        <v>8</v>
      </c>
      <c r="AI94" s="34">
        <v>4</v>
      </c>
    </row>
    <row r="95" spans="1:35" x14ac:dyDescent="0.25">
      <c r="A95" t="s">
        <v>822</v>
      </c>
      <c r="B95" t="s">
        <v>474</v>
      </c>
      <c r="C95" t="s">
        <v>622</v>
      </c>
      <c r="D95" t="s">
        <v>767</v>
      </c>
      <c r="E95" s="33">
        <v>114.02222222222223</v>
      </c>
      <c r="F95" s="33">
        <v>3.9333333333333331</v>
      </c>
      <c r="G95" s="33">
        <v>0.21111111111111111</v>
      </c>
      <c r="H95" s="33">
        <v>0.41977777777777781</v>
      </c>
      <c r="I95" s="33">
        <v>5.1111111111111107</v>
      </c>
      <c r="J95" s="33">
        <v>0</v>
      </c>
      <c r="K95" s="33">
        <v>0</v>
      </c>
      <c r="L95" s="33">
        <v>4.4637777777777776</v>
      </c>
      <c r="M95" s="33">
        <v>5.2444444444444445</v>
      </c>
      <c r="N95" s="33">
        <v>4.9568888888888916</v>
      </c>
      <c r="O95" s="33">
        <v>8.9467939972714891E-2</v>
      </c>
      <c r="P95" s="33">
        <v>5.5111111111111111</v>
      </c>
      <c r="Q95" s="33">
        <v>4.3951111111111123</v>
      </c>
      <c r="R95" s="33">
        <v>8.6879750535957909E-2</v>
      </c>
      <c r="S95" s="33">
        <v>10.577888888888886</v>
      </c>
      <c r="T95" s="33">
        <v>9.4021111111111111</v>
      </c>
      <c r="U95" s="33">
        <v>0</v>
      </c>
      <c r="V95" s="33">
        <v>0.17522900019489376</v>
      </c>
      <c r="W95" s="33">
        <v>9.757777777777779</v>
      </c>
      <c r="X95" s="33">
        <v>9.1337777777777767</v>
      </c>
      <c r="Y95" s="33">
        <v>0</v>
      </c>
      <c r="Z95" s="33">
        <v>0.16568310270902359</v>
      </c>
      <c r="AA95" s="33">
        <v>0</v>
      </c>
      <c r="AB95" s="33">
        <v>0</v>
      </c>
      <c r="AC95" s="33">
        <v>0</v>
      </c>
      <c r="AD95" s="33">
        <v>0</v>
      </c>
      <c r="AE95" s="33">
        <v>0.13333333333333333</v>
      </c>
      <c r="AF95" s="33">
        <v>0</v>
      </c>
      <c r="AG95" s="33">
        <v>3.3333333333333333E-2</v>
      </c>
      <c r="AH95" t="s">
        <v>206</v>
      </c>
      <c r="AI95" s="34">
        <v>4</v>
      </c>
    </row>
    <row r="96" spans="1:35" x14ac:dyDescent="0.25">
      <c r="A96" t="s">
        <v>822</v>
      </c>
      <c r="B96" t="s">
        <v>298</v>
      </c>
      <c r="C96" t="s">
        <v>555</v>
      </c>
      <c r="D96" t="s">
        <v>688</v>
      </c>
      <c r="E96" s="33">
        <v>136.04444444444445</v>
      </c>
      <c r="F96" s="33">
        <v>5.2444444444444445</v>
      </c>
      <c r="G96" s="33">
        <v>0.26666666666666666</v>
      </c>
      <c r="H96" s="33">
        <v>0.8</v>
      </c>
      <c r="I96" s="33">
        <v>2.0444444444444443</v>
      </c>
      <c r="J96" s="33">
        <v>0</v>
      </c>
      <c r="K96" s="33">
        <v>0</v>
      </c>
      <c r="L96" s="33">
        <v>6.8246666666666629</v>
      </c>
      <c r="M96" s="33">
        <v>8.0444444444444443</v>
      </c>
      <c r="N96" s="33">
        <v>7.1055555555555552</v>
      </c>
      <c r="O96" s="33">
        <v>0.11136066644887291</v>
      </c>
      <c r="P96" s="33">
        <v>4.9638888888888886</v>
      </c>
      <c r="Q96" s="33">
        <v>6.5027777777777782</v>
      </c>
      <c r="R96" s="33">
        <v>8.4286180986605674E-2</v>
      </c>
      <c r="S96" s="33">
        <v>4.6429999999999989</v>
      </c>
      <c r="T96" s="33">
        <v>5.5656666666666661</v>
      </c>
      <c r="U96" s="33">
        <v>0</v>
      </c>
      <c r="V96" s="33">
        <v>7.5039202874877475E-2</v>
      </c>
      <c r="W96" s="33">
        <v>1.802111111111111</v>
      </c>
      <c r="X96" s="33">
        <v>8.5618888888888875</v>
      </c>
      <c r="Y96" s="33">
        <v>0</v>
      </c>
      <c r="Z96" s="33">
        <v>7.6180986605684411E-2</v>
      </c>
      <c r="AA96" s="33">
        <v>0</v>
      </c>
      <c r="AB96" s="33">
        <v>0</v>
      </c>
      <c r="AC96" s="33">
        <v>0</v>
      </c>
      <c r="AD96" s="33">
        <v>0</v>
      </c>
      <c r="AE96" s="33">
        <v>22.2</v>
      </c>
      <c r="AF96" s="33">
        <v>0</v>
      </c>
      <c r="AG96" s="33">
        <v>0</v>
      </c>
      <c r="AH96" t="s">
        <v>25</v>
      </c>
      <c r="AI96" s="34">
        <v>4</v>
      </c>
    </row>
    <row r="97" spans="1:35" x14ac:dyDescent="0.25">
      <c r="A97" t="s">
        <v>822</v>
      </c>
      <c r="B97" t="s">
        <v>306</v>
      </c>
      <c r="C97" t="s">
        <v>602</v>
      </c>
      <c r="D97" t="s">
        <v>738</v>
      </c>
      <c r="E97" s="33">
        <v>79.566666666666663</v>
      </c>
      <c r="F97" s="33">
        <v>4.6888888888888891</v>
      </c>
      <c r="G97" s="33">
        <v>0.25555555555555554</v>
      </c>
      <c r="H97" s="33">
        <v>0.83500000000000008</v>
      </c>
      <c r="I97" s="33">
        <v>0.66666666666666663</v>
      </c>
      <c r="J97" s="33">
        <v>0</v>
      </c>
      <c r="K97" s="33">
        <v>0</v>
      </c>
      <c r="L97" s="33">
        <v>4.79</v>
      </c>
      <c r="M97" s="33">
        <v>4.9255555555555546</v>
      </c>
      <c r="N97" s="33">
        <v>0</v>
      </c>
      <c r="O97" s="33">
        <v>6.1904761904761893E-2</v>
      </c>
      <c r="P97" s="33">
        <v>4.846000000000001</v>
      </c>
      <c r="Q97" s="33">
        <v>0</v>
      </c>
      <c r="R97" s="33">
        <v>6.0904901550062854E-2</v>
      </c>
      <c r="S97" s="33">
        <v>15.969777777777777</v>
      </c>
      <c r="T97" s="33">
        <v>0</v>
      </c>
      <c r="U97" s="33">
        <v>0</v>
      </c>
      <c r="V97" s="33">
        <v>0.20070939812875296</v>
      </c>
      <c r="W97" s="33">
        <v>4.798444444444443</v>
      </c>
      <c r="X97" s="33">
        <v>10.171777777777779</v>
      </c>
      <c r="Y97" s="33">
        <v>0</v>
      </c>
      <c r="Z97" s="33">
        <v>0.18814690685658428</v>
      </c>
      <c r="AA97" s="33">
        <v>0</v>
      </c>
      <c r="AB97" s="33">
        <v>0</v>
      </c>
      <c r="AC97" s="33">
        <v>0</v>
      </c>
      <c r="AD97" s="33">
        <v>0</v>
      </c>
      <c r="AE97" s="33">
        <v>0</v>
      </c>
      <c r="AF97" s="33">
        <v>0</v>
      </c>
      <c r="AG97" s="33">
        <v>0</v>
      </c>
      <c r="AH97" t="s">
        <v>33</v>
      </c>
      <c r="AI97" s="34">
        <v>4</v>
      </c>
    </row>
    <row r="98" spans="1:35" x14ac:dyDescent="0.25">
      <c r="A98" t="s">
        <v>822</v>
      </c>
      <c r="B98" t="s">
        <v>276</v>
      </c>
      <c r="C98" t="s">
        <v>589</v>
      </c>
      <c r="D98" t="s">
        <v>752</v>
      </c>
      <c r="E98" s="33">
        <v>52.81111111111111</v>
      </c>
      <c r="F98" s="33">
        <v>5.2444444444444445</v>
      </c>
      <c r="G98" s="33">
        <v>0</v>
      </c>
      <c r="H98" s="33">
        <v>0.16022222222222224</v>
      </c>
      <c r="I98" s="33">
        <v>1.0888888888888888</v>
      </c>
      <c r="J98" s="33">
        <v>0</v>
      </c>
      <c r="K98" s="33">
        <v>0</v>
      </c>
      <c r="L98" s="33">
        <v>2.5912222222222221</v>
      </c>
      <c r="M98" s="33">
        <v>5.6684444444444431</v>
      </c>
      <c r="N98" s="33">
        <v>0</v>
      </c>
      <c r="O98" s="33">
        <v>0.10733431516936669</v>
      </c>
      <c r="P98" s="33">
        <v>0</v>
      </c>
      <c r="Q98" s="33">
        <v>3.5330000000000004</v>
      </c>
      <c r="R98" s="33">
        <v>6.6898800757416374E-2</v>
      </c>
      <c r="S98" s="33">
        <v>1.0365555555555552</v>
      </c>
      <c r="T98" s="33">
        <v>7.9017777777777773</v>
      </c>
      <c r="U98" s="33">
        <v>0</v>
      </c>
      <c r="V98" s="33">
        <v>0.16925099936881968</v>
      </c>
      <c r="W98" s="33">
        <v>0.87355555555555564</v>
      </c>
      <c r="X98" s="33">
        <v>9.5184444444444445</v>
      </c>
      <c r="Y98" s="33">
        <v>0</v>
      </c>
      <c r="Z98" s="33">
        <v>0.19677677256469597</v>
      </c>
      <c r="AA98" s="33">
        <v>0</v>
      </c>
      <c r="AB98" s="33">
        <v>5.5111111111111111</v>
      </c>
      <c r="AC98" s="33">
        <v>0</v>
      </c>
      <c r="AD98" s="33">
        <v>0</v>
      </c>
      <c r="AE98" s="33">
        <v>8.8888888888888892E-2</v>
      </c>
      <c r="AF98" s="33">
        <v>0</v>
      </c>
      <c r="AG98" s="33">
        <v>0</v>
      </c>
      <c r="AH98" t="s">
        <v>3</v>
      </c>
      <c r="AI98" s="34">
        <v>4</v>
      </c>
    </row>
    <row r="99" spans="1:35" x14ac:dyDescent="0.25">
      <c r="A99" t="s">
        <v>822</v>
      </c>
      <c r="B99" t="s">
        <v>322</v>
      </c>
      <c r="C99" t="s">
        <v>555</v>
      </c>
      <c r="D99" t="s">
        <v>688</v>
      </c>
      <c r="E99" s="33">
        <v>73.36666666666666</v>
      </c>
      <c r="F99" s="33">
        <v>0</v>
      </c>
      <c r="G99" s="33">
        <v>0</v>
      </c>
      <c r="H99" s="33">
        <v>0</v>
      </c>
      <c r="I99" s="33">
        <v>0</v>
      </c>
      <c r="J99" s="33">
        <v>0</v>
      </c>
      <c r="K99" s="33">
        <v>0</v>
      </c>
      <c r="L99" s="33">
        <v>2.4694444444444446</v>
      </c>
      <c r="M99" s="33">
        <v>9.9555555555555557</v>
      </c>
      <c r="N99" s="33">
        <v>0</v>
      </c>
      <c r="O99" s="33">
        <v>0.13569589580493716</v>
      </c>
      <c r="P99" s="33">
        <v>0</v>
      </c>
      <c r="Q99" s="33">
        <v>0</v>
      </c>
      <c r="R99" s="33">
        <v>0</v>
      </c>
      <c r="S99" s="33">
        <v>5.2444444444444445</v>
      </c>
      <c r="T99" s="33">
        <v>8.4194444444444425</v>
      </c>
      <c r="U99" s="33">
        <v>0</v>
      </c>
      <c r="V99" s="33">
        <v>0.18624110252915341</v>
      </c>
      <c r="W99" s="33">
        <v>0</v>
      </c>
      <c r="X99" s="33">
        <v>11.413222222222222</v>
      </c>
      <c r="Y99" s="33">
        <v>0</v>
      </c>
      <c r="Z99" s="33">
        <v>0.15556413751325157</v>
      </c>
      <c r="AA99" s="33">
        <v>0</v>
      </c>
      <c r="AB99" s="33">
        <v>0</v>
      </c>
      <c r="AC99" s="33">
        <v>0</v>
      </c>
      <c r="AD99" s="33">
        <v>0</v>
      </c>
      <c r="AE99" s="33">
        <v>84.9</v>
      </c>
      <c r="AF99" s="33">
        <v>0</v>
      </c>
      <c r="AG99" s="33">
        <v>0</v>
      </c>
      <c r="AH99" t="s">
        <v>50</v>
      </c>
      <c r="AI99" s="34">
        <v>4</v>
      </c>
    </row>
    <row r="100" spans="1:35" x14ac:dyDescent="0.25">
      <c r="A100" t="s">
        <v>822</v>
      </c>
      <c r="B100" t="s">
        <v>314</v>
      </c>
      <c r="C100" t="s">
        <v>594</v>
      </c>
      <c r="D100" t="s">
        <v>699</v>
      </c>
      <c r="E100" s="33">
        <v>124.62222222222222</v>
      </c>
      <c r="F100" s="33">
        <v>5.1555555555555559</v>
      </c>
      <c r="G100" s="33">
        <v>0.84444444444444444</v>
      </c>
      <c r="H100" s="33">
        <v>0</v>
      </c>
      <c r="I100" s="33">
        <v>1.6888888888888889</v>
      </c>
      <c r="J100" s="33">
        <v>0</v>
      </c>
      <c r="K100" s="33">
        <v>0</v>
      </c>
      <c r="L100" s="33">
        <v>4.3811111111111112</v>
      </c>
      <c r="M100" s="33">
        <v>5.6888888888888891</v>
      </c>
      <c r="N100" s="33">
        <v>5.2508888888888894</v>
      </c>
      <c r="O100" s="33">
        <v>8.7783523537803138E-2</v>
      </c>
      <c r="P100" s="33">
        <v>6.2868888888888872</v>
      </c>
      <c r="Q100" s="33">
        <v>4.8766666666666669</v>
      </c>
      <c r="R100" s="33">
        <v>8.957917261055634E-2</v>
      </c>
      <c r="S100" s="33">
        <v>12.563666666666666</v>
      </c>
      <c r="T100" s="33">
        <v>10.442555555555558</v>
      </c>
      <c r="U100" s="33">
        <v>0</v>
      </c>
      <c r="V100" s="33">
        <v>0.18460770328102713</v>
      </c>
      <c r="W100" s="33">
        <v>11.482333333333331</v>
      </c>
      <c r="X100" s="33">
        <v>15.484888888888888</v>
      </c>
      <c r="Y100" s="33">
        <v>0</v>
      </c>
      <c r="Z100" s="33">
        <v>0.21639176176890154</v>
      </c>
      <c r="AA100" s="33">
        <v>0</v>
      </c>
      <c r="AB100" s="33">
        <v>0</v>
      </c>
      <c r="AC100" s="33">
        <v>0</v>
      </c>
      <c r="AD100" s="33">
        <v>0</v>
      </c>
      <c r="AE100" s="33">
        <v>0</v>
      </c>
      <c r="AF100" s="33">
        <v>0</v>
      </c>
      <c r="AG100" s="33">
        <v>1.1555555555555554</v>
      </c>
      <c r="AH100" t="s">
        <v>41</v>
      </c>
      <c r="AI100" s="34">
        <v>4</v>
      </c>
    </row>
    <row r="101" spans="1:35" x14ac:dyDescent="0.25">
      <c r="A101" t="s">
        <v>822</v>
      </c>
      <c r="B101" t="s">
        <v>329</v>
      </c>
      <c r="C101" t="s">
        <v>612</v>
      </c>
      <c r="D101" t="s">
        <v>721</v>
      </c>
      <c r="E101" s="33">
        <v>43.155555555555559</v>
      </c>
      <c r="F101" s="33">
        <v>5.6888888888888891</v>
      </c>
      <c r="G101" s="33">
        <v>0</v>
      </c>
      <c r="H101" s="33">
        <v>0.20344444444444448</v>
      </c>
      <c r="I101" s="33">
        <v>0.94444444444444442</v>
      </c>
      <c r="J101" s="33">
        <v>0</v>
      </c>
      <c r="K101" s="33">
        <v>0</v>
      </c>
      <c r="L101" s="33">
        <v>5.3497777777777777</v>
      </c>
      <c r="M101" s="33">
        <v>4.8665555555555562</v>
      </c>
      <c r="N101" s="33">
        <v>0</v>
      </c>
      <c r="O101" s="33">
        <v>0.11276776519052524</v>
      </c>
      <c r="P101" s="33">
        <v>0</v>
      </c>
      <c r="Q101" s="33">
        <v>0.2351111111111111</v>
      </c>
      <c r="R101" s="33">
        <v>5.4479917610710605E-3</v>
      </c>
      <c r="S101" s="33">
        <v>1.9293333333333331</v>
      </c>
      <c r="T101" s="33">
        <v>3.8455555555555558</v>
      </c>
      <c r="U101" s="33">
        <v>0</v>
      </c>
      <c r="V101" s="33">
        <v>0.13381565396498454</v>
      </c>
      <c r="W101" s="33">
        <v>0.9738888888888888</v>
      </c>
      <c r="X101" s="33">
        <v>3.3931111111111112</v>
      </c>
      <c r="Y101" s="33">
        <v>0</v>
      </c>
      <c r="Z101" s="33">
        <v>0.10119207003089598</v>
      </c>
      <c r="AA101" s="33">
        <v>0</v>
      </c>
      <c r="AB101" s="33">
        <v>5.166666666666667</v>
      </c>
      <c r="AC101" s="33">
        <v>0</v>
      </c>
      <c r="AD101" s="33">
        <v>0</v>
      </c>
      <c r="AE101" s="33">
        <v>4.4444444444444446E-2</v>
      </c>
      <c r="AF101" s="33">
        <v>0</v>
      </c>
      <c r="AG101" s="33">
        <v>0</v>
      </c>
      <c r="AH101" t="s">
        <v>57</v>
      </c>
      <c r="AI101" s="34">
        <v>4</v>
      </c>
    </row>
    <row r="102" spans="1:35" x14ac:dyDescent="0.25">
      <c r="A102" t="s">
        <v>822</v>
      </c>
      <c r="B102" t="s">
        <v>345</v>
      </c>
      <c r="C102" t="s">
        <v>618</v>
      </c>
      <c r="D102" t="s">
        <v>765</v>
      </c>
      <c r="E102" s="33">
        <v>77.25555555555556</v>
      </c>
      <c r="F102" s="33">
        <v>5.6888888888888891</v>
      </c>
      <c r="G102" s="33">
        <v>0.2</v>
      </c>
      <c r="H102" s="33">
        <v>0.56166666666666676</v>
      </c>
      <c r="I102" s="33">
        <v>0.55555555555555558</v>
      </c>
      <c r="J102" s="33">
        <v>0</v>
      </c>
      <c r="K102" s="33">
        <v>0</v>
      </c>
      <c r="L102" s="33">
        <v>4.5573333333333323</v>
      </c>
      <c r="M102" s="33">
        <v>0</v>
      </c>
      <c r="N102" s="33">
        <v>4.2203333333333335</v>
      </c>
      <c r="O102" s="33">
        <v>5.4628218035380413E-2</v>
      </c>
      <c r="P102" s="33">
        <v>5.214777777777778</v>
      </c>
      <c r="Q102" s="33">
        <v>1.3071111111111111</v>
      </c>
      <c r="R102" s="33">
        <v>8.4419674960448721E-2</v>
      </c>
      <c r="S102" s="33">
        <v>9.7243333333333339</v>
      </c>
      <c r="T102" s="33">
        <v>0</v>
      </c>
      <c r="U102" s="33">
        <v>0</v>
      </c>
      <c r="V102" s="33">
        <v>0.12587228534445563</v>
      </c>
      <c r="W102" s="33">
        <v>4.6094444444444447</v>
      </c>
      <c r="X102" s="33">
        <v>8.2979999999999983</v>
      </c>
      <c r="Y102" s="33">
        <v>0</v>
      </c>
      <c r="Z102" s="33">
        <v>0.1670746440385445</v>
      </c>
      <c r="AA102" s="33">
        <v>0</v>
      </c>
      <c r="AB102" s="33">
        <v>0</v>
      </c>
      <c r="AC102" s="33">
        <v>0</v>
      </c>
      <c r="AD102" s="33">
        <v>0</v>
      </c>
      <c r="AE102" s="33">
        <v>0</v>
      </c>
      <c r="AF102" s="33">
        <v>0</v>
      </c>
      <c r="AG102" s="33">
        <v>0</v>
      </c>
      <c r="AH102" t="s">
        <v>73</v>
      </c>
      <c r="AI102" s="34">
        <v>4</v>
      </c>
    </row>
    <row r="103" spans="1:35" x14ac:dyDescent="0.25">
      <c r="A103" t="s">
        <v>822</v>
      </c>
      <c r="B103" t="s">
        <v>448</v>
      </c>
      <c r="C103" t="s">
        <v>664</v>
      </c>
      <c r="D103" t="s">
        <v>790</v>
      </c>
      <c r="E103" s="33">
        <v>75.688888888888883</v>
      </c>
      <c r="F103" s="33">
        <v>5.5888888888888886</v>
      </c>
      <c r="G103" s="33">
        <v>0.26666666666666666</v>
      </c>
      <c r="H103" s="33">
        <v>0</v>
      </c>
      <c r="I103" s="33">
        <v>0</v>
      </c>
      <c r="J103" s="33">
        <v>0</v>
      </c>
      <c r="K103" s="33">
        <v>0</v>
      </c>
      <c r="L103" s="33">
        <v>0</v>
      </c>
      <c r="M103" s="33">
        <v>5.7249999999999996</v>
      </c>
      <c r="N103" s="33">
        <v>0</v>
      </c>
      <c r="O103" s="33">
        <v>7.5638578978273641E-2</v>
      </c>
      <c r="P103" s="33">
        <v>4.6166666666666663</v>
      </c>
      <c r="Q103" s="33">
        <v>2.2999999999999998</v>
      </c>
      <c r="R103" s="33">
        <v>9.1382853787433937E-2</v>
      </c>
      <c r="S103" s="33">
        <v>0</v>
      </c>
      <c r="T103" s="33">
        <v>0</v>
      </c>
      <c r="U103" s="33">
        <v>0</v>
      </c>
      <c r="V103" s="33">
        <v>0</v>
      </c>
      <c r="W103" s="33">
        <v>0</v>
      </c>
      <c r="X103" s="33">
        <v>0</v>
      </c>
      <c r="Y103" s="33">
        <v>0</v>
      </c>
      <c r="Z103" s="33">
        <v>0</v>
      </c>
      <c r="AA103" s="33">
        <v>0</v>
      </c>
      <c r="AB103" s="33">
        <v>0</v>
      </c>
      <c r="AC103" s="33">
        <v>0</v>
      </c>
      <c r="AD103" s="33">
        <v>0</v>
      </c>
      <c r="AE103" s="33">
        <v>0</v>
      </c>
      <c r="AF103" s="33">
        <v>0</v>
      </c>
      <c r="AG103" s="33">
        <v>0</v>
      </c>
      <c r="AH103" t="s">
        <v>180</v>
      </c>
      <c r="AI103" s="34">
        <v>4</v>
      </c>
    </row>
    <row r="104" spans="1:35" x14ac:dyDescent="0.25">
      <c r="A104" t="s">
        <v>822</v>
      </c>
      <c r="B104" t="s">
        <v>395</v>
      </c>
      <c r="C104" t="s">
        <v>646</v>
      </c>
      <c r="D104" t="s">
        <v>688</v>
      </c>
      <c r="E104" s="33">
        <v>87.344444444444449</v>
      </c>
      <c r="F104" s="33">
        <v>5.6888888888888891</v>
      </c>
      <c r="G104" s="33">
        <v>0</v>
      </c>
      <c r="H104" s="33">
        <v>0</v>
      </c>
      <c r="I104" s="33">
        <v>0</v>
      </c>
      <c r="J104" s="33">
        <v>0</v>
      </c>
      <c r="K104" s="33">
        <v>0</v>
      </c>
      <c r="L104" s="33">
        <v>4.7520000000000016</v>
      </c>
      <c r="M104" s="33">
        <v>5.4345555555555549</v>
      </c>
      <c r="N104" s="33">
        <v>0</v>
      </c>
      <c r="O104" s="33">
        <v>6.2219819361404388E-2</v>
      </c>
      <c r="P104" s="33">
        <v>3.4314444444444443</v>
      </c>
      <c r="Q104" s="33">
        <v>9.4117777777777754</v>
      </c>
      <c r="R104" s="33">
        <v>0.14704108891998471</v>
      </c>
      <c r="S104" s="33">
        <v>3.2836666666666652</v>
      </c>
      <c r="T104" s="33">
        <v>10.756555555555556</v>
      </c>
      <c r="U104" s="33">
        <v>0</v>
      </c>
      <c r="V104" s="33">
        <v>0.16074545223254036</v>
      </c>
      <c r="W104" s="33">
        <v>4.8926666666666669</v>
      </c>
      <c r="X104" s="33">
        <v>10.613444444444442</v>
      </c>
      <c r="Y104" s="33">
        <v>0</v>
      </c>
      <c r="Z104" s="33">
        <v>0.17752830428698635</v>
      </c>
      <c r="AA104" s="33">
        <v>0</v>
      </c>
      <c r="AB104" s="33">
        <v>0</v>
      </c>
      <c r="AC104" s="33">
        <v>0</v>
      </c>
      <c r="AD104" s="33">
        <v>0</v>
      </c>
      <c r="AE104" s="33">
        <v>0</v>
      </c>
      <c r="AF104" s="33">
        <v>0</v>
      </c>
      <c r="AG104" s="33">
        <v>0</v>
      </c>
      <c r="AH104" t="s">
        <v>126</v>
      </c>
      <c r="AI104" s="34">
        <v>4</v>
      </c>
    </row>
    <row r="105" spans="1:35" x14ac:dyDescent="0.25">
      <c r="A105" t="s">
        <v>822</v>
      </c>
      <c r="B105" t="s">
        <v>523</v>
      </c>
      <c r="C105" t="s">
        <v>682</v>
      </c>
      <c r="D105" t="s">
        <v>752</v>
      </c>
      <c r="E105" s="33">
        <v>55.955555555555556</v>
      </c>
      <c r="F105" s="33">
        <v>86.844444444444449</v>
      </c>
      <c r="G105" s="33">
        <v>0.52222222222222225</v>
      </c>
      <c r="H105" s="33">
        <v>1.1111111111111112E-2</v>
      </c>
      <c r="I105" s="33">
        <v>5.4777777777777779</v>
      </c>
      <c r="J105" s="33">
        <v>0</v>
      </c>
      <c r="K105" s="33">
        <v>5.4222222222222225</v>
      </c>
      <c r="L105" s="33">
        <v>2.9268888888888895</v>
      </c>
      <c r="M105" s="33">
        <v>4.8722222222222218</v>
      </c>
      <c r="N105" s="33">
        <v>4.7638888888888893</v>
      </c>
      <c r="O105" s="33">
        <v>0.1722100873709293</v>
      </c>
      <c r="P105" s="33">
        <v>4.9416666666666664</v>
      </c>
      <c r="Q105" s="33">
        <v>12.994444444444444</v>
      </c>
      <c r="R105" s="33">
        <v>0.3205420969023034</v>
      </c>
      <c r="S105" s="33">
        <v>0.70255555555555549</v>
      </c>
      <c r="T105" s="33">
        <v>5.7357777777777779</v>
      </c>
      <c r="U105" s="33">
        <v>0</v>
      </c>
      <c r="V105" s="33">
        <v>0.11506155679110405</v>
      </c>
      <c r="W105" s="33">
        <v>0.89066666666666661</v>
      </c>
      <c r="X105" s="33">
        <v>3.58</v>
      </c>
      <c r="Y105" s="33">
        <v>0</v>
      </c>
      <c r="Z105" s="33">
        <v>7.9896743447180299E-2</v>
      </c>
      <c r="AA105" s="33">
        <v>0</v>
      </c>
      <c r="AB105" s="33">
        <v>0</v>
      </c>
      <c r="AC105" s="33">
        <v>0</v>
      </c>
      <c r="AD105" s="33">
        <v>0</v>
      </c>
      <c r="AE105" s="33">
        <v>0</v>
      </c>
      <c r="AF105" s="33">
        <v>0</v>
      </c>
      <c r="AG105" s="33">
        <v>0</v>
      </c>
      <c r="AH105" t="s">
        <v>256</v>
      </c>
      <c r="AI105" s="34">
        <v>4</v>
      </c>
    </row>
    <row r="106" spans="1:35" x14ac:dyDescent="0.25">
      <c r="A106" t="s">
        <v>822</v>
      </c>
      <c r="B106" t="s">
        <v>503</v>
      </c>
      <c r="C106" t="s">
        <v>600</v>
      </c>
      <c r="D106" t="s">
        <v>732</v>
      </c>
      <c r="E106" s="33">
        <v>73.63333333333334</v>
      </c>
      <c r="F106" s="33">
        <v>5.3777777777777782</v>
      </c>
      <c r="G106" s="33">
        <v>0.35555555555555557</v>
      </c>
      <c r="H106" s="33">
        <v>0.3995555555555555</v>
      </c>
      <c r="I106" s="33">
        <v>3.8444444444444446</v>
      </c>
      <c r="J106" s="33">
        <v>0</v>
      </c>
      <c r="K106" s="33">
        <v>0</v>
      </c>
      <c r="L106" s="33">
        <v>4.8608888888888888</v>
      </c>
      <c r="M106" s="33">
        <v>5.2270000000000003</v>
      </c>
      <c r="N106" s="33">
        <v>0</v>
      </c>
      <c r="O106" s="33">
        <v>7.0986871887732006E-2</v>
      </c>
      <c r="P106" s="33">
        <v>0</v>
      </c>
      <c r="Q106" s="33">
        <v>5.6772222222222224</v>
      </c>
      <c r="R106" s="33">
        <v>7.710125245208993E-2</v>
      </c>
      <c r="S106" s="33">
        <v>3.9613333333333336</v>
      </c>
      <c r="T106" s="33">
        <v>4.5091111111111122</v>
      </c>
      <c r="U106" s="33">
        <v>0</v>
      </c>
      <c r="V106" s="33">
        <v>0.11503546099290782</v>
      </c>
      <c r="W106" s="33">
        <v>5.1637777777777778</v>
      </c>
      <c r="X106" s="33">
        <v>4.4739999999999975</v>
      </c>
      <c r="Y106" s="33">
        <v>0</v>
      </c>
      <c r="Z106" s="33">
        <v>0.13088878829032738</v>
      </c>
      <c r="AA106" s="33">
        <v>0</v>
      </c>
      <c r="AB106" s="33">
        <v>5.1444444444444448</v>
      </c>
      <c r="AC106" s="33">
        <v>0</v>
      </c>
      <c r="AD106" s="33">
        <v>0</v>
      </c>
      <c r="AE106" s="33">
        <v>0</v>
      </c>
      <c r="AF106" s="33">
        <v>0</v>
      </c>
      <c r="AG106" s="33">
        <v>0</v>
      </c>
      <c r="AH106" t="s">
        <v>236</v>
      </c>
      <c r="AI106" s="34">
        <v>4</v>
      </c>
    </row>
    <row r="107" spans="1:35" x14ac:dyDescent="0.25">
      <c r="A107" t="s">
        <v>822</v>
      </c>
      <c r="B107" t="s">
        <v>289</v>
      </c>
      <c r="C107" t="s">
        <v>553</v>
      </c>
      <c r="D107" t="s">
        <v>693</v>
      </c>
      <c r="E107" s="33">
        <v>73.36666666666666</v>
      </c>
      <c r="F107" s="33">
        <v>5.2444444444444445</v>
      </c>
      <c r="G107" s="33">
        <v>0.25555555555555554</v>
      </c>
      <c r="H107" s="33">
        <v>0</v>
      </c>
      <c r="I107" s="33">
        <v>1.1000000000000001</v>
      </c>
      <c r="J107" s="33">
        <v>0</v>
      </c>
      <c r="K107" s="33">
        <v>0</v>
      </c>
      <c r="L107" s="33">
        <v>5.3761111111111104</v>
      </c>
      <c r="M107" s="33">
        <v>5.4027777777777777</v>
      </c>
      <c r="N107" s="33">
        <v>0</v>
      </c>
      <c r="O107" s="33">
        <v>7.3640769347266405E-2</v>
      </c>
      <c r="P107" s="33">
        <v>5.4916666666666663</v>
      </c>
      <c r="Q107" s="33">
        <v>7</v>
      </c>
      <c r="R107" s="33">
        <v>0.17026351658337122</v>
      </c>
      <c r="S107" s="33">
        <v>11.140000000000002</v>
      </c>
      <c r="T107" s="33">
        <v>0</v>
      </c>
      <c r="U107" s="33">
        <v>5.5555555555555552E-2</v>
      </c>
      <c r="V107" s="33">
        <v>0.15259730425564141</v>
      </c>
      <c r="W107" s="33">
        <v>5.283555555555556</v>
      </c>
      <c r="X107" s="33">
        <v>0</v>
      </c>
      <c r="Y107" s="33">
        <v>4.822222222222222</v>
      </c>
      <c r="Z107" s="33">
        <v>0.13774344994699381</v>
      </c>
      <c r="AA107" s="33">
        <v>0</v>
      </c>
      <c r="AB107" s="33">
        <v>0</v>
      </c>
      <c r="AC107" s="33">
        <v>0</v>
      </c>
      <c r="AD107" s="33">
        <v>0</v>
      </c>
      <c r="AE107" s="33">
        <v>0</v>
      </c>
      <c r="AF107" s="33">
        <v>0</v>
      </c>
      <c r="AG107" s="33">
        <v>0</v>
      </c>
      <c r="AH107" t="s">
        <v>16</v>
      </c>
      <c r="AI107" s="34">
        <v>4</v>
      </c>
    </row>
    <row r="108" spans="1:35" x14ac:dyDescent="0.25">
      <c r="A108" t="s">
        <v>822</v>
      </c>
      <c r="B108" t="s">
        <v>465</v>
      </c>
      <c r="C108" t="s">
        <v>555</v>
      </c>
      <c r="D108" t="s">
        <v>688</v>
      </c>
      <c r="E108" s="33">
        <v>38.31111111111111</v>
      </c>
      <c r="F108" s="33">
        <v>5.6888888888888891</v>
      </c>
      <c r="G108" s="33">
        <v>0</v>
      </c>
      <c r="H108" s="33">
        <v>0.29000000000000009</v>
      </c>
      <c r="I108" s="33">
        <v>3.7</v>
      </c>
      <c r="J108" s="33">
        <v>0</v>
      </c>
      <c r="K108" s="33">
        <v>0</v>
      </c>
      <c r="L108" s="33">
        <v>3.2370000000000005</v>
      </c>
      <c r="M108" s="33">
        <v>5.6888888888888891</v>
      </c>
      <c r="N108" s="33">
        <v>0</v>
      </c>
      <c r="O108" s="33">
        <v>0.14849187935034805</v>
      </c>
      <c r="P108" s="33">
        <v>5.2716666666666656</v>
      </c>
      <c r="Q108" s="33">
        <v>0</v>
      </c>
      <c r="R108" s="33">
        <v>0.13760150812064964</v>
      </c>
      <c r="S108" s="33">
        <v>4.474444444444444</v>
      </c>
      <c r="T108" s="33">
        <v>5.664777777777779</v>
      </c>
      <c r="U108" s="33">
        <v>0</v>
      </c>
      <c r="V108" s="33">
        <v>0.26465487238979118</v>
      </c>
      <c r="W108" s="33">
        <v>4.616888888888889</v>
      </c>
      <c r="X108" s="33">
        <v>1.7333333333333336</v>
      </c>
      <c r="Y108" s="33">
        <v>0</v>
      </c>
      <c r="Z108" s="33">
        <v>0.16575406032482601</v>
      </c>
      <c r="AA108" s="33">
        <v>0</v>
      </c>
      <c r="AB108" s="33">
        <v>0</v>
      </c>
      <c r="AC108" s="33">
        <v>0</v>
      </c>
      <c r="AD108" s="33">
        <v>0</v>
      </c>
      <c r="AE108" s="33">
        <v>86.777777777777771</v>
      </c>
      <c r="AF108" s="33">
        <v>0</v>
      </c>
      <c r="AG108" s="33">
        <v>0.58888888888888891</v>
      </c>
      <c r="AH108" t="s">
        <v>197</v>
      </c>
      <c r="AI108" s="34">
        <v>4</v>
      </c>
    </row>
    <row r="109" spans="1:35" x14ac:dyDescent="0.25">
      <c r="A109" t="s">
        <v>822</v>
      </c>
      <c r="B109" t="s">
        <v>508</v>
      </c>
      <c r="C109" t="s">
        <v>541</v>
      </c>
      <c r="D109" t="s">
        <v>797</v>
      </c>
      <c r="E109" s="33">
        <v>113.76666666666667</v>
      </c>
      <c r="F109" s="33">
        <v>5</v>
      </c>
      <c r="G109" s="33">
        <v>0</v>
      </c>
      <c r="H109" s="33">
        <v>0</v>
      </c>
      <c r="I109" s="33">
        <v>5.1888888888888891</v>
      </c>
      <c r="J109" s="33">
        <v>0</v>
      </c>
      <c r="K109" s="33">
        <v>0</v>
      </c>
      <c r="L109" s="33">
        <v>8.4266666666666659</v>
      </c>
      <c r="M109" s="33">
        <v>5.0555555555555554</v>
      </c>
      <c r="N109" s="33">
        <v>5.03</v>
      </c>
      <c r="O109" s="33">
        <v>8.8651235472214082E-2</v>
      </c>
      <c r="P109" s="33">
        <v>8.5266666666666655</v>
      </c>
      <c r="Q109" s="33">
        <v>24.394444444444446</v>
      </c>
      <c r="R109" s="33">
        <v>0.28937396230100593</v>
      </c>
      <c r="S109" s="33">
        <v>8.9544444444444444</v>
      </c>
      <c r="T109" s="33">
        <v>12.795555555555557</v>
      </c>
      <c r="U109" s="33">
        <v>0</v>
      </c>
      <c r="V109" s="33">
        <v>0.19118077937298564</v>
      </c>
      <c r="W109" s="33">
        <v>5.6955555555555559</v>
      </c>
      <c r="X109" s="33">
        <v>17.393333333333331</v>
      </c>
      <c r="Y109" s="33">
        <v>0</v>
      </c>
      <c r="Z109" s="33">
        <v>0.20294950678777224</v>
      </c>
      <c r="AA109" s="33">
        <v>0</v>
      </c>
      <c r="AB109" s="33">
        <v>0</v>
      </c>
      <c r="AC109" s="33">
        <v>0</v>
      </c>
      <c r="AD109" s="33">
        <v>0</v>
      </c>
      <c r="AE109" s="33">
        <v>0</v>
      </c>
      <c r="AF109" s="33">
        <v>0</v>
      </c>
      <c r="AG109" s="33">
        <v>0</v>
      </c>
      <c r="AH109" t="s">
        <v>241</v>
      </c>
      <c r="AI109" s="34">
        <v>4</v>
      </c>
    </row>
    <row r="110" spans="1:35" x14ac:dyDescent="0.25">
      <c r="A110" t="s">
        <v>822</v>
      </c>
      <c r="B110" t="s">
        <v>442</v>
      </c>
      <c r="C110" t="s">
        <v>555</v>
      </c>
      <c r="D110" t="s">
        <v>688</v>
      </c>
      <c r="E110" s="33">
        <v>58.133333333333333</v>
      </c>
      <c r="F110" s="33">
        <v>5.4666666666666668</v>
      </c>
      <c r="G110" s="33">
        <v>0.33333333333333331</v>
      </c>
      <c r="H110" s="33">
        <v>0.28533333333333333</v>
      </c>
      <c r="I110" s="33">
        <v>1.4444444444444444</v>
      </c>
      <c r="J110" s="33">
        <v>0</v>
      </c>
      <c r="K110" s="33">
        <v>0</v>
      </c>
      <c r="L110" s="33">
        <v>5.366888888888889</v>
      </c>
      <c r="M110" s="33">
        <v>5.1691111111111114</v>
      </c>
      <c r="N110" s="33">
        <v>0</v>
      </c>
      <c r="O110" s="33">
        <v>8.8918195718654447E-2</v>
      </c>
      <c r="P110" s="33">
        <v>0</v>
      </c>
      <c r="Q110" s="33">
        <v>3.8996666666666684</v>
      </c>
      <c r="R110" s="33">
        <v>6.7081422018348658E-2</v>
      </c>
      <c r="S110" s="33">
        <v>0.96744444444444411</v>
      </c>
      <c r="T110" s="33">
        <v>4.9353333333333325</v>
      </c>
      <c r="U110" s="33">
        <v>0</v>
      </c>
      <c r="V110" s="33">
        <v>0.10153860856269112</v>
      </c>
      <c r="W110" s="33">
        <v>1.9547777777777775</v>
      </c>
      <c r="X110" s="33">
        <v>4.3771111111111107</v>
      </c>
      <c r="Y110" s="33">
        <v>0</v>
      </c>
      <c r="Z110" s="33">
        <v>0.10892010703363914</v>
      </c>
      <c r="AA110" s="33">
        <v>0</v>
      </c>
      <c r="AB110" s="33">
        <v>3.3777777777777778</v>
      </c>
      <c r="AC110" s="33">
        <v>0</v>
      </c>
      <c r="AD110" s="33">
        <v>0</v>
      </c>
      <c r="AE110" s="33">
        <v>0</v>
      </c>
      <c r="AF110" s="33">
        <v>0</v>
      </c>
      <c r="AG110" s="33">
        <v>0</v>
      </c>
      <c r="AH110" t="s">
        <v>174</v>
      </c>
      <c r="AI110" s="34">
        <v>4</v>
      </c>
    </row>
    <row r="111" spans="1:35" x14ac:dyDescent="0.25">
      <c r="A111" t="s">
        <v>822</v>
      </c>
      <c r="B111" t="s">
        <v>319</v>
      </c>
      <c r="C111" t="s">
        <v>607</v>
      </c>
      <c r="D111" t="s">
        <v>760</v>
      </c>
      <c r="E111" s="33">
        <v>76.3</v>
      </c>
      <c r="F111" s="33">
        <v>5.6888888888888891</v>
      </c>
      <c r="G111" s="33">
        <v>0.18888888888888888</v>
      </c>
      <c r="H111" s="33">
        <v>0.62611111111111117</v>
      </c>
      <c r="I111" s="33">
        <v>0.96666666666666667</v>
      </c>
      <c r="J111" s="33">
        <v>0</v>
      </c>
      <c r="K111" s="33">
        <v>0</v>
      </c>
      <c r="L111" s="33">
        <v>3.4773333333333332</v>
      </c>
      <c r="M111" s="33">
        <v>0</v>
      </c>
      <c r="N111" s="33">
        <v>0</v>
      </c>
      <c r="O111" s="33">
        <v>0</v>
      </c>
      <c r="P111" s="33">
        <v>6.057888888888888</v>
      </c>
      <c r="Q111" s="33">
        <v>5.7122222222222199</v>
      </c>
      <c r="R111" s="33">
        <v>0.15426095820591229</v>
      </c>
      <c r="S111" s="33">
        <v>10.076111111111111</v>
      </c>
      <c r="T111" s="33">
        <v>0</v>
      </c>
      <c r="U111" s="33">
        <v>0</v>
      </c>
      <c r="V111" s="33">
        <v>0.13205912334352701</v>
      </c>
      <c r="W111" s="33">
        <v>5.083333333333333</v>
      </c>
      <c r="X111" s="33">
        <v>5.6013333333333337</v>
      </c>
      <c r="Y111" s="33">
        <v>0</v>
      </c>
      <c r="Z111" s="33">
        <v>0.14003494975972042</v>
      </c>
      <c r="AA111" s="33">
        <v>0</v>
      </c>
      <c r="AB111" s="33">
        <v>0</v>
      </c>
      <c r="AC111" s="33">
        <v>0</v>
      </c>
      <c r="AD111" s="33">
        <v>0</v>
      </c>
      <c r="AE111" s="33">
        <v>0</v>
      </c>
      <c r="AF111" s="33">
        <v>0</v>
      </c>
      <c r="AG111" s="33">
        <v>0</v>
      </c>
      <c r="AH111" t="s">
        <v>47</v>
      </c>
      <c r="AI111" s="34">
        <v>4</v>
      </c>
    </row>
    <row r="112" spans="1:35" x14ac:dyDescent="0.25">
      <c r="A112" t="s">
        <v>822</v>
      </c>
      <c r="B112" t="s">
        <v>485</v>
      </c>
      <c r="C112" t="s">
        <v>609</v>
      </c>
      <c r="D112" t="s">
        <v>710</v>
      </c>
      <c r="E112" s="33">
        <v>9.5666666666666664</v>
      </c>
      <c r="F112" s="33">
        <v>0.26666666666666666</v>
      </c>
      <c r="G112" s="33">
        <v>0.13333333333333333</v>
      </c>
      <c r="H112" s="33">
        <v>0.11388888888888889</v>
      </c>
      <c r="I112" s="33">
        <v>0.13333333333333333</v>
      </c>
      <c r="J112" s="33">
        <v>0</v>
      </c>
      <c r="K112" s="33">
        <v>0</v>
      </c>
      <c r="L112" s="33">
        <v>0.83700000000000019</v>
      </c>
      <c r="M112" s="33">
        <v>0</v>
      </c>
      <c r="N112" s="33">
        <v>0</v>
      </c>
      <c r="O112" s="33">
        <v>0</v>
      </c>
      <c r="P112" s="33">
        <v>0</v>
      </c>
      <c r="Q112" s="33">
        <v>2.3666666666666667</v>
      </c>
      <c r="R112" s="33">
        <v>0.24738675958188155</v>
      </c>
      <c r="S112" s="33">
        <v>6.6254444444444429</v>
      </c>
      <c r="T112" s="33">
        <v>0</v>
      </c>
      <c r="U112" s="33">
        <v>0</v>
      </c>
      <c r="V112" s="33">
        <v>0.6925551684088268</v>
      </c>
      <c r="W112" s="33">
        <v>1.7277777777777779</v>
      </c>
      <c r="X112" s="33">
        <v>5.4464444444444462</v>
      </c>
      <c r="Y112" s="33">
        <v>2.5222222222222221</v>
      </c>
      <c r="Z112" s="33">
        <v>1.0135656213704995</v>
      </c>
      <c r="AA112" s="33">
        <v>0</v>
      </c>
      <c r="AB112" s="33">
        <v>0</v>
      </c>
      <c r="AC112" s="33">
        <v>0</v>
      </c>
      <c r="AD112" s="33">
        <v>0</v>
      </c>
      <c r="AE112" s="33">
        <v>0.4</v>
      </c>
      <c r="AF112" s="33">
        <v>0</v>
      </c>
      <c r="AG112" s="33">
        <v>0</v>
      </c>
      <c r="AH112" t="s">
        <v>217</v>
      </c>
      <c r="AI112" s="34">
        <v>4</v>
      </c>
    </row>
    <row r="113" spans="1:35" x14ac:dyDescent="0.25">
      <c r="A113" t="s">
        <v>822</v>
      </c>
      <c r="B113" t="s">
        <v>387</v>
      </c>
      <c r="C113" t="s">
        <v>548</v>
      </c>
      <c r="D113" t="s">
        <v>690</v>
      </c>
      <c r="E113" s="33">
        <v>69.311111111111117</v>
      </c>
      <c r="F113" s="33">
        <v>5.6222222222222218</v>
      </c>
      <c r="G113" s="33">
        <v>3.3333333333333333E-2</v>
      </c>
      <c r="H113" s="33">
        <v>0.46111111111111114</v>
      </c>
      <c r="I113" s="33">
        <v>0.17777777777777778</v>
      </c>
      <c r="J113" s="33">
        <v>0</v>
      </c>
      <c r="K113" s="33">
        <v>0</v>
      </c>
      <c r="L113" s="33">
        <v>3.9041111111111091</v>
      </c>
      <c r="M113" s="33">
        <v>5.0222222222222221</v>
      </c>
      <c r="N113" s="33">
        <v>0</v>
      </c>
      <c r="O113" s="33">
        <v>7.2459121513305538E-2</v>
      </c>
      <c r="P113" s="33">
        <v>5.6240000000000006</v>
      </c>
      <c r="Q113" s="33">
        <v>0</v>
      </c>
      <c r="R113" s="33">
        <v>8.1141391471625524E-2</v>
      </c>
      <c r="S113" s="33">
        <v>5.4450000000000029</v>
      </c>
      <c r="T113" s="33">
        <v>5.6429999999999998</v>
      </c>
      <c r="U113" s="33">
        <v>0</v>
      </c>
      <c r="V113" s="33">
        <v>0.15997435075344665</v>
      </c>
      <c r="W113" s="33">
        <v>1.1893333333333334</v>
      </c>
      <c r="X113" s="33">
        <v>8.6722222222222225</v>
      </c>
      <c r="Y113" s="33">
        <v>4.4000000000000004</v>
      </c>
      <c r="Z113" s="33">
        <v>0.20576146200705353</v>
      </c>
      <c r="AA113" s="33">
        <v>0</v>
      </c>
      <c r="AB113" s="33">
        <v>0</v>
      </c>
      <c r="AC113" s="33">
        <v>0</v>
      </c>
      <c r="AD113" s="33">
        <v>0</v>
      </c>
      <c r="AE113" s="33">
        <v>0</v>
      </c>
      <c r="AF113" s="33">
        <v>0</v>
      </c>
      <c r="AG113" s="33">
        <v>0</v>
      </c>
      <c r="AH113" t="s">
        <v>116</v>
      </c>
      <c r="AI113" s="34">
        <v>4</v>
      </c>
    </row>
    <row r="114" spans="1:35" x14ac:dyDescent="0.25">
      <c r="A114" t="s">
        <v>822</v>
      </c>
      <c r="B114" t="s">
        <v>318</v>
      </c>
      <c r="C114" t="s">
        <v>606</v>
      </c>
      <c r="D114" t="s">
        <v>759</v>
      </c>
      <c r="E114" s="33">
        <v>75.2</v>
      </c>
      <c r="F114" s="33">
        <v>4.7111111111111112</v>
      </c>
      <c r="G114" s="33">
        <v>0</v>
      </c>
      <c r="H114" s="33">
        <v>0</v>
      </c>
      <c r="I114" s="33">
        <v>0</v>
      </c>
      <c r="J114" s="33">
        <v>0</v>
      </c>
      <c r="K114" s="33">
        <v>0</v>
      </c>
      <c r="L114" s="33">
        <v>2.9002222222222218</v>
      </c>
      <c r="M114" s="33">
        <v>0</v>
      </c>
      <c r="N114" s="33">
        <v>5.5054444444444437</v>
      </c>
      <c r="O114" s="33">
        <v>7.321069739952718E-2</v>
      </c>
      <c r="P114" s="33">
        <v>5.9249999999999998</v>
      </c>
      <c r="Q114" s="33">
        <v>1.5111111111111111</v>
      </c>
      <c r="R114" s="33">
        <v>9.8884456264775406E-2</v>
      </c>
      <c r="S114" s="33">
        <v>8.7694444444444475</v>
      </c>
      <c r="T114" s="33">
        <v>0</v>
      </c>
      <c r="U114" s="33">
        <v>0</v>
      </c>
      <c r="V114" s="33">
        <v>0.11661495271867615</v>
      </c>
      <c r="W114" s="33">
        <v>2.5964444444444443</v>
      </c>
      <c r="X114" s="33">
        <v>4.8065555555555548</v>
      </c>
      <c r="Y114" s="33">
        <v>0</v>
      </c>
      <c r="Z114" s="33">
        <v>9.8444148936170192E-2</v>
      </c>
      <c r="AA114" s="33">
        <v>0</v>
      </c>
      <c r="AB114" s="33">
        <v>0</v>
      </c>
      <c r="AC114" s="33">
        <v>0</v>
      </c>
      <c r="AD114" s="33">
        <v>0</v>
      </c>
      <c r="AE114" s="33">
        <v>0</v>
      </c>
      <c r="AF114" s="33">
        <v>0</v>
      </c>
      <c r="AG114" s="33">
        <v>0</v>
      </c>
      <c r="AH114" t="s">
        <v>46</v>
      </c>
      <c r="AI114" s="34">
        <v>4</v>
      </c>
    </row>
    <row r="115" spans="1:35" x14ac:dyDescent="0.25">
      <c r="A115" t="s">
        <v>822</v>
      </c>
      <c r="B115" t="s">
        <v>391</v>
      </c>
      <c r="C115" t="s">
        <v>552</v>
      </c>
      <c r="D115" t="s">
        <v>758</v>
      </c>
      <c r="E115" s="33">
        <v>69.322222222222223</v>
      </c>
      <c r="F115" s="33">
        <v>5.5111111111111111</v>
      </c>
      <c r="G115" s="33">
        <v>0</v>
      </c>
      <c r="H115" s="33">
        <v>0</v>
      </c>
      <c r="I115" s="33">
        <v>0</v>
      </c>
      <c r="J115" s="33">
        <v>0</v>
      </c>
      <c r="K115" s="33">
        <v>0</v>
      </c>
      <c r="L115" s="33">
        <v>1.9818888888888893</v>
      </c>
      <c r="M115" s="33">
        <v>5.8111111111111109</v>
      </c>
      <c r="N115" s="33">
        <v>0</v>
      </c>
      <c r="O115" s="33">
        <v>8.3827536464176941E-2</v>
      </c>
      <c r="P115" s="33">
        <v>5.2527777777777782</v>
      </c>
      <c r="Q115" s="33">
        <v>4.8861111111111111</v>
      </c>
      <c r="R115" s="33">
        <v>0.14625741304696266</v>
      </c>
      <c r="S115" s="33">
        <v>4.8225555555555548</v>
      </c>
      <c r="T115" s="33">
        <v>4.3735555555555541</v>
      </c>
      <c r="U115" s="33">
        <v>0</v>
      </c>
      <c r="V115" s="33">
        <v>0.1326574771598012</v>
      </c>
      <c r="W115" s="33">
        <v>2.2824444444444447</v>
      </c>
      <c r="X115" s="33">
        <v>3.4716666666666645</v>
      </c>
      <c r="Y115" s="33">
        <v>1.1111111111111112E-2</v>
      </c>
      <c r="Z115" s="33">
        <v>8.316557140567396E-2</v>
      </c>
      <c r="AA115" s="33">
        <v>0</v>
      </c>
      <c r="AB115" s="33">
        <v>0</v>
      </c>
      <c r="AC115" s="33">
        <v>0</v>
      </c>
      <c r="AD115" s="33">
        <v>0</v>
      </c>
      <c r="AE115" s="33">
        <v>0</v>
      </c>
      <c r="AF115" s="33">
        <v>0</v>
      </c>
      <c r="AG115" s="33">
        <v>0</v>
      </c>
      <c r="AH115" t="s">
        <v>122</v>
      </c>
      <c r="AI115" s="34">
        <v>4</v>
      </c>
    </row>
    <row r="116" spans="1:35" x14ac:dyDescent="0.25">
      <c r="A116" t="s">
        <v>822</v>
      </c>
      <c r="B116" t="s">
        <v>368</v>
      </c>
      <c r="C116" t="s">
        <v>630</v>
      </c>
      <c r="D116" t="s">
        <v>703</v>
      </c>
      <c r="E116" s="33">
        <v>88.822222222222223</v>
      </c>
      <c r="F116" s="33">
        <v>5.4222222222222225</v>
      </c>
      <c r="G116" s="33">
        <v>0.2</v>
      </c>
      <c r="H116" s="33">
        <v>0</v>
      </c>
      <c r="I116" s="33">
        <v>1.1555555555555554</v>
      </c>
      <c r="J116" s="33">
        <v>0</v>
      </c>
      <c r="K116" s="33">
        <v>0</v>
      </c>
      <c r="L116" s="33">
        <v>2.4967777777777789</v>
      </c>
      <c r="M116" s="33">
        <v>5.3666666666666663</v>
      </c>
      <c r="N116" s="33">
        <v>0</v>
      </c>
      <c r="O116" s="33">
        <v>6.0420315236427317E-2</v>
      </c>
      <c r="P116" s="33">
        <v>0</v>
      </c>
      <c r="Q116" s="33">
        <v>5.2611111111111111</v>
      </c>
      <c r="R116" s="33">
        <v>5.9231923942957218E-2</v>
      </c>
      <c r="S116" s="33">
        <v>4.6659999999999995</v>
      </c>
      <c r="T116" s="33">
        <v>10.131111111111112</v>
      </c>
      <c r="U116" s="33">
        <v>0</v>
      </c>
      <c r="V116" s="33">
        <v>0.16659244433324993</v>
      </c>
      <c r="W116" s="33">
        <v>5.8146666666666684</v>
      </c>
      <c r="X116" s="33">
        <v>11.417777777777779</v>
      </c>
      <c r="Y116" s="33">
        <v>0</v>
      </c>
      <c r="Z116" s="33">
        <v>0.1940105078809107</v>
      </c>
      <c r="AA116" s="33">
        <v>0</v>
      </c>
      <c r="AB116" s="33">
        <v>0</v>
      </c>
      <c r="AC116" s="33">
        <v>0</v>
      </c>
      <c r="AD116" s="33">
        <v>0</v>
      </c>
      <c r="AE116" s="33">
        <v>0</v>
      </c>
      <c r="AF116" s="33">
        <v>0</v>
      </c>
      <c r="AG116" s="33">
        <v>0</v>
      </c>
      <c r="AH116" t="s">
        <v>96</v>
      </c>
      <c r="AI116" s="34">
        <v>4</v>
      </c>
    </row>
    <row r="117" spans="1:35" x14ac:dyDescent="0.25">
      <c r="A117" t="s">
        <v>822</v>
      </c>
      <c r="B117" t="s">
        <v>299</v>
      </c>
      <c r="C117" t="s">
        <v>555</v>
      </c>
      <c r="D117" t="s">
        <v>688</v>
      </c>
      <c r="E117" s="33">
        <v>85.5</v>
      </c>
      <c r="F117" s="33">
        <v>5.5666666666666664</v>
      </c>
      <c r="G117" s="33">
        <v>0</v>
      </c>
      <c r="H117" s="33">
        <v>0</v>
      </c>
      <c r="I117" s="33">
        <v>0</v>
      </c>
      <c r="J117" s="33">
        <v>0</v>
      </c>
      <c r="K117" s="33">
        <v>0</v>
      </c>
      <c r="L117" s="33">
        <v>5.3024444444444452</v>
      </c>
      <c r="M117" s="33">
        <v>5.708333333333333</v>
      </c>
      <c r="N117" s="33">
        <v>0</v>
      </c>
      <c r="O117" s="33">
        <v>6.6764132553606234E-2</v>
      </c>
      <c r="P117" s="33">
        <v>2.0055555555555555</v>
      </c>
      <c r="Q117" s="33">
        <v>4.3055555555555554</v>
      </c>
      <c r="R117" s="33">
        <v>7.3814165042235216E-2</v>
      </c>
      <c r="S117" s="33">
        <v>8.9347777777777786</v>
      </c>
      <c r="T117" s="33">
        <v>4.6414444444444438</v>
      </c>
      <c r="U117" s="33">
        <v>0</v>
      </c>
      <c r="V117" s="33">
        <v>0.15878622482131255</v>
      </c>
      <c r="W117" s="33">
        <v>2.9135555555555559</v>
      </c>
      <c r="X117" s="33">
        <v>6.6133333333333315</v>
      </c>
      <c r="Y117" s="33">
        <v>0</v>
      </c>
      <c r="Z117" s="33">
        <v>0.11142560103963611</v>
      </c>
      <c r="AA117" s="33">
        <v>0</v>
      </c>
      <c r="AB117" s="33">
        <v>0</v>
      </c>
      <c r="AC117" s="33">
        <v>0</v>
      </c>
      <c r="AD117" s="33">
        <v>0</v>
      </c>
      <c r="AE117" s="33">
        <v>0</v>
      </c>
      <c r="AF117" s="33">
        <v>0</v>
      </c>
      <c r="AG117" s="33">
        <v>0</v>
      </c>
      <c r="AH117" t="s">
        <v>26</v>
      </c>
      <c r="AI117" s="34">
        <v>4</v>
      </c>
    </row>
    <row r="118" spans="1:35" x14ac:dyDescent="0.25">
      <c r="A118" t="s">
        <v>822</v>
      </c>
      <c r="B118" t="s">
        <v>432</v>
      </c>
      <c r="C118" t="s">
        <v>656</v>
      </c>
      <c r="D118" t="s">
        <v>745</v>
      </c>
      <c r="E118" s="33">
        <v>47.12222222222222</v>
      </c>
      <c r="F118" s="33">
        <v>5.7777777777777777</v>
      </c>
      <c r="G118" s="33">
        <v>0</v>
      </c>
      <c r="H118" s="33">
        <v>0</v>
      </c>
      <c r="I118" s="33">
        <v>0</v>
      </c>
      <c r="J118" s="33">
        <v>0</v>
      </c>
      <c r="K118" s="33">
        <v>0</v>
      </c>
      <c r="L118" s="33">
        <v>5.179444444444445</v>
      </c>
      <c r="M118" s="33">
        <v>5.5333333333333332</v>
      </c>
      <c r="N118" s="33">
        <v>0</v>
      </c>
      <c r="O118" s="33">
        <v>0.11742513558123084</v>
      </c>
      <c r="P118" s="33">
        <v>4.7888888888888888</v>
      </c>
      <c r="Q118" s="33">
        <v>0</v>
      </c>
      <c r="R118" s="33">
        <v>0.10162697477010139</v>
      </c>
      <c r="S118" s="33">
        <v>1.3263333333333338</v>
      </c>
      <c r="T118" s="33">
        <v>7.7577777777777781</v>
      </c>
      <c r="U118" s="33">
        <v>0</v>
      </c>
      <c r="V118" s="33">
        <v>0.19277764678141948</v>
      </c>
      <c r="W118" s="33">
        <v>0.56766666666666665</v>
      </c>
      <c r="X118" s="33">
        <v>5.7967777777777778</v>
      </c>
      <c r="Y118" s="33">
        <v>1.6555555555555554</v>
      </c>
      <c r="Z118" s="33">
        <v>0.17019570855930205</v>
      </c>
      <c r="AA118" s="33">
        <v>0</v>
      </c>
      <c r="AB118" s="33">
        <v>0</v>
      </c>
      <c r="AC118" s="33">
        <v>0</v>
      </c>
      <c r="AD118" s="33">
        <v>0</v>
      </c>
      <c r="AE118" s="33">
        <v>0</v>
      </c>
      <c r="AF118" s="33">
        <v>0</v>
      </c>
      <c r="AG118" s="33">
        <v>0</v>
      </c>
      <c r="AH118" t="s">
        <v>164</v>
      </c>
      <c r="AI118" s="34">
        <v>4</v>
      </c>
    </row>
    <row r="119" spans="1:35" x14ac:dyDescent="0.25">
      <c r="A119" t="s">
        <v>822</v>
      </c>
      <c r="B119" t="s">
        <v>290</v>
      </c>
      <c r="C119" t="s">
        <v>554</v>
      </c>
      <c r="D119" t="s">
        <v>755</v>
      </c>
      <c r="E119" s="33">
        <v>84.2</v>
      </c>
      <c r="F119" s="33">
        <v>5.6888888888888891</v>
      </c>
      <c r="G119" s="33">
        <v>0</v>
      </c>
      <c r="H119" s="33">
        <v>0</v>
      </c>
      <c r="I119" s="33">
        <v>0.84444444444444444</v>
      </c>
      <c r="J119" s="33">
        <v>0</v>
      </c>
      <c r="K119" s="33">
        <v>0</v>
      </c>
      <c r="L119" s="33">
        <v>2.8988888888888886</v>
      </c>
      <c r="M119" s="33">
        <v>5.4138888888888888</v>
      </c>
      <c r="N119" s="33">
        <v>0</v>
      </c>
      <c r="O119" s="33">
        <v>6.4297967801530742E-2</v>
      </c>
      <c r="P119" s="33">
        <v>6.447222222222222</v>
      </c>
      <c r="Q119" s="33">
        <v>11.05</v>
      </c>
      <c r="R119" s="33">
        <v>0.20780548957508579</v>
      </c>
      <c r="S119" s="33">
        <v>5.8409999999999993</v>
      </c>
      <c r="T119" s="33">
        <v>3.3958888888888881</v>
      </c>
      <c r="U119" s="33">
        <v>0</v>
      </c>
      <c r="V119" s="33">
        <v>0.10970176827659012</v>
      </c>
      <c r="W119" s="33">
        <v>3.3633333333333333</v>
      </c>
      <c r="X119" s="33">
        <v>7.9406666666666661</v>
      </c>
      <c r="Y119" s="33">
        <v>0.31111111111111112</v>
      </c>
      <c r="Z119" s="33">
        <v>0.13794668778041699</v>
      </c>
      <c r="AA119" s="33">
        <v>0</v>
      </c>
      <c r="AB119" s="33">
        <v>0</v>
      </c>
      <c r="AC119" s="33">
        <v>0</v>
      </c>
      <c r="AD119" s="33">
        <v>0</v>
      </c>
      <c r="AE119" s="33">
        <v>0</v>
      </c>
      <c r="AF119" s="33">
        <v>0</v>
      </c>
      <c r="AG119" s="33">
        <v>0</v>
      </c>
      <c r="AH119" t="s">
        <v>17</v>
      </c>
      <c r="AI119" s="34">
        <v>4</v>
      </c>
    </row>
    <row r="120" spans="1:35" x14ac:dyDescent="0.25">
      <c r="A120" t="s">
        <v>822</v>
      </c>
      <c r="B120" t="s">
        <v>413</v>
      </c>
      <c r="C120" t="s">
        <v>557</v>
      </c>
      <c r="D120" t="s">
        <v>695</v>
      </c>
      <c r="E120" s="33">
        <v>86.1</v>
      </c>
      <c r="F120" s="33">
        <v>4.8</v>
      </c>
      <c r="G120" s="33">
        <v>0.33333333333333331</v>
      </c>
      <c r="H120" s="33">
        <v>0</v>
      </c>
      <c r="I120" s="33">
        <v>0.74444444444444446</v>
      </c>
      <c r="J120" s="33">
        <v>0</v>
      </c>
      <c r="K120" s="33">
        <v>0</v>
      </c>
      <c r="L120" s="33">
        <v>7.0066666666666659</v>
      </c>
      <c r="M120" s="33">
        <v>5.333333333333333</v>
      </c>
      <c r="N120" s="33">
        <v>0</v>
      </c>
      <c r="O120" s="33">
        <v>6.1943476577622919E-2</v>
      </c>
      <c r="P120" s="33">
        <v>4.95</v>
      </c>
      <c r="Q120" s="33">
        <v>4.9722222222222223</v>
      </c>
      <c r="R120" s="33">
        <v>0.11524067621628599</v>
      </c>
      <c r="S120" s="33">
        <v>12.649555555555553</v>
      </c>
      <c r="T120" s="33">
        <v>0</v>
      </c>
      <c r="U120" s="33">
        <v>0</v>
      </c>
      <c r="V120" s="33">
        <v>0.14691702155116787</v>
      </c>
      <c r="W120" s="33">
        <v>3.5656666666666661</v>
      </c>
      <c r="X120" s="33">
        <v>7.7822222222222228</v>
      </c>
      <c r="Y120" s="33">
        <v>1.1111111111111112</v>
      </c>
      <c r="Z120" s="33">
        <v>0.14470383275261325</v>
      </c>
      <c r="AA120" s="33">
        <v>0</v>
      </c>
      <c r="AB120" s="33">
        <v>0</v>
      </c>
      <c r="AC120" s="33">
        <v>0</v>
      </c>
      <c r="AD120" s="33">
        <v>0</v>
      </c>
      <c r="AE120" s="33">
        <v>0</v>
      </c>
      <c r="AF120" s="33">
        <v>0</v>
      </c>
      <c r="AG120" s="33">
        <v>0</v>
      </c>
      <c r="AH120" t="s">
        <v>145</v>
      </c>
      <c r="AI120" s="34">
        <v>4</v>
      </c>
    </row>
    <row r="121" spans="1:35" x14ac:dyDescent="0.25">
      <c r="A121" t="s">
        <v>822</v>
      </c>
      <c r="B121" t="s">
        <v>304</v>
      </c>
      <c r="C121" t="s">
        <v>555</v>
      </c>
      <c r="D121" t="s">
        <v>688</v>
      </c>
      <c r="E121" s="33">
        <v>169.66666666666666</v>
      </c>
      <c r="F121" s="33">
        <v>5.6888888888888891</v>
      </c>
      <c r="G121" s="33">
        <v>0</v>
      </c>
      <c r="H121" s="33">
        <v>0</v>
      </c>
      <c r="I121" s="33">
        <v>0</v>
      </c>
      <c r="J121" s="33">
        <v>0</v>
      </c>
      <c r="K121" s="33">
        <v>0</v>
      </c>
      <c r="L121" s="33">
        <v>5.6965555555555536</v>
      </c>
      <c r="M121" s="33">
        <v>14.675000000000001</v>
      </c>
      <c r="N121" s="33">
        <v>0</v>
      </c>
      <c r="O121" s="33">
        <v>8.6493123772102165E-2</v>
      </c>
      <c r="P121" s="33">
        <v>8.1861111111111118</v>
      </c>
      <c r="Q121" s="33">
        <v>21.713888888888889</v>
      </c>
      <c r="R121" s="33">
        <v>0.17622789783889981</v>
      </c>
      <c r="S121" s="33">
        <v>9.2632222222222236</v>
      </c>
      <c r="T121" s="33">
        <v>11.441222222222223</v>
      </c>
      <c r="U121" s="33">
        <v>0</v>
      </c>
      <c r="V121" s="33">
        <v>0.12203012442698104</v>
      </c>
      <c r="W121" s="33">
        <v>14.428222222222219</v>
      </c>
      <c r="X121" s="33">
        <v>8.8551111111111105</v>
      </c>
      <c r="Y121" s="33">
        <v>4.1555555555555559</v>
      </c>
      <c r="Z121" s="33">
        <v>0.16172233136869679</v>
      </c>
      <c r="AA121" s="33">
        <v>0</v>
      </c>
      <c r="AB121" s="33">
        <v>0</v>
      </c>
      <c r="AC121" s="33">
        <v>0</v>
      </c>
      <c r="AD121" s="33">
        <v>0</v>
      </c>
      <c r="AE121" s="33">
        <v>0</v>
      </c>
      <c r="AF121" s="33">
        <v>0</v>
      </c>
      <c r="AG121" s="33">
        <v>0</v>
      </c>
      <c r="AH121" t="s">
        <v>31</v>
      </c>
      <c r="AI121" s="34">
        <v>4</v>
      </c>
    </row>
    <row r="122" spans="1:35" x14ac:dyDescent="0.25">
      <c r="A122" t="s">
        <v>822</v>
      </c>
      <c r="B122" t="s">
        <v>519</v>
      </c>
      <c r="C122" t="s">
        <v>555</v>
      </c>
      <c r="D122" t="s">
        <v>688</v>
      </c>
      <c r="E122" s="33">
        <v>59.577777777777776</v>
      </c>
      <c r="F122" s="33">
        <v>5.7777777777777777</v>
      </c>
      <c r="G122" s="33">
        <v>0</v>
      </c>
      <c r="H122" s="33">
        <v>0</v>
      </c>
      <c r="I122" s="33">
        <v>0</v>
      </c>
      <c r="J122" s="33">
        <v>0</v>
      </c>
      <c r="K122" s="33">
        <v>0</v>
      </c>
      <c r="L122" s="33">
        <v>3.3022222222222215</v>
      </c>
      <c r="M122" s="33">
        <v>4.9694444444444441</v>
      </c>
      <c r="N122" s="33">
        <v>0</v>
      </c>
      <c r="O122" s="33">
        <v>8.3411040656471466E-2</v>
      </c>
      <c r="P122" s="33">
        <v>5.1388888888888893</v>
      </c>
      <c r="Q122" s="33">
        <v>5.4749999999999996</v>
      </c>
      <c r="R122" s="33">
        <v>0.17815180902648267</v>
      </c>
      <c r="S122" s="33">
        <v>3.7341111111111118</v>
      </c>
      <c r="T122" s="33">
        <v>2.0079999999999996</v>
      </c>
      <c r="U122" s="33">
        <v>0</v>
      </c>
      <c r="V122" s="33">
        <v>9.6380082058933239E-2</v>
      </c>
      <c r="W122" s="33">
        <v>4.4255555555555572</v>
      </c>
      <c r="X122" s="33">
        <v>0.20577777777777781</v>
      </c>
      <c r="Y122" s="33">
        <v>3.3333333333333333E-2</v>
      </c>
      <c r="Z122" s="33">
        <v>7.8295412159641947E-2</v>
      </c>
      <c r="AA122" s="33">
        <v>0</v>
      </c>
      <c r="AB122" s="33">
        <v>0</v>
      </c>
      <c r="AC122" s="33">
        <v>0</v>
      </c>
      <c r="AD122" s="33">
        <v>0</v>
      </c>
      <c r="AE122" s="33">
        <v>0</v>
      </c>
      <c r="AF122" s="33">
        <v>0</v>
      </c>
      <c r="AG122" s="33">
        <v>0</v>
      </c>
      <c r="AH122" t="s">
        <v>252</v>
      </c>
      <c r="AI122" s="34">
        <v>4</v>
      </c>
    </row>
    <row r="123" spans="1:35" x14ac:dyDescent="0.25">
      <c r="A123" t="s">
        <v>822</v>
      </c>
      <c r="B123" t="s">
        <v>273</v>
      </c>
      <c r="C123" t="s">
        <v>587</v>
      </c>
      <c r="D123" t="s">
        <v>750</v>
      </c>
      <c r="E123" s="33">
        <v>134.96666666666667</v>
      </c>
      <c r="F123" s="33">
        <v>5.7777777777777777</v>
      </c>
      <c r="G123" s="33">
        <v>0</v>
      </c>
      <c r="H123" s="33">
        <v>11.111111111111111</v>
      </c>
      <c r="I123" s="33">
        <v>1.7</v>
      </c>
      <c r="J123" s="33">
        <v>0</v>
      </c>
      <c r="K123" s="33">
        <v>0</v>
      </c>
      <c r="L123" s="33">
        <v>2.5416666666666665</v>
      </c>
      <c r="M123" s="33">
        <v>16.392555555555553</v>
      </c>
      <c r="N123" s="33">
        <v>0</v>
      </c>
      <c r="O123" s="33">
        <v>0.12145632666502015</v>
      </c>
      <c r="P123" s="33">
        <v>5.5472222222222225</v>
      </c>
      <c r="Q123" s="33">
        <v>19.664888888888889</v>
      </c>
      <c r="R123" s="33">
        <v>0.18680250267555776</v>
      </c>
      <c r="S123" s="33">
        <v>9.3007777777777783</v>
      </c>
      <c r="T123" s="33">
        <v>0</v>
      </c>
      <c r="U123" s="33">
        <v>0</v>
      </c>
      <c r="V123" s="33">
        <v>6.8911665431793862E-2</v>
      </c>
      <c r="W123" s="33">
        <v>0</v>
      </c>
      <c r="X123" s="33">
        <v>9.7074444444444445</v>
      </c>
      <c r="Y123" s="33">
        <v>0</v>
      </c>
      <c r="Z123" s="33">
        <v>7.1924755083559722E-2</v>
      </c>
      <c r="AA123" s="33">
        <v>0</v>
      </c>
      <c r="AB123" s="33">
        <v>0</v>
      </c>
      <c r="AC123" s="33">
        <v>0</v>
      </c>
      <c r="AD123" s="33">
        <v>80.735666666666674</v>
      </c>
      <c r="AE123" s="33">
        <v>4.4000000000000004</v>
      </c>
      <c r="AF123" s="33">
        <v>0</v>
      </c>
      <c r="AG123" s="33">
        <v>0</v>
      </c>
      <c r="AH123" t="s">
        <v>0</v>
      </c>
      <c r="AI123" s="34">
        <v>4</v>
      </c>
    </row>
    <row r="124" spans="1:35" x14ac:dyDescent="0.25">
      <c r="A124" t="s">
        <v>822</v>
      </c>
      <c r="B124" t="s">
        <v>446</v>
      </c>
      <c r="C124" t="s">
        <v>662</v>
      </c>
      <c r="D124" t="s">
        <v>701</v>
      </c>
      <c r="E124" s="33">
        <v>100.55555555555556</v>
      </c>
      <c r="F124" s="33">
        <v>5.6888888888888891</v>
      </c>
      <c r="G124" s="33">
        <v>0.4</v>
      </c>
      <c r="H124" s="33">
        <v>0.44444444444444442</v>
      </c>
      <c r="I124" s="33">
        <v>0</v>
      </c>
      <c r="J124" s="33">
        <v>0</v>
      </c>
      <c r="K124" s="33">
        <v>0</v>
      </c>
      <c r="L124" s="33">
        <v>7.2625555555555543</v>
      </c>
      <c r="M124" s="33">
        <v>5.5261111111111116</v>
      </c>
      <c r="N124" s="33">
        <v>0</v>
      </c>
      <c r="O124" s="33">
        <v>5.4955801104972384E-2</v>
      </c>
      <c r="P124" s="33">
        <v>6.0854444444444438</v>
      </c>
      <c r="Q124" s="33">
        <v>2.0555555555555549</v>
      </c>
      <c r="R124" s="33">
        <v>8.0960220994475113E-2</v>
      </c>
      <c r="S124" s="33">
        <v>18.087444444444444</v>
      </c>
      <c r="T124" s="33">
        <v>7.4886666666666653</v>
      </c>
      <c r="U124" s="33">
        <v>0</v>
      </c>
      <c r="V124" s="33">
        <v>0.25434806629834256</v>
      </c>
      <c r="W124" s="33">
        <v>5.3886666666666665</v>
      </c>
      <c r="X124" s="33">
        <v>12.341222222222223</v>
      </c>
      <c r="Y124" s="33">
        <v>0</v>
      </c>
      <c r="Z124" s="33">
        <v>0.1763193370165746</v>
      </c>
      <c r="AA124" s="33">
        <v>0</v>
      </c>
      <c r="AB124" s="33">
        <v>0</v>
      </c>
      <c r="AC124" s="33">
        <v>0</v>
      </c>
      <c r="AD124" s="33">
        <v>0</v>
      </c>
      <c r="AE124" s="33">
        <v>8.7666666666666675</v>
      </c>
      <c r="AF124" s="33">
        <v>0</v>
      </c>
      <c r="AG124" s="33">
        <v>0</v>
      </c>
      <c r="AH124" t="s">
        <v>178</v>
      </c>
      <c r="AI124" s="34">
        <v>4</v>
      </c>
    </row>
    <row r="125" spans="1:35" x14ac:dyDescent="0.25">
      <c r="A125" t="s">
        <v>822</v>
      </c>
      <c r="B125" t="s">
        <v>348</v>
      </c>
      <c r="C125" t="s">
        <v>620</v>
      </c>
      <c r="D125" t="s">
        <v>766</v>
      </c>
      <c r="E125" s="33">
        <v>122.04444444444445</v>
      </c>
      <c r="F125" s="33">
        <v>5.6888888888888891</v>
      </c>
      <c r="G125" s="33">
        <v>1.1111111111111112E-2</v>
      </c>
      <c r="H125" s="33">
        <v>0.42222222222222222</v>
      </c>
      <c r="I125" s="33">
        <v>8.8888888888888892E-2</v>
      </c>
      <c r="J125" s="33">
        <v>0</v>
      </c>
      <c r="K125" s="33">
        <v>0</v>
      </c>
      <c r="L125" s="33">
        <v>4.8047777777777778</v>
      </c>
      <c r="M125" s="33">
        <v>5.1111111111111107</v>
      </c>
      <c r="N125" s="33">
        <v>0</v>
      </c>
      <c r="O125" s="33">
        <v>4.1879096868171879E-2</v>
      </c>
      <c r="P125" s="33">
        <v>0</v>
      </c>
      <c r="Q125" s="33">
        <v>3.4928888888888889</v>
      </c>
      <c r="R125" s="33">
        <v>2.8619810633648941E-2</v>
      </c>
      <c r="S125" s="33">
        <v>9.1614444444444469</v>
      </c>
      <c r="T125" s="33">
        <v>6.4295555555555568</v>
      </c>
      <c r="U125" s="33">
        <v>0</v>
      </c>
      <c r="V125" s="33">
        <v>0.12774854333576113</v>
      </c>
      <c r="W125" s="33">
        <v>5.7077777777777783</v>
      </c>
      <c r="X125" s="33">
        <v>10.265444444444446</v>
      </c>
      <c r="Y125" s="33">
        <v>0</v>
      </c>
      <c r="Z125" s="33">
        <v>0.13088037144938092</v>
      </c>
      <c r="AA125" s="33">
        <v>0</v>
      </c>
      <c r="AB125" s="33">
        <v>0</v>
      </c>
      <c r="AC125" s="33">
        <v>0</v>
      </c>
      <c r="AD125" s="33">
        <v>0</v>
      </c>
      <c r="AE125" s="33">
        <v>0</v>
      </c>
      <c r="AF125" s="33">
        <v>0</v>
      </c>
      <c r="AG125" s="33">
        <v>0</v>
      </c>
      <c r="AH125" t="s">
        <v>76</v>
      </c>
      <c r="AI125" s="34">
        <v>4</v>
      </c>
    </row>
    <row r="126" spans="1:35" x14ac:dyDescent="0.25">
      <c r="A126" t="s">
        <v>822</v>
      </c>
      <c r="B126" t="s">
        <v>325</v>
      </c>
      <c r="C126" t="s">
        <v>594</v>
      </c>
      <c r="D126" t="s">
        <v>699</v>
      </c>
      <c r="E126" s="33">
        <v>62.56666666666667</v>
      </c>
      <c r="F126" s="33">
        <v>5.2444444444444445</v>
      </c>
      <c r="G126" s="33">
        <v>0.33333333333333331</v>
      </c>
      <c r="H126" s="33">
        <v>0.33333333333333331</v>
      </c>
      <c r="I126" s="33">
        <v>5.4222222222222225</v>
      </c>
      <c r="J126" s="33">
        <v>0</v>
      </c>
      <c r="K126" s="33">
        <v>2.3111111111111109</v>
      </c>
      <c r="L126" s="33">
        <v>3.6654444444444447</v>
      </c>
      <c r="M126" s="33">
        <v>11.027777777777779</v>
      </c>
      <c r="N126" s="33">
        <v>0</v>
      </c>
      <c r="O126" s="33">
        <v>0.17625643757769491</v>
      </c>
      <c r="P126" s="33">
        <v>4.5694444444444446</v>
      </c>
      <c r="Q126" s="33">
        <v>4.2750000000000004</v>
      </c>
      <c r="R126" s="33">
        <v>0.14136032676256438</v>
      </c>
      <c r="S126" s="33">
        <v>5.0372222222222209</v>
      </c>
      <c r="T126" s="33">
        <v>3.3231111111111127</v>
      </c>
      <c r="U126" s="33">
        <v>0</v>
      </c>
      <c r="V126" s="33">
        <v>0.13362280234416621</v>
      </c>
      <c r="W126" s="33">
        <v>6.2271111111111095</v>
      </c>
      <c r="X126" s="33">
        <v>2.5035555555555558</v>
      </c>
      <c r="Y126" s="33">
        <v>0</v>
      </c>
      <c r="Z126" s="33">
        <v>0.13954182205647306</v>
      </c>
      <c r="AA126" s="33">
        <v>0.33333333333333331</v>
      </c>
      <c r="AB126" s="33">
        <v>0</v>
      </c>
      <c r="AC126" s="33">
        <v>0</v>
      </c>
      <c r="AD126" s="33">
        <v>0</v>
      </c>
      <c r="AE126" s="33">
        <v>0</v>
      </c>
      <c r="AF126" s="33">
        <v>0</v>
      </c>
      <c r="AG126" s="33">
        <v>0</v>
      </c>
      <c r="AH126" t="s">
        <v>53</v>
      </c>
      <c r="AI126" s="34">
        <v>4</v>
      </c>
    </row>
    <row r="127" spans="1:35" x14ac:dyDescent="0.25">
      <c r="A127" t="s">
        <v>822</v>
      </c>
      <c r="B127" t="s">
        <v>514</v>
      </c>
      <c r="C127" t="s">
        <v>594</v>
      </c>
      <c r="D127" t="s">
        <v>699</v>
      </c>
      <c r="E127" s="33">
        <v>73.966666666666669</v>
      </c>
      <c r="F127" s="33">
        <v>4.9888888888888889</v>
      </c>
      <c r="G127" s="33">
        <v>0</v>
      </c>
      <c r="H127" s="33">
        <v>0</v>
      </c>
      <c r="I127" s="33">
        <v>0</v>
      </c>
      <c r="J127" s="33">
        <v>0</v>
      </c>
      <c r="K127" s="33">
        <v>0</v>
      </c>
      <c r="L127" s="33">
        <v>7.4895555555555564</v>
      </c>
      <c r="M127" s="33">
        <v>2.9291111111111112</v>
      </c>
      <c r="N127" s="33">
        <v>6.6666666666666666E-2</v>
      </c>
      <c r="O127" s="33">
        <v>4.0501727504882082E-2</v>
      </c>
      <c r="P127" s="33">
        <v>4.931666666666664</v>
      </c>
      <c r="Q127" s="33">
        <v>5.2868888888888881</v>
      </c>
      <c r="R127" s="33">
        <v>0.13815081868709625</v>
      </c>
      <c r="S127" s="33">
        <v>2.4094444444444445</v>
      </c>
      <c r="T127" s="33">
        <v>0</v>
      </c>
      <c r="U127" s="33">
        <v>5.5555555555555552E-2</v>
      </c>
      <c r="V127" s="33">
        <v>3.3325822442541682E-2</v>
      </c>
      <c r="W127" s="33">
        <v>18.792111111111112</v>
      </c>
      <c r="X127" s="33">
        <v>0</v>
      </c>
      <c r="Y127" s="33">
        <v>4.5</v>
      </c>
      <c r="Z127" s="33">
        <v>0.31490010515247108</v>
      </c>
      <c r="AA127" s="33">
        <v>0</v>
      </c>
      <c r="AB127" s="33">
        <v>0</v>
      </c>
      <c r="AC127" s="33">
        <v>0</v>
      </c>
      <c r="AD127" s="33">
        <v>0</v>
      </c>
      <c r="AE127" s="33">
        <v>0</v>
      </c>
      <c r="AF127" s="33">
        <v>0</v>
      </c>
      <c r="AG127" s="33">
        <v>0</v>
      </c>
      <c r="AH127" t="s">
        <v>247</v>
      </c>
      <c r="AI127" s="34">
        <v>4</v>
      </c>
    </row>
    <row r="128" spans="1:35" x14ac:dyDescent="0.25">
      <c r="A128" t="s">
        <v>822</v>
      </c>
      <c r="B128" t="s">
        <v>486</v>
      </c>
      <c r="C128" t="s">
        <v>580</v>
      </c>
      <c r="D128" t="s">
        <v>800</v>
      </c>
      <c r="E128" s="33">
        <v>72.555555555555557</v>
      </c>
      <c r="F128" s="33">
        <v>5.6888888888888891</v>
      </c>
      <c r="G128" s="33">
        <v>0.31111111111111112</v>
      </c>
      <c r="H128" s="33">
        <v>0.3611111111111111</v>
      </c>
      <c r="I128" s="33">
        <v>0</v>
      </c>
      <c r="J128" s="33">
        <v>0</v>
      </c>
      <c r="K128" s="33">
        <v>0</v>
      </c>
      <c r="L128" s="33">
        <v>9.6814444444444447</v>
      </c>
      <c r="M128" s="33">
        <v>5.7358888888888888</v>
      </c>
      <c r="N128" s="33">
        <v>0</v>
      </c>
      <c r="O128" s="33">
        <v>7.9055130168453294E-2</v>
      </c>
      <c r="P128" s="33">
        <v>5.0098888888888871</v>
      </c>
      <c r="Q128" s="33">
        <v>4.5923333333333325</v>
      </c>
      <c r="R128" s="33">
        <v>0.13234303215926491</v>
      </c>
      <c r="S128" s="33">
        <v>3.8116666666666661</v>
      </c>
      <c r="T128" s="33">
        <v>5.7777777777777782E-2</v>
      </c>
      <c r="U128" s="33">
        <v>0</v>
      </c>
      <c r="V128" s="33">
        <v>5.3330781010719745E-2</v>
      </c>
      <c r="W128" s="33">
        <v>2.6777777777777767</v>
      </c>
      <c r="X128" s="33">
        <v>0.79333333333333345</v>
      </c>
      <c r="Y128" s="33">
        <v>0</v>
      </c>
      <c r="Z128" s="33">
        <v>4.7840735068912697E-2</v>
      </c>
      <c r="AA128" s="33">
        <v>0</v>
      </c>
      <c r="AB128" s="33">
        <v>0</v>
      </c>
      <c r="AC128" s="33">
        <v>0</v>
      </c>
      <c r="AD128" s="33">
        <v>0</v>
      </c>
      <c r="AE128" s="33">
        <v>0</v>
      </c>
      <c r="AF128" s="33">
        <v>0</v>
      </c>
      <c r="AG128" s="33">
        <v>0</v>
      </c>
      <c r="AH128" t="s">
        <v>218</v>
      </c>
      <c r="AI128" s="34">
        <v>4</v>
      </c>
    </row>
    <row r="129" spans="1:35" x14ac:dyDescent="0.25">
      <c r="A129" t="s">
        <v>822</v>
      </c>
      <c r="B129" t="s">
        <v>433</v>
      </c>
      <c r="C129" t="s">
        <v>657</v>
      </c>
      <c r="D129" t="s">
        <v>787</v>
      </c>
      <c r="E129" s="33">
        <v>51.81111111111111</v>
      </c>
      <c r="F129" s="33">
        <v>5.6888888888888891</v>
      </c>
      <c r="G129" s="33">
        <v>0.33333333333333331</v>
      </c>
      <c r="H129" s="33">
        <v>0.17777777777777778</v>
      </c>
      <c r="I129" s="33">
        <v>1.1222222222222222</v>
      </c>
      <c r="J129" s="33">
        <v>0</v>
      </c>
      <c r="K129" s="33">
        <v>0</v>
      </c>
      <c r="L129" s="33">
        <v>5.4095555555555546</v>
      </c>
      <c r="M129" s="33">
        <v>3.6518888888888892</v>
      </c>
      <c r="N129" s="33">
        <v>0</v>
      </c>
      <c r="O129" s="33">
        <v>7.0484666523697198E-2</v>
      </c>
      <c r="P129" s="33">
        <v>4.2836666666666661</v>
      </c>
      <c r="Q129" s="33">
        <v>5.1793333333333358</v>
      </c>
      <c r="R129" s="33">
        <v>0.18264422045893203</v>
      </c>
      <c r="S129" s="33">
        <v>4.7827777777777767</v>
      </c>
      <c r="T129" s="33">
        <v>5.4073333333333347</v>
      </c>
      <c r="U129" s="33">
        <v>0</v>
      </c>
      <c r="V129" s="33">
        <v>0.19667810422474802</v>
      </c>
      <c r="W129" s="33">
        <v>2.1126666666666662</v>
      </c>
      <c r="X129" s="33">
        <v>10.155888888888889</v>
      </c>
      <c r="Y129" s="33">
        <v>0</v>
      </c>
      <c r="Z129" s="33">
        <v>0.23679390950032167</v>
      </c>
      <c r="AA129" s="33">
        <v>0</v>
      </c>
      <c r="AB129" s="33">
        <v>0</v>
      </c>
      <c r="AC129" s="33">
        <v>0</v>
      </c>
      <c r="AD129" s="33">
        <v>0</v>
      </c>
      <c r="AE129" s="33">
        <v>0</v>
      </c>
      <c r="AF129" s="33">
        <v>0</v>
      </c>
      <c r="AG129" s="33">
        <v>0</v>
      </c>
      <c r="AH129" t="s">
        <v>165</v>
      </c>
      <c r="AI129" s="34">
        <v>4</v>
      </c>
    </row>
    <row r="130" spans="1:35" x14ac:dyDescent="0.25">
      <c r="A130" t="s">
        <v>822</v>
      </c>
      <c r="B130" t="s">
        <v>323</v>
      </c>
      <c r="C130" t="s">
        <v>610</v>
      </c>
      <c r="D130" t="s">
        <v>761</v>
      </c>
      <c r="E130" s="33">
        <v>82.444444444444443</v>
      </c>
      <c r="F130" s="33">
        <v>5.6888888888888891</v>
      </c>
      <c r="G130" s="33">
        <v>0.33333333333333331</v>
      </c>
      <c r="H130" s="33">
        <v>0.36022222222222222</v>
      </c>
      <c r="I130" s="33">
        <v>1.3777777777777778</v>
      </c>
      <c r="J130" s="33">
        <v>0</v>
      </c>
      <c r="K130" s="33">
        <v>0</v>
      </c>
      <c r="L130" s="33">
        <v>3.9757777777777763</v>
      </c>
      <c r="M130" s="33">
        <v>4.7249999999999996</v>
      </c>
      <c r="N130" s="33">
        <v>8.033333333333334E-2</v>
      </c>
      <c r="O130" s="33">
        <v>5.8285714285714281E-2</v>
      </c>
      <c r="P130" s="33">
        <v>5.7243333333333331</v>
      </c>
      <c r="Q130" s="33">
        <v>4.6340000000000003</v>
      </c>
      <c r="R130" s="33">
        <v>0.1256401617250674</v>
      </c>
      <c r="S130" s="33">
        <v>5.4469999999999992</v>
      </c>
      <c r="T130" s="33">
        <v>4.8138888888888891</v>
      </c>
      <c r="U130" s="33">
        <v>0</v>
      </c>
      <c r="V130" s="33">
        <v>0.12445822102425877</v>
      </c>
      <c r="W130" s="33">
        <v>2.6363333333333339</v>
      </c>
      <c r="X130" s="33">
        <v>10.070333333333332</v>
      </c>
      <c r="Y130" s="33">
        <v>0</v>
      </c>
      <c r="Z130" s="33">
        <v>0.15412398921832884</v>
      </c>
      <c r="AA130" s="33">
        <v>0</v>
      </c>
      <c r="AB130" s="33">
        <v>0</v>
      </c>
      <c r="AC130" s="33">
        <v>0</v>
      </c>
      <c r="AD130" s="33">
        <v>0</v>
      </c>
      <c r="AE130" s="33">
        <v>0</v>
      </c>
      <c r="AF130" s="33">
        <v>0</v>
      </c>
      <c r="AG130" s="33">
        <v>0</v>
      </c>
      <c r="AH130" t="s">
        <v>51</v>
      </c>
      <c r="AI130" s="34">
        <v>4</v>
      </c>
    </row>
    <row r="131" spans="1:35" x14ac:dyDescent="0.25">
      <c r="A131" t="s">
        <v>822</v>
      </c>
      <c r="B131" t="s">
        <v>270</v>
      </c>
      <c r="C131" t="s">
        <v>555</v>
      </c>
      <c r="D131" t="s">
        <v>688</v>
      </c>
      <c r="E131" s="33">
        <v>33.888888888888886</v>
      </c>
      <c r="F131" s="33">
        <v>5.5111111111111111</v>
      </c>
      <c r="G131" s="33">
        <v>0.18888888888888888</v>
      </c>
      <c r="H131" s="33">
        <v>0.12777777777777777</v>
      </c>
      <c r="I131" s="33">
        <v>1.1666666666666667</v>
      </c>
      <c r="J131" s="33">
        <v>0</v>
      </c>
      <c r="K131" s="33">
        <v>0</v>
      </c>
      <c r="L131" s="33">
        <v>0.76555555555555532</v>
      </c>
      <c r="M131" s="33">
        <v>5.4388888888888873</v>
      </c>
      <c r="N131" s="33">
        <v>0</v>
      </c>
      <c r="O131" s="33">
        <v>0.16049180327868851</v>
      </c>
      <c r="P131" s="33">
        <v>5.7777777777777768</v>
      </c>
      <c r="Q131" s="33">
        <v>3.6900000000000008</v>
      </c>
      <c r="R131" s="33">
        <v>0.27937704918032791</v>
      </c>
      <c r="S131" s="33">
        <v>3.9497777777777761</v>
      </c>
      <c r="T131" s="33">
        <v>2.8111111111111109</v>
      </c>
      <c r="U131" s="33">
        <v>0</v>
      </c>
      <c r="V131" s="33">
        <v>0.19950163934426227</v>
      </c>
      <c r="W131" s="33">
        <v>4.3133333333333335</v>
      </c>
      <c r="X131" s="33">
        <v>4.5333333333333337E-2</v>
      </c>
      <c r="Y131" s="33">
        <v>0</v>
      </c>
      <c r="Z131" s="33">
        <v>0.12861639344262299</v>
      </c>
      <c r="AA131" s="33">
        <v>0</v>
      </c>
      <c r="AB131" s="33">
        <v>0</v>
      </c>
      <c r="AC131" s="33">
        <v>0</v>
      </c>
      <c r="AD131" s="33">
        <v>0</v>
      </c>
      <c r="AE131" s="33">
        <v>0</v>
      </c>
      <c r="AF131" s="33">
        <v>0</v>
      </c>
      <c r="AG131" s="33">
        <v>0</v>
      </c>
      <c r="AH131" t="s">
        <v>118</v>
      </c>
      <c r="AI131" s="34">
        <v>4</v>
      </c>
    </row>
    <row r="132" spans="1:35" x14ac:dyDescent="0.25">
      <c r="A132" t="s">
        <v>822</v>
      </c>
      <c r="B132" t="s">
        <v>403</v>
      </c>
      <c r="C132" t="s">
        <v>648</v>
      </c>
      <c r="D132" t="s">
        <v>698</v>
      </c>
      <c r="E132" s="33">
        <v>42.244444444444447</v>
      </c>
      <c r="F132" s="33">
        <v>10.488888888888889</v>
      </c>
      <c r="G132" s="33">
        <v>3.3333333333333333E-2</v>
      </c>
      <c r="H132" s="33">
        <v>0.21666666666666667</v>
      </c>
      <c r="I132" s="33">
        <v>0.96666666666666667</v>
      </c>
      <c r="J132" s="33">
        <v>0</v>
      </c>
      <c r="K132" s="33">
        <v>0</v>
      </c>
      <c r="L132" s="33">
        <v>0</v>
      </c>
      <c r="M132" s="33">
        <v>0</v>
      </c>
      <c r="N132" s="33">
        <v>5.0944444444444441</v>
      </c>
      <c r="O132" s="33">
        <v>0.12059442398737505</v>
      </c>
      <c r="P132" s="33">
        <v>5.5638888888888891</v>
      </c>
      <c r="Q132" s="33">
        <v>17.316666666666666</v>
      </c>
      <c r="R132" s="33">
        <v>0.54162283008942658</v>
      </c>
      <c r="S132" s="33">
        <v>0.29444444444444445</v>
      </c>
      <c r="T132" s="33">
        <v>0</v>
      </c>
      <c r="U132" s="33">
        <v>0</v>
      </c>
      <c r="V132" s="33">
        <v>6.9700157811678062E-3</v>
      </c>
      <c r="W132" s="33">
        <v>0.15</v>
      </c>
      <c r="X132" s="33">
        <v>5.5638888888888891</v>
      </c>
      <c r="Y132" s="33">
        <v>0</v>
      </c>
      <c r="Z132" s="33">
        <v>0.13525775907417151</v>
      </c>
      <c r="AA132" s="33">
        <v>4.5999999999999996</v>
      </c>
      <c r="AB132" s="33">
        <v>0</v>
      </c>
      <c r="AC132" s="33">
        <v>0</v>
      </c>
      <c r="AD132" s="33">
        <v>0</v>
      </c>
      <c r="AE132" s="33">
        <v>0</v>
      </c>
      <c r="AF132" s="33">
        <v>0</v>
      </c>
      <c r="AG132" s="33">
        <v>3.3333333333333333E-2</v>
      </c>
      <c r="AH132" t="s">
        <v>134</v>
      </c>
      <c r="AI132" s="34">
        <v>4</v>
      </c>
    </row>
    <row r="133" spans="1:35" x14ac:dyDescent="0.25">
      <c r="A133" t="s">
        <v>822</v>
      </c>
      <c r="B133" t="s">
        <v>340</v>
      </c>
      <c r="C133" t="s">
        <v>555</v>
      </c>
      <c r="D133" t="s">
        <v>688</v>
      </c>
      <c r="E133" s="33">
        <v>165.02222222222221</v>
      </c>
      <c r="F133" s="33">
        <v>5.6888888888888891</v>
      </c>
      <c r="G133" s="33">
        <v>0</v>
      </c>
      <c r="H133" s="33">
        <v>0</v>
      </c>
      <c r="I133" s="33">
        <v>0</v>
      </c>
      <c r="J133" s="33">
        <v>0</v>
      </c>
      <c r="K133" s="33">
        <v>0</v>
      </c>
      <c r="L133" s="33">
        <v>22.021111111111111</v>
      </c>
      <c r="M133" s="33">
        <v>0</v>
      </c>
      <c r="N133" s="33">
        <v>0</v>
      </c>
      <c r="O133" s="33">
        <v>0</v>
      </c>
      <c r="P133" s="33">
        <v>5.2548888888888889</v>
      </c>
      <c r="Q133" s="33">
        <v>2.8447777777777783</v>
      </c>
      <c r="R133" s="33">
        <v>4.9082278481012667E-2</v>
      </c>
      <c r="S133" s="33">
        <v>26.506777777777771</v>
      </c>
      <c r="T133" s="33">
        <v>10.918555555555553</v>
      </c>
      <c r="U133" s="33">
        <v>0</v>
      </c>
      <c r="V133" s="33">
        <v>0.22678965795852407</v>
      </c>
      <c r="W133" s="33">
        <v>13.308666666666669</v>
      </c>
      <c r="X133" s="33">
        <v>22.206222222222227</v>
      </c>
      <c r="Y133" s="33">
        <v>0</v>
      </c>
      <c r="Z133" s="33">
        <v>0.21521276595744687</v>
      </c>
      <c r="AA133" s="33">
        <v>0</v>
      </c>
      <c r="AB133" s="33">
        <v>0</v>
      </c>
      <c r="AC133" s="33">
        <v>0</v>
      </c>
      <c r="AD133" s="33">
        <v>0</v>
      </c>
      <c r="AE133" s="33">
        <v>0</v>
      </c>
      <c r="AF133" s="33">
        <v>0</v>
      </c>
      <c r="AG133" s="33">
        <v>0</v>
      </c>
      <c r="AH133" t="s">
        <v>68</v>
      </c>
      <c r="AI133" s="34">
        <v>4</v>
      </c>
    </row>
    <row r="134" spans="1:35" x14ac:dyDescent="0.25">
      <c r="A134" t="s">
        <v>822</v>
      </c>
      <c r="B134" t="s">
        <v>327</v>
      </c>
      <c r="C134" t="s">
        <v>555</v>
      </c>
      <c r="D134" t="s">
        <v>688</v>
      </c>
      <c r="E134" s="33">
        <v>119.58888888888889</v>
      </c>
      <c r="F134" s="33">
        <v>5.9555555555555557</v>
      </c>
      <c r="G134" s="33">
        <v>0.26666666666666666</v>
      </c>
      <c r="H134" s="33">
        <v>0.66666666666666663</v>
      </c>
      <c r="I134" s="33">
        <v>5.3777777777777782</v>
      </c>
      <c r="J134" s="33">
        <v>0</v>
      </c>
      <c r="K134" s="33">
        <v>0</v>
      </c>
      <c r="L134" s="33">
        <v>11.008333333333331</v>
      </c>
      <c r="M134" s="33">
        <v>6.416666666666667</v>
      </c>
      <c r="N134" s="33">
        <v>3.8472222222222223</v>
      </c>
      <c r="O134" s="33">
        <v>8.5826442441698417E-2</v>
      </c>
      <c r="P134" s="33">
        <v>6.0166666666666666</v>
      </c>
      <c r="Q134" s="33">
        <v>8.405555555555555</v>
      </c>
      <c r="R134" s="33">
        <v>0.12059834618600761</v>
      </c>
      <c r="S134" s="33">
        <v>6.8113333333333355</v>
      </c>
      <c r="T134" s="33">
        <v>10.92711111111111</v>
      </c>
      <c r="U134" s="33">
        <v>0</v>
      </c>
      <c r="V134" s="33">
        <v>0.14832853293691353</v>
      </c>
      <c r="W134" s="33">
        <v>5.7522222222222217</v>
      </c>
      <c r="X134" s="33">
        <v>9.041888888888888</v>
      </c>
      <c r="Y134" s="33">
        <v>0</v>
      </c>
      <c r="Z134" s="33">
        <v>0.12370807395707516</v>
      </c>
      <c r="AA134" s="33">
        <v>0</v>
      </c>
      <c r="AB134" s="33">
        <v>0</v>
      </c>
      <c r="AC134" s="33">
        <v>0</v>
      </c>
      <c r="AD134" s="33">
        <v>0</v>
      </c>
      <c r="AE134" s="33">
        <v>0</v>
      </c>
      <c r="AF134" s="33">
        <v>0</v>
      </c>
      <c r="AG134" s="33">
        <v>0</v>
      </c>
      <c r="AH134" t="s">
        <v>55</v>
      </c>
      <c r="AI134" s="34">
        <v>4</v>
      </c>
    </row>
    <row r="135" spans="1:35" x14ac:dyDescent="0.25">
      <c r="A135" t="s">
        <v>822</v>
      </c>
      <c r="B135" t="s">
        <v>271</v>
      </c>
      <c r="C135" t="s">
        <v>553</v>
      </c>
      <c r="D135" t="s">
        <v>693</v>
      </c>
      <c r="E135" s="33">
        <v>73.966666666666669</v>
      </c>
      <c r="F135" s="33">
        <v>6.666666666666667</v>
      </c>
      <c r="G135" s="33">
        <v>0.2</v>
      </c>
      <c r="H135" s="33">
        <v>0</v>
      </c>
      <c r="I135" s="33">
        <v>1.1555555555555554</v>
      </c>
      <c r="J135" s="33">
        <v>0</v>
      </c>
      <c r="K135" s="33">
        <v>0</v>
      </c>
      <c r="L135" s="33">
        <v>0</v>
      </c>
      <c r="M135" s="33">
        <v>5.5861111111111112</v>
      </c>
      <c r="N135" s="33">
        <v>0</v>
      </c>
      <c r="O135" s="33">
        <v>7.5522006910019535E-2</v>
      </c>
      <c r="P135" s="33">
        <v>5.4861111111111107</v>
      </c>
      <c r="Q135" s="33">
        <v>4.7138888888888886</v>
      </c>
      <c r="R135" s="33">
        <v>0.13789995493465523</v>
      </c>
      <c r="S135" s="33">
        <v>0</v>
      </c>
      <c r="T135" s="33">
        <v>0</v>
      </c>
      <c r="U135" s="33">
        <v>0</v>
      </c>
      <c r="V135" s="33">
        <v>0</v>
      </c>
      <c r="W135" s="33">
        <v>0</v>
      </c>
      <c r="X135" s="33">
        <v>0</v>
      </c>
      <c r="Y135" s="33">
        <v>0</v>
      </c>
      <c r="Z135" s="33">
        <v>0</v>
      </c>
      <c r="AA135" s="33">
        <v>0</v>
      </c>
      <c r="AB135" s="33">
        <v>0</v>
      </c>
      <c r="AC135" s="33">
        <v>0</v>
      </c>
      <c r="AD135" s="33">
        <v>0</v>
      </c>
      <c r="AE135" s="33">
        <v>0</v>
      </c>
      <c r="AF135" s="33">
        <v>0</v>
      </c>
      <c r="AG135" s="33">
        <v>0</v>
      </c>
      <c r="AH135" t="s">
        <v>120</v>
      </c>
      <c r="AI135" s="34">
        <v>4</v>
      </c>
    </row>
    <row r="136" spans="1:35" x14ac:dyDescent="0.25">
      <c r="A136" t="s">
        <v>822</v>
      </c>
      <c r="B136" t="s">
        <v>278</v>
      </c>
      <c r="C136" t="s">
        <v>589</v>
      </c>
      <c r="D136" t="s">
        <v>752</v>
      </c>
      <c r="E136" s="33">
        <v>80.844444444444449</v>
      </c>
      <c r="F136" s="33">
        <v>5.6888888888888891</v>
      </c>
      <c r="G136" s="33">
        <v>0</v>
      </c>
      <c r="H136" s="33">
        <v>0</v>
      </c>
      <c r="I136" s="33">
        <v>0</v>
      </c>
      <c r="J136" s="33">
        <v>0</v>
      </c>
      <c r="K136" s="33">
        <v>0</v>
      </c>
      <c r="L136" s="33">
        <v>5.4252222222222217</v>
      </c>
      <c r="M136" s="33">
        <v>5.2305555555555561</v>
      </c>
      <c r="N136" s="33">
        <v>0</v>
      </c>
      <c r="O136" s="33">
        <v>6.4699010445299618E-2</v>
      </c>
      <c r="P136" s="33">
        <v>5.5003333333333329</v>
      </c>
      <c r="Q136" s="33">
        <v>10.569444444444439</v>
      </c>
      <c r="R136" s="33">
        <v>0.19877405167674539</v>
      </c>
      <c r="S136" s="33">
        <v>4.6322222222222242</v>
      </c>
      <c r="T136" s="33">
        <v>19.050000000000004</v>
      </c>
      <c r="U136" s="33">
        <v>0</v>
      </c>
      <c r="V136" s="33">
        <v>0.29293567894447509</v>
      </c>
      <c r="W136" s="33">
        <v>2.6593333333333335</v>
      </c>
      <c r="X136" s="33">
        <v>13.47111111111111</v>
      </c>
      <c r="Y136" s="33">
        <v>0</v>
      </c>
      <c r="Z136" s="33">
        <v>0.19952446399120394</v>
      </c>
      <c r="AA136" s="33">
        <v>0</v>
      </c>
      <c r="AB136" s="33">
        <v>0</v>
      </c>
      <c r="AC136" s="33">
        <v>0</v>
      </c>
      <c r="AD136" s="33">
        <v>0</v>
      </c>
      <c r="AE136" s="33">
        <v>0</v>
      </c>
      <c r="AF136" s="33">
        <v>0</v>
      </c>
      <c r="AG136" s="33">
        <v>0</v>
      </c>
      <c r="AH136" t="s">
        <v>5</v>
      </c>
      <c r="AI136" s="34">
        <v>4</v>
      </c>
    </row>
    <row r="137" spans="1:35" x14ac:dyDescent="0.25">
      <c r="A137" t="s">
        <v>822</v>
      </c>
      <c r="B137" t="s">
        <v>374</v>
      </c>
      <c r="C137" t="s">
        <v>633</v>
      </c>
      <c r="D137" t="s">
        <v>753</v>
      </c>
      <c r="E137" s="33">
        <v>49.18888888888889</v>
      </c>
      <c r="F137" s="33">
        <v>0</v>
      </c>
      <c r="G137" s="33">
        <v>1.0111111111111111</v>
      </c>
      <c r="H137" s="33">
        <v>0.14444444444444443</v>
      </c>
      <c r="I137" s="33">
        <v>0.18888888888888888</v>
      </c>
      <c r="J137" s="33">
        <v>0</v>
      </c>
      <c r="K137" s="33">
        <v>0</v>
      </c>
      <c r="L137" s="33">
        <v>5.3871111111111123</v>
      </c>
      <c r="M137" s="33">
        <v>5.0666666666666664</v>
      </c>
      <c r="N137" s="33">
        <v>0</v>
      </c>
      <c r="O137" s="33">
        <v>0.10300429184549356</v>
      </c>
      <c r="P137" s="33">
        <v>0</v>
      </c>
      <c r="Q137" s="33">
        <v>10.858333333333333</v>
      </c>
      <c r="R137" s="33">
        <v>0.22074768466229949</v>
      </c>
      <c r="S137" s="33">
        <v>4.6061111111111117</v>
      </c>
      <c r="T137" s="33">
        <v>4.5093333333333323</v>
      </c>
      <c r="U137" s="33">
        <v>0</v>
      </c>
      <c r="V137" s="33">
        <v>0.18531511181386942</v>
      </c>
      <c r="W137" s="33">
        <v>4.2718888888888875</v>
      </c>
      <c r="X137" s="33">
        <v>10.421444444444449</v>
      </c>
      <c r="Y137" s="33">
        <v>0</v>
      </c>
      <c r="Z137" s="33">
        <v>0.29871244635193134</v>
      </c>
      <c r="AA137" s="33">
        <v>0</v>
      </c>
      <c r="AB137" s="33">
        <v>0</v>
      </c>
      <c r="AC137" s="33">
        <v>0</v>
      </c>
      <c r="AD137" s="33">
        <v>0</v>
      </c>
      <c r="AE137" s="33">
        <v>0</v>
      </c>
      <c r="AF137" s="33">
        <v>0</v>
      </c>
      <c r="AG137" s="33">
        <v>0</v>
      </c>
      <c r="AH137" t="s">
        <v>103</v>
      </c>
      <c r="AI137" s="34">
        <v>4</v>
      </c>
    </row>
    <row r="138" spans="1:35" x14ac:dyDescent="0.25">
      <c r="A138" t="s">
        <v>822</v>
      </c>
      <c r="B138" t="s">
        <v>497</v>
      </c>
      <c r="C138" t="s">
        <v>592</v>
      </c>
      <c r="D138" t="s">
        <v>721</v>
      </c>
      <c r="E138" s="33">
        <v>53.477777777777774</v>
      </c>
      <c r="F138" s="33">
        <v>5.333333333333333</v>
      </c>
      <c r="G138" s="33">
        <v>0</v>
      </c>
      <c r="H138" s="33">
        <v>0.20822222222222225</v>
      </c>
      <c r="I138" s="33">
        <v>1.1555555555555554</v>
      </c>
      <c r="J138" s="33">
        <v>0</v>
      </c>
      <c r="K138" s="33">
        <v>0</v>
      </c>
      <c r="L138" s="33">
        <v>4.157222222222221</v>
      </c>
      <c r="M138" s="33">
        <v>5.4138888888888888</v>
      </c>
      <c r="N138" s="33">
        <v>0</v>
      </c>
      <c r="O138" s="33">
        <v>0.10123623519634324</v>
      </c>
      <c r="P138" s="33">
        <v>0</v>
      </c>
      <c r="Q138" s="33">
        <v>10.034444444444443</v>
      </c>
      <c r="R138" s="33">
        <v>0.1876376480365676</v>
      </c>
      <c r="S138" s="33">
        <v>1.4447777777777777</v>
      </c>
      <c r="T138" s="33">
        <v>4.9957777777777768</v>
      </c>
      <c r="U138" s="33">
        <v>0</v>
      </c>
      <c r="V138" s="33">
        <v>0.12043424059837937</v>
      </c>
      <c r="W138" s="33">
        <v>0.82088888888888867</v>
      </c>
      <c r="X138" s="33">
        <v>4.2007777777777777</v>
      </c>
      <c r="Y138" s="33">
        <v>0</v>
      </c>
      <c r="Z138" s="33">
        <v>9.3901932266777483E-2</v>
      </c>
      <c r="AA138" s="33">
        <v>0</v>
      </c>
      <c r="AB138" s="33">
        <v>5.6333333333333337</v>
      </c>
      <c r="AC138" s="33">
        <v>0</v>
      </c>
      <c r="AD138" s="33">
        <v>0</v>
      </c>
      <c r="AE138" s="33">
        <v>0</v>
      </c>
      <c r="AF138" s="33">
        <v>0</v>
      </c>
      <c r="AG138" s="33">
        <v>0</v>
      </c>
      <c r="AH138" t="s">
        <v>230</v>
      </c>
      <c r="AI138" s="34">
        <v>4</v>
      </c>
    </row>
    <row r="139" spans="1:35" x14ac:dyDescent="0.25">
      <c r="A139" t="s">
        <v>822</v>
      </c>
      <c r="B139" t="s">
        <v>414</v>
      </c>
      <c r="C139" t="s">
        <v>544</v>
      </c>
      <c r="D139" t="s">
        <v>784</v>
      </c>
      <c r="E139" s="33">
        <v>89.533333333333331</v>
      </c>
      <c r="F139" s="33">
        <v>5.6888888888888891</v>
      </c>
      <c r="G139" s="33">
        <v>0.46666666666666667</v>
      </c>
      <c r="H139" s="33">
        <v>0</v>
      </c>
      <c r="I139" s="33">
        <v>0</v>
      </c>
      <c r="J139" s="33">
        <v>0</v>
      </c>
      <c r="K139" s="33">
        <v>0</v>
      </c>
      <c r="L139" s="33">
        <v>5.351</v>
      </c>
      <c r="M139" s="33">
        <v>5.4123333333333346</v>
      </c>
      <c r="N139" s="33">
        <v>0</v>
      </c>
      <c r="O139" s="33">
        <v>6.0450483991064792E-2</v>
      </c>
      <c r="P139" s="33">
        <v>4.5945555555555559</v>
      </c>
      <c r="Q139" s="33">
        <v>9.735777777777777</v>
      </c>
      <c r="R139" s="33">
        <v>0.16005584512285925</v>
      </c>
      <c r="S139" s="33">
        <v>5.16211111111111</v>
      </c>
      <c r="T139" s="33">
        <v>12.476555555555557</v>
      </c>
      <c r="U139" s="33">
        <v>0</v>
      </c>
      <c r="V139" s="33">
        <v>0.19700670141474311</v>
      </c>
      <c r="W139" s="33">
        <v>4.6118888888888891</v>
      </c>
      <c r="X139" s="33">
        <v>9.7126666666666672</v>
      </c>
      <c r="Y139" s="33">
        <v>0</v>
      </c>
      <c r="Z139" s="33">
        <v>0.15999131298088856</v>
      </c>
      <c r="AA139" s="33">
        <v>0</v>
      </c>
      <c r="AB139" s="33">
        <v>0</v>
      </c>
      <c r="AC139" s="33">
        <v>0</v>
      </c>
      <c r="AD139" s="33">
        <v>0</v>
      </c>
      <c r="AE139" s="33">
        <v>0</v>
      </c>
      <c r="AF139" s="33">
        <v>0</v>
      </c>
      <c r="AG139" s="33">
        <v>0</v>
      </c>
      <c r="AH139" t="s">
        <v>146</v>
      </c>
      <c r="AI139" s="34">
        <v>4</v>
      </c>
    </row>
    <row r="140" spans="1:35" x14ac:dyDescent="0.25">
      <c r="A140" t="s">
        <v>822</v>
      </c>
      <c r="B140" t="s">
        <v>471</v>
      </c>
      <c r="C140" t="s">
        <v>669</v>
      </c>
      <c r="D140" t="s">
        <v>718</v>
      </c>
      <c r="E140" s="33">
        <v>60.577777777777776</v>
      </c>
      <c r="F140" s="33">
        <v>5.2444444444444445</v>
      </c>
      <c r="G140" s="33">
        <v>0.25555555555555554</v>
      </c>
      <c r="H140" s="33">
        <v>0.26666666666666666</v>
      </c>
      <c r="I140" s="33">
        <v>0.92222222222222228</v>
      </c>
      <c r="J140" s="33">
        <v>0</v>
      </c>
      <c r="K140" s="33">
        <v>0</v>
      </c>
      <c r="L140" s="33">
        <v>5.0013333333333332</v>
      </c>
      <c r="M140" s="33">
        <v>5.0666666666666664</v>
      </c>
      <c r="N140" s="33">
        <v>0</v>
      </c>
      <c r="O140" s="33">
        <v>8.3639031548055756E-2</v>
      </c>
      <c r="P140" s="33">
        <v>8.6467777777777766</v>
      </c>
      <c r="Q140" s="33">
        <v>0</v>
      </c>
      <c r="R140" s="33">
        <v>0.14273844460748347</v>
      </c>
      <c r="S140" s="33">
        <v>0.82311111111111113</v>
      </c>
      <c r="T140" s="33">
        <v>5.1380000000000026</v>
      </c>
      <c r="U140" s="33">
        <v>0</v>
      </c>
      <c r="V140" s="33">
        <v>9.8404255319148981E-2</v>
      </c>
      <c r="W140" s="33">
        <v>0.32800000000000001</v>
      </c>
      <c r="X140" s="33">
        <v>12.709333333333332</v>
      </c>
      <c r="Y140" s="33">
        <v>0</v>
      </c>
      <c r="Z140" s="33">
        <v>0.21521643433602344</v>
      </c>
      <c r="AA140" s="33">
        <v>0</v>
      </c>
      <c r="AB140" s="33">
        <v>0</v>
      </c>
      <c r="AC140" s="33">
        <v>0</v>
      </c>
      <c r="AD140" s="33">
        <v>0</v>
      </c>
      <c r="AE140" s="33">
        <v>0</v>
      </c>
      <c r="AF140" s="33">
        <v>0</v>
      </c>
      <c r="AG140" s="33">
        <v>0</v>
      </c>
      <c r="AH140" t="s">
        <v>203</v>
      </c>
      <c r="AI140" s="34">
        <v>4</v>
      </c>
    </row>
    <row r="141" spans="1:35" x14ac:dyDescent="0.25">
      <c r="A141" t="s">
        <v>822</v>
      </c>
      <c r="B141" t="s">
        <v>477</v>
      </c>
      <c r="C141" t="s">
        <v>537</v>
      </c>
      <c r="D141" t="s">
        <v>688</v>
      </c>
      <c r="E141" s="33">
        <v>191.8111111111111</v>
      </c>
      <c r="F141" s="33">
        <v>5.6888888888888891</v>
      </c>
      <c r="G141" s="33">
        <v>0.94444444444444442</v>
      </c>
      <c r="H141" s="33">
        <v>1.0916666666666672</v>
      </c>
      <c r="I141" s="33">
        <v>0</v>
      </c>
      <c r="J141" s="33">
        <v>0</v>
      </c>
      <c r="K141" s="33">
        <v>7.2666666666666666</v>
      </c>
      <c r="L141" s="33">
        <v>6.66211111111111</v>
      </c>
      <c r="M141" s="33">
        <v>5.3</v>
      </c>
      <c r="N141" s="33">
        <v>16.094444444444445</v>
      </c>
      <c r="O141" s="33">
        <v>0.11153912993106646</v>
      </c>
      <c r="P141" s="33">
        <v>10.405555555555555</v>
      </c>
      <c r="Q141" s="33">
        <v>14.35</v>
      </c>
      <c r="R141" s="33">
        <v>0.12906215605630539</v>
      </c>
      <c r="S141" s="33">
        <v>19.871222222222222</v>
      </c>
      <c r="T141" s="33">
        <v>17.893111111111111</v>
      </c>
      <c r="U141" s="33">
        <v>0</v>
      </c>
      <c r="V141" s="33">
        <v>0.19688292880727568</v>
      </c>
      <c r="W141" s="33">
        <v>18.460666666666672</v>
      </c>
      <c r="X141" s="33">
        <v>28.787888888888887</v>
      </c>
      <c r="Y141" s="33">
        <v>0</v>
      </c>
      <c r="Z141" s="33">
        <v>0.24632856398076813</v>
      </c>
      <c r="AA141" s="33">
        <v>0</v>
      </c>
      <c r="AB141" s="33">
        <v>0</v>
      </c>
      <c r="AC141" s="33">
        <v>0</v>
      </c>
      <c r="AD141" s="33">
        <v>0</v>
      </c>
      <c r="AE141" s="33">
        <v>0</v>
      </c>
      <c r="AF141" s="33">
        <v>0</v>
      </c>
      <c r="AG141" s="33">
        <v>8.8888888888888892E-2</v>
      </c>
      <c r="AH141" t="s">
        <v>209</v>
      </c>
      <c r="AI141" s="34">
        <v>4</v>
      </c>
    </row>
    <row r="142" spans="1:35" x14ac:dyDescent="0.25">
      <c r="A142" t="s">
        <v>822</v>
      </c>
      <c r="B142" t="s">
        <v>470</v>
      </c>
      <c r="C142" t="s">
        <v>568</v>
      </c>
      <c r="D142" t="s">
        <v>697</v>
      </c>
      <c r="E142" s="33">
        <v>74.666666666666671</v>
      </c>
      <c r="F142" s="33">
        <v>5.6888888888888891</v>
      </c>
      <c r="G142" s="33">
        <v>0.36666666666666664</v>
      </c>
      <c r="H142" s="33">
        <v>0.23255555555555574</v>
      </c>
      <c r="I142" s="33">
        <v>0</v>
      </c>
      <c r="J142" s="33">
        <v>0</v>
      </c>
      <c r="K142" s="33">
        <v>2.5444444444444443</v>
      </c>
      <c r="L142" s="33">
        <v>1.6544444444444446</v>
      </c>
      <c r="M142" s="33">
        <v>8.1777777777777771</v>
      </c>
      <c r="N142" s="33">
        <v>0</v>
      </c>
      <c r="O142" s="33">
        <v>0.10952380952380951</v>
      </c>
      <c r="P142" s="33">
        <v>5.3888888888888893</v>
      </c>
      <c r="Q142" s="33">
        <v>7.7755555555555622</v>
      </c>
      <c r="R142" s="33">
        <v>0.17630952380952392</v>
      </c>
      <c r="S142" s="33">
        <v>5.0517777777777777</v>
      </c>
      <c r="T142" s="33">
        <v>4.3923333333333341</v>
      </c>
      <c r="U142" s="33">
        <v>0</v>
      </c>
      <c r="V142" s="33">
        <v>0.12648363095238097</v>
      </c>
      <c r="W142" s="33">
        <v>3.2146666666666666</v>
      </c>
      <c r="X142" s="33">
        <v>12.318333333333335</v>
      </c>
      <c r="Y142" s="33">
        <v>0</v>
      </c>
      <c r="Z142" s="33">
        <v>0.20803125</v>
      </c>
      <c r="AA142" s="33">
        <v>0</v>
      </c>
      <c r="AB142" s="33">
        <v>0</v>
      </c>
      <c r="AC142" s="33">
        <v>0</v>
      </c>
      <c r="AD142" s="33">
        <v>0</v>
      </c>
      <c r="AE142" s="33">
        <v>0</v>
      </c>
      <c r="AF142" s="33">
        <v>0</v>
      </c>
      <c r="AG142" s="33">
        <v>0</v>
      </c>
      <c r="AH142" t="s">
        <v>202</v>
      </c>
      <c r="AI142" s="34">
        <v>4</v>
      </c>
    </row>
    <row r="143" spans="1:35" x14ac:dyDescent="0.25">
      <c r="A143" t="s">
        <v>822</v>
      </c>
      <c r="B143" t="s">
        <v>291</v>
      </c>
      <c r="C143" t="s">
        <v>594</v>
      </c>
      <c r="D143" t="s">
        <v>699</v>
      </c>
      <c r="E143" s="33">
        <v>83.177777777777777</v>
      </c>
      <c r="F143" s="33">
        <v>5.6888888888888891</v>
      </c>
      <c r="G143" s="33">
        <v>0.13333333333333333</v>
      </c>
      <c r="H143" s="33">
        <v>0.3972222222222222</v>
      </c>
      <c r="I143" s="33">
        <v>0</v>
      </c>
      <c r="J143" s="33">
        <v>0</v>
      </c>
      <c r="K143" s="33">
        <v>0</v>
      </c>
      <c r="L143" s="33">
        <v>5.3328888888888883</v>
      </c>
      <c r="M143" s="33">
        <v>5.6650000000000018</v>
      </c>
      <c r="N143" s="33">
        <v>0</v>
      </c>
      <c r="O143" s="33">
        <v>6.8107133315522331E-2</v>
      </c>
      <c r="P143" s="33">
        <v>4.9062222222222225</v>
      </c>
      <c r="Q143" s="33">
        <v>1.2122222222222223</v>
      </c>
      <c r="R143" s="33">
        <v>7.3558642799893145E-2</v>
      </c>
      <c r="S143" s="33">
        <v>16.290777777777777</v>
      </c>
      <c r="T143" s="33">
        <v>0</v>
      </c>
      <c r="U143" s="33">
        <v>0</v>
      </c>
      <c r="V143" s="33">
        <v>0.1958549292011755</v>
      </c>
      <c r="W143" s="33">
        <v>5.7602222222222235</v>
      </c>
      <c r="X143" s="33">
        <v>6.6100000000000012</v>
      </c>
      <c r="Y143" s="33">
        <v>0</v>
      </c>
      <c r="Z143" s="33">
        <v>0.14872027785199041</v>
      </c>
      <c r="AA143" s="33">
        <v>0</v>
      </c>
      <c r="AB143" s="33">
        <v>0</v>
      </c>
      <c r="AC143" s="33">
        <v>0</v>
      </c>
      <c r="AD143" s="33">
        <v>0</v>
      </c>
      <c r="AE143" s="33">
        <v>8.9222222222222225</v>
      </c>
      <c r="AF143" s="33">
        <v>0</v>
      </c>
      <c r="AG143" s="33">
        <v>0</v>
      </c>
      <c r="AH143" t="s">
        <v>18</v>
      </c>
      <c r="AI143" s="34">
        <v>4</v>
      </c>
    </row>
    <row r="144" spans="1:35" x14ac:dyDescent="0.25">
      <c r="A144" t="s">
        <v>822</v>
      </c>
      <c r="B144" t="s">
        <v>351</v>
      </c>
      <c r="C144" t="s">
        <v>621</v>
      </c>
      <c r="D144" t="s">
        <v>731</v>
      </c>
      <c r="E144" s="33">
        <v>106.6</v>
      </c>
      <c r="F144" s="33">
        <v>5.6</v>
      </c>
      <c r="G144" s="33">
        <v>0.2</v>
      </c>
      <c r="H144" s="33">
        <v>0.49722222222222223</v>
      </c>
      <c r="I144" s="33">
        <v>2.1777777777777776</v>
      </c>
      <c r="J144" s="33">
        <v>0</v>
      </c>
      <c r="K144" s="33">
        <v>0</v>
      </c>
      <c r="L144" s="33">
        <v>4.1712222222222222</v>
      </c>
      <c r="M144" s="33">
        <v>5.3943333333333339</v>
      </c>
      <c r="N144" s="33">
        <v>0</v>
      </c>
      <c r="O144" s="33">
        <v>5.0603502188868048E-2</v>
      </c>
      <c r="P144" s="33">
        <v>5.8491111111111094</v>
      </c>
      <c r="Q144" s="33">
        <v>8.5689999999999991</v>
      </c>
      <c r="R144" s="33">
        <v>0.13525432562017928</v>
      </c>
      <c r="S144" s="33">
        <v>5.3732222222222212</v>
      </c>
      <c r="T144" s="33">
        <v>9.313444444444448</v>
      </c>
      <c r="U144" s="33">
        <v>0</v>
      </c>
      <c r="V144" s="33">
        <v>0.13777360850531586</v>
      </c>
      <c r="W144" s="33">
        <v>4.0728888888888886</v>
      </c>
      <c r="X144" s="33">
        <v>14.171999999999997</v>
      </c>
      <c r="Y144" s="33">
        <v>0</v>
      </c>
      <c r="Z144" s="33">
        <v>0.17115280383573067</v>
      </c>
      <c r="AA144" s="33">
        <v>0</v>
      </c>
      <c r="AB144" s="33">
        <v>0</v>
      </c>
      <c r="AC144" s="33">
        <v>0</v>
      </c>
      <c r="AD144" s="33">
        <v>0</v>
      </c>
      <c r="AE144" s="33">
        <v>0</v>
      </c>
      <c r="AF144" s="33">
        <v>0</v>
      </c>
      <c r="AG144" s="33">
        <v>0</v>
      </c>
      <c r="AH144" t="s">
        <v>79</v>
      </c>
      <c r="AI144" s="34">
        <v>4</v>
      </c>
    </row>
    <row r="145" spans="1:35" x14ac:dyDescent="0.25">
      <c r="A145" t="s">
        <v>822</v>
      </c>
      <c r="B145" t="s">
        <v>358</v>
      </c>
      <c r="C145" t="s">
        <v>626</v>
      </c>
      <c r="D145" t="s">
        <v>770</v>
      </c>
      <c r="E145" s="33">
        <v>61.31111111111111</v>
      </c>
      <c r="F145" s="33">
        <v>20.877777777777776</v>
      </c>
      <c r="G145" s="33">
        <v>0</v>
      </c>
      <c r="H145" s="33">
        <v>0.2722222222222222</v>
      </c>
      <c r="I145" s="33">
        <v>0.9</v>
      </c>
      <c r="J145" s="33">
        <v>0</v>
      </c>
      <c r="K145" s="33">
        <v>0</v>
      </c>
      <c r="L145" s="33">
        <v>1.9783333333333328</v>
      </c>
      <c r="M145" s="33">
        <v>5.6888888888888891</v>
      </c>
      <c r="N145" s="33">
        <v>0</v>
      </c>
      <c r="O145" s="33">
        <v>9.2787241754258801E-2</v>
      </c>
      <c r="P145" s="33">
        <v>4.9055555555555559</v>
      </c>
      <c r="Q145" s="33">
        <v>4.45</v>
      </c>
      <c r="R145" s="33">
        <v>0.15259151866618342</v>
      </c>
      <c r="S145" s="33">
        <v>2.7618888888888886</v>
      </c>
      <c r="T145" s="33">
        <v>2.7585555555555552</v>
      </c>
      <c r="U145" s="33">
        <v>0</v>
      </c>
      <c r="V145" s="33">
        <v>9.0039869517941268E-2</v>
      </c>
      <c r="W145" s="33">
        <v>3.5051111111111108</v>
      </c>
      <c r="X145" s="33">
        <v>3.8380000000000001</v>
      </c>
      <c r="Y145" s="33">
        <v>0</v>
      </c>
      <c r="Z145" s="33">
        <v>0.11976803189561436</v>
      </c>
      <c r="AA145" s="33">
        <v>0</v>
      </c>
      <c r="AB145" s="33">
        <v>0</v>
      </c>
      <c r="AC145" s="33">
        <v>0</v>
      </c>
      <c r="AD145" s="33">
        <v>0</v>
      </c>
      <c r="AE145" s="33">
        <v>0</v>
      </c>
      <c r="AF145" s="33">
        <v>0</v>
      </c>
      <c r="AG145" s="33">
        <v>0</v>
      </c>
      <c r="AH145" t="s">
        <v>86</v>
      </c>
      <c r="AI145" s="34">
        <v>4</v>
      </c>
    </row>
    <row r="146" spans="1:35" x14ac:dyDescent="0.25">
      <c r="A146" t="s">
        <v>822</v>
      </c>
      <c r="B146" t="s">
        <v>373</v>
      </c>
      <c r="C146" t="s">
        <v>632</v>
      </c>
      <c r="D146" t="s">
        <v>774</v>
      </c>
      <c r="E146" s="33">
        <v>90.2</v>
      </c>
      <c r="F146" s="33">
        <v>5.6</v>
      </c>
      <c r="G146" s="33">
        <v>0.61111111111111116</v>
      </c>
      <c r="H146" s="33">
        <v>0.33333333333333331</v>
      </c>
      <c r="I146" s="33">
        <v>0.5444444444444444</v>
      </c>
      <c r="J146" s="33">
        <v>0</v>
      </c>
      <c r="K146" s="33">
        <v>0</v>
      </c>
      <c r="L146" s="33">
        <v>10.496666666666664</v>
      </c>
      <c r="M146" s="33">
        <v>0</v>
      </c>
      <c r="N146" s="33">
        <v>5.0630000000000015</v>
      </c>
      <c r="O146" s="33">
        <v>5.6130820399113095E-2</v>
      </c>
      <c r="P146" s="33">
        <v>0</v>
      </c>
      <c r="Q146" s="33">
        <v>9.856888888888891</v>
      </c>
      <c r="R146" s="33">
        <v>0.10927814732692784</v>
      </c>
      <c r="S146" s="33">
        <v>8.8327777777777712</v>
      </c>
      <c r="T146" s="33">
        <v>14.908777777777772</v>
      </c>
      <c r="U146" s="33">
        <v>0</v>
      </c>
      <c r="V146" s="33">
        <v>0.26321015028332084</v>
      </c>
      <c r="W146" s="33">
        <v>5.5555555555555554</v>
      </c>
      <c r="X146" s="33">
        <v>15.691777777777769</v>
      </c>
      <c r="Y146" s="33">
        <v>0</v>
      </c>
      <c r="Z146" s="33">
        <v>0.23555801921655567</v>
      </c>
      <c r="AA146" s="33">
        <v>0</v>
      </c>
      <c r="AB146" s="33">
        <v>0</v>
      </c>
      <c r="AC146" s="33">
        <v>0</v>
      </c>
      <c r="AD146" s="33">
        <v>4.7525555555555563</v>
      </c>
      <c r="AE146" s="33">
        <v>0</v>
      </c>
      <c r="AF146" s="33">
        <v>0</v>
      </c>
      <c r="AG146" s="33">
        <v>0</v>
      </c>
      <c r="AH146" t="s">
        <v>102</v>
      </c>
      <c r="AI146" s="34">
        <v>4</v>
      </c>
    </row>
    <row r="147" spans="1:35" x14ac:dyDescent="0.25">
      <c r="A147" t="s">
        <v>822</v>
      </c>
      <c r="B147" t="s">
        <v>405</v>
      </c>
      <c r="C147" t="s">
        <v>649</v>
      </c>
      <c r="D147" t="s">
        <v>782</v>
      </c>
      <c r="E147" s="33">
        <v>98.2</v>
      </c>
      <c r="F147" s="33">
        <v>5.6888888888888891</v>
      </c>
      <c r="G147" s="33">
        <v>0</v>
      </c>
      <c r="H147" s="33">
        <v>0</v>
      </c>
      <c r="I147" s="33">
        <v>0</v>
      </c>
      <c r="J147" s="33">
        <v>0</v>
      </c>
      <c r="K147" s="33">
        <v>0</v>
      </c>
      <c r="L147" s="33">
        <v>7.6712222222222222</v>
      </c>
      <c r="M147" s="33">
        <v>9.8010000000000002</v>
      </c>
      <c r="N147" s="33">
        <v>0</v>
      </c>
      <c r="O147" s="33">
        <v>9.9806517311608958E-2</v>
      </c>
      <c r="P147" s="33">
        <v>6.9321111111111131</v>
      </c>
      <c r="Q147" s="33">
        <v>0.99477777777777776</v>
      </c>
      <c r="R147" s="33">
        <v>8.0721882778909279E-2</v>
      </c>
      <c r="S147" s="33">
        <v>5.5044444444444434</v>
      </c>
      <c r="T147" s="33">
        <v>14.956222222222227</v>
      </c>
      <c r="U147" s="33">
        <v>0</v>
      </c>
      <c r="V147" s="33">
        <v>0.20835709436524102</v>
      </c>
      <c r="W147" s="33">
        <v>3.1627777777777775</v>
      </c>
      <c r="X147" s="33">
        <v>11.140555555555554</v>
      </c>
      <c r="Y147" s="33">
        <v>0</v>
      </c>
      <c r="Z147" s="33">
        <v>0.14565512559402577</v>
      </c>
      <c r="AA147" s="33">
        <v>0</v>
      </c>
      <c r="AB147" s="33">
        <v>0</v>
      </c>
      <c r="AC147" s="33">
        <v>0</v>
      </c>
      <c r="AD147" s="33">
        <v>0</v>
      </c>
      <c r="AE147" s="33">
        <v>0</v>
      </c>
      <c r="AF147" s="33">
        <v>0</v>
      </c>
      <c r="AG147" s="33">
        <v>0</v>
      </c>
      <c r="AH147" t="s">
        <v>136</v>
      </c>
      <c r="AI147" s="34">
        <v>4</v>
      </c>
    </row>
    <row r="148" spans="1:35" x14ac:dyDescent="0.25">
      <c r="A148" t="s">
        <v>822</v>
      </c>
      <c r="B148" t="s">
        <v>438</v>
      </c>
      <c r="C148" t="s">
        <v>660</v>
      </c>
      <c r="D148" t="s">
        <v>707</v>
      </c>
      <c r="E148" s="33">
        <v>53.56666666666667</v>
      </c>
      <c r="F148" s="33">
        <v>5.6</v>
      </c>
      <c r="G148" s="33">
        <v>0.13333333333333333</v>
      </c>
      <c r="H148" s="33">
        <v>0</v>
      </c>
      <c r="I148" s="33">
        <v>0.88888888888888884</v>
      </c>
      <c r="J148" s="33">
        <v>0</v>
      </c>
      <c r="K148" s="33">
        <v>0</v>
      </c>
      <c r="L148" s="33">
        <v>0</v>
      </c>
      <c r="M148" s="33">
        <v>0.1111111111111111</v>
      </c>
      <c r="N148" s="33">
        <v>0</v>
      </c>
      <c r="O148" s="33">
        <v>2.0742584526031939E-3</v>
      </c>
      <c r="P148" s="33">
        <v>4.6611111111111114</v>
      </c>
      <c r="Q148" s="33">
        <v>7.3805555555555555</v>
      </c>
      <c r="R148" s="33">
        <v>0.22479775980087119</v>
      </c>
      <c r="S148" s="33">
        <v>0</v>
      </c>
      <c r="T148" s="33">
        <v>0</v>
      </c>
      <c r="U148" s="33">
        <v>0</v>
      </c>
      <c r="V148" s="33">
        <v>0</v>
      </c>
      <c r="W148" s="33">
        <v>0</v>
      </c>
      <c r="X148" s="33">
        <v>0</v>
      </c>
      <c r="Y148" s="33">
        <v>0</v>
      </c>
      <c r="Z148" s="33">
        <v>0</v>
      </c>
      <c r="AA148" s="33">
        <v>0</v>
      </c>
      <c r="AB148" s="33">
        <v>0</v>
      </c>
      <c r="AC148" s="33">
        <v>0</v>
      </c>
      <c r="AD148" s="33">
        <v>0</v>
      </c>
      <c r="AE148" s="33">
        <v>0</v>
      </c>
      <c r="AF148" s="33">
        <v>0</v>
      </c>
      <c r="AG148" s="33">
        <v>0</v>
      </c>
      <c r="AH148" t="s">
        <v>170</v>
      </c>
      <c r="AI148" s="34">
        <v>4</v>
      </c>
    </row>
    <row r="149" spans="1:35" x14ac:dyDescent="0.25">
      <c r="A149" t="s">
        <v>822</v>
      </c>
      <c r="B149" t="s">
        <v>275</v>
      </c>
      <c r="C149" t="s">
        <v>582</v>
      </c>
      <c r="D149" t="s">
        <v>702</v>
      </c>
      <c r="E149" s="33">
        <v>100.24444444444444</v>
      </c>
      <c r="F149" s="33">
        <v>5.6888888888888891</v>
      </c>
      <c r="G149" s="33">
        <v>0.36666666666666664</v>
      </c>
      <c r="H149" s="33">
        <v>0.60833333333333328</v>
      </c>
      <c r="I149" s="33">
        <v>0</v>
      </c>
      <c r="J149" s="33">
        <v>0</v>
      </c>
      <c r="K149" s="33">
        <v>0</v>
      </c>
      <c r="L149" s="33">
        <v>11.433</v>
      </c>
      <c r="M149" s="33">
        <v>5.893111111111109</v>
      </c>
      <c r="N149" s="33">
        <v>5.6689999999999987</v>
      </c>
      <c r="O149" s="33">
        <v>0.11533917091553976</v>
      </c>
      <c r="P149" s="33">
        <v>5.959888888888889</v>
      </c>
      <c r="Q149" s="33">
        <v>9.8563333333333318</v>
      </c>
      <c r="R149" s="33">
        <v>0.15777654622035026</v>
      </c>
      <c r="S149" s="33">
        <v>8.4857777777777788</v>
      </c>
      <c r="T149" s="33">
        <v>6.6023333333333341</v>
      </c>
      <c r="U149" s="33">
        <v>0</v>
      </c>
      <c r="V149" s="33">
        <v>0.15051318998004878</v>
      </c>
      <c r="W149" s="33">
        <v>8.346222222222222</v>
      </c>
      <c r="X149" s="33">
        <v>5.1349999999999998</v>
      </c>
      <c r="Y149" s="33">
        <v>0</v>
      </c>
      <c r="Z149" s="33">
        <v>0.13448348481489691</v>
      </c>
      <c r="AA149" s="33">
        <v>0</v>
      </c>
      <c r="AB149" s="33">
        <v>0</v>
      </c>
      <c r="AC149" s="33">
        <v>0</v>
      </c>
      <c r="AD149" s="33">
        <v>0</v>
      </c>
      <c r="AE149" s="33">
        <v>9.9</v>
      </c>
      <c r="AF149" s="33">
        <v>0</v>
      </c>
      <c r="AG149" s="33">
        <v>0</v>
      </c>
      <c r="AH149" t="s">
        <v>2</v>
      </c>
      <c r="AI149" s="34">
        <v>4</v>
      </c>
    </row>
    <row r="150" spans="1:35" x14ac:dyDescent="0.25">
      <c r="A150" t="s">
        <v>822</v>
      </c>
      <c r="B150" t="s">
        <v>489</v>
      </c>
      <c r="C150" t="s">
        <v>675</v>
      </c>
      <c r="D150" t="s">
        <v>706</v>
      </c>
      <c r="E150" s="33">
        <v>93.12222222222222</v>
      </c>
      <c r="F150" s="33">
        <v>15.511111111111111</v>
      </c>
      <c r="G150" s="33">
        <v>0.16666666666666666</v>
      </c>
      <c r="H150" s="33">
        <v>0</v>
      </c>
      <c r="I150" s="33">
        <v>58.822222222222223</v>
      </c>
      <c r="J150" s="33">
        <v>0</v>
      </c>
      <c r="K150" s="33">
        <v>0</v>
      </c>
      <c r="L150" s="33">
        <v>4.5678888888888887</v>
      </c>
      <c r="M150" s="33">
        <v>0</v>
      </c>
      <c r="N150" s="33">
        <v>11.273666666666667</v>
      </c>
      <c r="O150" s="33">
        <v>0.12106311895955138</v>
      </c>
      <c r="P150" s="33">
        <v>5.326666666666668</v>
      </c>
      <c r="Q150" s="33">
        <v>9.9418888888888866</v>
      </c>
      <c r="R150" s="33">
        <v>0.16396253430378235</v>
      </c>
      <c r="S150" s="33">
        <v>4.8696666666666655</v>
      </c>
      <c r="T150" s="33">
        <v>7.346333333333332</v>
      </c>
      <c r="U150" s="33">
        <v>0</v>
      </c>
      <c r="V150" s="33">
        <v>0.13118243646342917</v>
      </c>
      <c r="W150" s="33">
        <v>4.7768888888888874</v>
      </c>
      <c r="X150" s="33">
        <v>9.219888888888887</v>
      </c>
      <c r="Y150" s="33">
        <v>0</v>
      </c>
      <c r="Z150" s="33">
        <v>0.15030545280992719</v>
      </c>
      <c r="AA150" s="33">
        <v>0</v>
      </c>
      <c r="AB150" s="33">
        <v>0</v>
      </c>
      <c r="AC150" s="33">
        <v>0</v>
      </c>
      <c r="AD150" s="33">
        <v>0</v>
      </c>
      <c r="AE150" s="33">
        <v>0</v>
      </c>
      <c r="AF150" s="33">
        <v>0</v>
      </c>
      <c r="AG150" s="33">
        <v>0.16666666666666666</v>
      </c>
      <c r="AH150" t="s">
        <v>221</v>
      </c>
      <c r="AI150" s="34">
        <v>4</v>
      </c>
    </row>
    <row r="151" spans="1:35" x14ac:dyDescent="0.25">
      <c r="A151" t="s">
        <v>822</v>
      </c>
      <c r="B151" t="s">
        <v>376</v>
      </c>
      <c r="C151" t="s">
        <v>634</v>
      </c>
      <c r="D151" t="s">
        <v>774</v>
      </c>
      <c r="E151" s="33">
        <v>59.233333333333334</v>
      </c>
      <c r="F151" s="33">
        <v>5.0666666666666664</v>
      </c>
      <c r="G151" s="33">
        <v>2.2222222222222223E-2</v>
      </c>
      <c r="H151" s="33">
        <v>0.31666666666666665</v>
      </c>
      <c r="I151" s="33">
        <v>0.66666666666666663</v>
      </c>
      <c r="J151" s="33">
        <v>0</v>
      </c>
      <c r="K151" s="33">
        <v>0</v>
      </c>
      <c r="L151" s="33">
        <v>5.4841111111111109</v>
      </c>
      <c r="M151" s="33">
        <v>5.6196666666666664</v>
      </c>
      <c r="N151" s="33">
        <v>0</v>
      </c>
      <c r="O151" s="33">
        <v>9.4873382104670792E-2</v>
      </c>
      <c r="P151" s="33">
        <v>5.9018888888888901</v>
      </c>
      <c r="Q151" s="33">
        <v>2.1694444444444443</v>
      </c>
      <c r="R151" s="33">
        <v>0.13626336522228477</v>
      </c>
      <c r="S151" s="33">
        <v>4.5082222222222219</v>
      </c>
      <c r="T151" s="33">
        <v>9.4098888888888883</v>
      </c>
      <c r="U151" s="33">
        <v>0</v>
      </c>
      <c r="V151" s="33">
        <v>0.23497092477959103</v>
      </c>
      <c r="W151" s="33">
        <v>3.0046666666666662</v>
      </c>
      <c r="X151" s="33">
        <v>14.62566666666666</v>
      </c>
      <c r="Y151" s="33">
        <v>2.4666666666666668</v>
      </c>
      <c r="Z151" s="33">
        <v>0.33928531232414172</v>
      </c>
      <c r="AA151" s="33">
        <v>0</v>
      </c>
      <c r="AB151" s="33">
        <v>0</v>
      </c>
      <c r="AC151" s="33">
        <v>0</v>
      </c>
      <c r="AD151" s="33">
        <v>0</v>
      </c>
      <c r="AE151" s="33">
        <v>0</v>
      </c>
      <c r="AF151" s="33">
        <v>0</v>
      </c>
      <c r="AG151" s="33">
        <v>0</v>
      </c>
      <c r="AH151" t="s">
        <v>105</v>
      </c>
      <c r="AI151" s="34">
        <v>4</v>
      </c>
    </row>
    <row r="152" spans="1:35" x14ac:dyDescent="0.25">
      <c r="A152" t="s">
        <v>822</v>
      </c>
      <c r="B152" t="s">
        <v>312</v>
      </c>
      <c r="C152" t="s">
        <v>555</v>
      </c>
      <c r="D152" t="s">
        <v>688</v>
      </c>
      <c r="E152" s="33">
        <v>112.31111111111112</v>
      </c>
      <c r="F152" s="33">
        <v>8.2666666666666675</v>
      </c>
      <c r="G152" s="33">
        <v>0.53333333333333333</v>
      </c>
      <c r="H152" s="33">
        <v>0</v>
      </c>
      <c r="I152" s="33">
        <v>2.9</v>
      </c>
      <c r="J152" s="33">
        <v>0</v>
      </c>
      <c r="K152" s="33">
        <v>0</v>
      </c>
      <c r="L152" s="33">
        <v>3.685888888888889</v>
      </c>
      <c r="M152" s="33">
        <v>4.9777777777777779</v>
      </c>
      <c r="N152" s="33">
        <v>21.722444444444445</v>
      </c>
      <c r="O152" s="33">
        <v>0.23773446774831816</v>
      </c>
      <c r="P152" s="33">
        <v>4.9777777777777779</v>
      </c>
      <c r="Q152" s="33">
        <v>24.22388888888889</v>
      </c>
      <c r="R152" s="33">
        <v>0.26000692520775626</v>
      </c>
      <c r="S152" s="33">
        <v>9.6034444444444471</v>
      </c>
      <c r="T152" s="33">
        <v>10.262888888888888</v>
      </c>
      <c r="U152" s="33">
        <v>0</v>
      </c>
      <c r="V152" s="33">
        <v>0.17688662445587655</v>
      </c>
      <c r="W152" s="33">
        <v>6.8301111111111119</v>
      </c>
      <c r="X152" s="33">
        <v>17.076777777777778</v>
      </c>
      <c r="Y152" s="33">
        <v>0</v>
      </c>
      <c r="Z152" s="33">
        <v>0.21286307874950533</v>
      </c>
      <c r="AA152" s="33">
        <v>0</v>
      </c>
      <c r="AB152" s="33">
        <v>0</v>
      </c>
      <c r="AC152" s="33">
        <v>0</v>
      </c>
      <c r="AD152" s="33">
        <v>0</v>
      </c>
      <c r="AE152" s="33">
        <v>0</v>
      </c>
      <c r="AF152" s="33">
        <v>0</v>
      </c>
      <c r="AG152" s="33">
        <v>0</v>
      </c>
      <c r="AH152" t="s">
        <v>39</v>
      </c>
      <c r="AI152" s="34">
        <v>4</v>
      </c>
    </row>
    <row r="153" spans="1:35" x14ac:dyDescent="0.25">
      <c r="A153" t="s">
        <v>822</v>
      </c>
      <c r="B153" t="s">
        <v>502</v>
      </c>
      <c r="C153" t="s">
        <v>555</v>
      </c>
      <c r="D153" t="s">
        <v>688</v>
      </c>
      <c r="E153" s="33">
        <v>87.388888888888886</v>
      </c>
      <c r="F153" s="33">
        <v>5.333333333333333</v>
      </c>
      <c r="G153" s="33">
        <v>2.3111111111111109</v>
      </c>
      <c r="H153" s="33">
        <v>0</v>
      </c>
      <c r="I153" s="33">
        <v>2.3111111111111109</v>
      </c>
      <c r="J153" s="33">
        <v>0</v>
      </c>
      <c r="K153" s="33">
        <v>0</v>
      </c>
      <c r="L153" s="33">
        <v>4.367</v>
      </c>
      <c r="M153" s="33">
        <v>5.6888888888888891</v>
      </c>
      <c r="N153" s="33">
        <v>5.5111111111111111</v>
      </c>
      <c r="O153" s="33">
        <v>0.12816274634456451</v>
      </c>
      <c r="P153" s="33">
        <v>5.2444444444444445</v>
      </c>
      <c r="Q153" s="33">
        <v>12.186111111111112</v>
      </c>
      <c r="R153" s="33">
        <v>0.19945963127781313</v>
      </c>
      <c r="S153" s="33">
        <v>4.617</v>
      </c>
      <c r="T153" s="33">
        <v>8.5882222222222229</v>
      </c>
      <c r="U153" s="33">
        <v>0</v>
      </c>
      <c r="V153" s="33">
        <v>0.15110870947234584</v>
      </c>
      <c r="W153" s="33">
        <v>6.9643333333333333</v>
      </c>
      <c r="X153" s="33">
        <v>11.022555555555559</v>
      </c>
      <c r="Y153" s="33">
        <v>0</v>
      </c>
      <c r="Z153" s="33">
        <v>0.20582581055308333</v>
      </c>
      <c r="AA153" s="33">
        <v>0</v>
      </c>
      <c r="AB153" s="33">
        <v>0</v>
      </c>
      <c r="AC153" s="33">
        <v>1.1777777777777778</v>
      </c>
      <c r="AD153" s="33">
        <v>0</v>
      </c>
      <c r="AE153" s="33">
        <v>0</v>
      </c>
      <c r="AF153" s="33">
        <v>0</v>
      </c>
      <c r="AG153" s="33">
        <v>0</v>
      </c>
      <c r="AH153" t="s">
        <v>235</v>
      </c>
      <c r="AI153" s="34">
        <v>4</v>
      </c>
    </row>
    <row r="154" spans="1:35" x14ac:dyDescent="0.25">
      <c r="A154" t="s">
        <v>822</v>
      </c>
      <c r="B154" t="s">
        <v>466</v>
      </c>
      <c r="C154" t="s">
        <v>559</v>
      </c>
      <c r="D154" t="s">
        <v>705</v>
      </c>
      <c r="E154" s="33">
        <v>50.755555555555553</v>
      </c>
      <c r="F154" s="33">
        <v>5.6888888888888891</v>
      </c>
      <c r="G154" s="33">
        <v>0</v>
      </c>
      <c r="H154" s="33">
        <v>0</v>
      </c>
      <c r="I154" s="33">
        <v>0</v>
      </c>
      <c r="J154" s="33">
        <v>0</v>
      </c>
      <c r="K154" s="33">
        <v>0</v>
      </c>
      <c r="L154" s="33">
        <v>3.9343333333333326</v>
      </c>
      <c r="M154" s="33">
        <v>5.8260000000000005</v>
      </c>
      <c r="N154" s="33">
        <v>0</v>
      </c>
      <c r="O154" s="33">
        <v>0.11478546409807357</v>
      </c>
      <c r="P154" s="33">
        <v>6.2043333333333308</v>
      </c>
      <c r="Q154" s="33">
        <v>0</v>
      </c>
      <c r="R154" s="33">
        <v>0.12223949211908927</v>
      </c>
      <c r="S154" s="33">
        <v>7.0527777777777763</v>
      </c>
      <c r="T154" s="33">
        <v>4.0333333333333332E-2</v>
      </c>
      <c r="U154" s="33">
        <v>5.6888888888888891</v>
      </c>
      <c r="V154" s="33">
        <v>0.25183450087565673</v>
      </c>
      <c r="W154" s="33">
        <v>6.2445555555555545</v>
      </c>
      <c r="X154" s="33">
        <v>1.7499999999999998</v>
      </c>
      <c r="Y154" s="33">
        <v>1.4333333333333333</v>
      </c>
      <c r="Z154" s="33">
        <v>0.18575087565674253</v>
      </c>
      <c r="AA154" s="33">
        <v>0</v>
      </c>
      <c r="AB154" s="33">
        <v>0</v>
      </c>
      <c r="AC154" s="33">
        <v>0</v>
      </c>
      <c r="AD154" s="33">
        <v>0</v>
      </c>
      <c r="AE154" s="33">
        <v>0</v>
      </c>
      <c r="AF154" s="33">
        <v>0</v>
      </c>
      <c r="AG154" s="33">
        <v>0</v>
      </c>
      <c r="AH154" t="s">
        <v>198</v>
      </c>
      <c r="AI154" s="34">
        <v>4</v>
      </c>
    </row>
    <row r="155" spans="1:35" x14ac:dyDescent="0.25">
      <c r="A155" t="s">
        <v>822</v>
      </c>
      <c r="B155" t="s">
        <v>296</v>
      </c>
      <c r="C155" t="s">
        <v>597</v>
      </c>
      <c r="D155" t="s">
        <v>756</v>
      </c>
      <c r="E155" s="33">
        <v>147.77777777777777</v>
      </c>
      <c r="F155" s="33">
        <v>5.2</v>
      </c>
      <c r="G155" s="33">
        <v>0</v>
      </c>
      <c r="H155" s="33">
        <v>0.75</v>
      </c>
      <c r="I155" s="33">
        <v>10.844444444444445</v>
      </c>
      <c r="J155" s="33">
        <v>0</v>
      </c>
      <c r="K155" s="33">
        <v>0</v>
      </c>
      <c r="L155" s="33">
        <v>1.5065555555555556</v>
      </c>
      <c r="M155" s="33">
        <v>10.444444444444445</v>
      </c>
      <c r="N155" s="33">
        <v>9.9722222222222214</v>
      </c>
      <c r="O155" s="33">
        <v>0.13815789473684209</v>
      </c>
      <c r="P155" s="33">
        <v>5.5055555555555555</v>
      </c>
      <c r="Q155" s="33">
        <v>13.347222222222221</v>
      </c>
      <c r="R155" s="33">
        <v>0.12757518796992481</v>
      </c>
      <c r="S155" s="33">
        <v>11.383333333333333</v>
      </c>
      <c r="T155" s="33">
        <v>4.9611111111111112</v>
      </c>
      <c r="U155" s="33">
        <v>5.4111111111111114</v>
      </c>
      <c r="V155" s="33">
        <v>0.14721804511278197</v>
      </c>
      <c r="W155" s="33">
        <v>7.0944444444444441</v>
      </c>
      <c r="X155" s="33">
        <v>10.3</v>
      </c>
      <c r="Y155" s="33">
        <v>4.7444444444444445</v>
      </c>
      <c r="Z155" s="33">
        <v>0.14981203007518798</v>
      </c>
      <c r="AA155" s="33">
        <v>0</v>
      </c>
      <c r="AB155" s="33">
        <v>0</v>
      </c>
      <c r="AC155" s="33">
        <v>0</v>
      </c>
      <c r="AD155" s="33">
        <v>0</v>
      </c>
      <c r="AE155" s="33">
        <v>5.1555555555555559</v>
      </c>
      <c r="AF155" s="33">
        <v>0</v>
      </c>
      <c r="AG155" s="33">
        <v>3.3333333333333333E-2</v>
      </c>
      <c r="AH155" t="s">
        <v>23</v>
      </c>
      <c r="AI155" s="34">
        <v>4</v>
      </c>
    </row>
    <row r="156" spans="1:35" x14ac:dyDescent="0.25">
      <c r="A156" t="s">
        <v>822</v>
      </c>
      <c r="B156" t="s">
        <v>360</v>
      </c>
      <c r="C156" t="s">
        <v>627</v>
      </c>
      <c r="D156" t="s">
        <v>771</v>
      </c>
      <c r="E156" s="33">
        <v>60.31111111111111</v>
      </c>
      <c r="F156" s="33">
        <v>5.6888888888888891</v>
      </c>
      <c r="G156" s="33">
        <v>0</v>
      </c>
      <c r="H156" s="33">
        <v>0</v>
      </c>
      <c r="I156" s="33">
        <v>0</v>
      </c>
      <c r="J156" s="33">
        <v>0</v>
      </c>
      <c r="K156" s="33">
        <v>0</v>
      </c>
      <c r="L156" s="33">
        <v>5.4542222222222225</v>
      </c>
      <c r="M156" s="33">
        <v>5.5555555555555554</v>
      </c>
      <c r="N156" s="33">
        <v>0</v>
      </c>
      <c r="O156" s="33">
        <v>9.2114959469417834E-2</v>
      </c>
      <c r="P156" s="33">
        <v>3.5670000000000002</v>
      </c>
      <c r="Q156" s="33">
        <v>0.50055555555555553</v>
      </c>
      <c r="R156" s="33">
        <v>6.7442888725128963E-2</v>
      </c>
      <c r="S156" s="33">
        <v>5.4747777777777777</v>
      </c>
      <c r="T156" s="33">
        <v>4.4515555555555553</v>
      </c>
      <c r="U156" s="33">
        <v>0</v>
      </c>
      <c r="V156" s="33">
        <v>0.1645854826823876</v>
      </c>
      <c r="W156" s="33">
        <v>4.7601111111111116</v>
      </c>
      <c r="X156" s="33">
        <v>4.0003333333333337</v>
      </c>
      <c r="Y156" s="33">
        <v>0</v>
      </c>
      <c r="Z156" s="33">
        <v>0.14525423728813561</v>
      </c>
      <c r="AA156" s="33">
        <v>0</v>
      </c>
      <c r="AB156" s="33">
        <v>0</v>
      </c>
      <c r="AC156" s="33">
        <v>0</v>
      </c>
      <c r="AD156" s="33">
        <v>0</v>
      </c>
      <c r="AE156" s="33">
        <v>0</v>
      </c>
      <c r="AF156" s="33">
        <v>0</v>
      </c>
      <c r="AG156" s="33">
        <v>0</v>
      </c>
      <c r="AH156" t="s">
        <v>88</v>
      </c>
      <c r="AI156" s="34">
        <v>4</v>
      </c>
    </row>
    <row r="157" spans="1:35" x14ac:dyDescent="0.25">
      <c r="A157" t="s">
        <v>822</v>
      </c>
      <c r="B157" t="s">
        <v>301</v>
      </c>
      <c r="C157" t="s">
        <v>543</v>
      </c>
      <c r="D157" t="s">
        <v>757</v>
      </c>
      <c r="E157" s="33">
        <v>28.988888888888887</v>
      </c>
      <c r="F157" s="33">
        <v>5.6888888888888891</v>
      </c>
      <c r="G157" s="33">
        <v>1.1555555555555554</v>
      </c>
      <c r="H157" s="33">
        <v>0.19322222222222224</v>
      </c>
      <c r="I157" s="33">
        <v>0.8</v>
      </c>
      <c r="J157" s="33">
        <v>0</v>
      </c>
      <c r="K157" s="33">
        <v>0</v>
      </c>
      <c r="L157" s="33">
        <v>1.2050000000000003</v>
      </c>
      <c r="M157" s="33">
        <v>4.4611111111111112</v>
      </c>
      <c r="N157" s="33">
        <v>0</v>
      </c>
      <c r="O157" s="33">
        <v>0.15389037945573017</v>
      </c>
      <c r="P157" s="33">
        <v>4.6833333333333336</v>
      </c>
      <c r="Q157" s="33">
        <v>0</v>
      </c>
      <c r="R157" s="33">
        <v>0.16155615178229207</v>
      </c>
      <c r="S157" s="33">
        <v>3.8261111111111106</v>
      </c>
      <c r="T157" s="33">
        <v>7.6646666666666663</v>
      </c>
      <c r="U157" s="33">
        <v>0</v>
      </c>
      <c r="V157" s="33">
        <v>0.39638558834802601</v>
      </c>
      <c r="W157" s="33">
        <v>1.5188888888888887</v>
      </c>
      <c r="X157" s="33">
        <v>8.2721111111111085</v>
      </c>
      <c r="Y157" s="33">
        <v>0</v>
      </c>
      <c r="Z157" s="33">
        <v>0.33775009582215398</v>
      </c>
      <c r="AA157" s="33">
        <v>0</v>
      </c>
      <c r="AB157" s="33">
        <v>0</v>
      </c>
      <c r="AC157" s="33">
        <v>0</v>
      </c>
      <c r="AD157" s="33">
        <v>0</v>
      </c>
      <c r="AE157" s="33">
        <v>0</v>
      </c>
      <c r="AF157" s="33">
        <v>0</v>
      </c>
      <c r="AG157" s="33">
        <v>0</v>
      </c>
      <c r="AH157" t="s">
        <v>28</v>
      </c>
      <c r="AI157" s="34">
        <v>4</v>
      </c>
    </row>
    <row r="158" spans="1:35" x14ac:dyDescent="0.25">
      <c r="A158" t="s">
        <v>822</v>
      </c>
      <c r="B158" t="s">
        <v>347</v>
      </c>
      <c r="C158" t="s">
        <v>594</v>
      </c>
      <c r="D158" t="s">
        <v>699</v>
      </c>
      <c r="E158" s="33">
        <v>117.53333333333333</v>
      </c>
      <c r="F158" s="33">
        <v>5.6888888888888891</v>
      </c>
      <c r="G158" s="33">
        <v>0.57777777777777772</v>
      </c>
      <c r="H158" s="33">
        <v>0.4777777777777778</v>
      </c>
      <c r="I158" s="33">
        <v>5.0777777777777775</v>
      </c>
      <c r="J158" s="33">
        <v>0</v>
      </c>
      <c r="K158" s="33">
        <v>0</v>
      </c>
      <c r="L158" s="33">
        <v>5.1874444444444441</v>
      </c>
      <c r="M158" s="33">
        <v>5.6888888888888891</v>
      </c>
      <c r="N158" s="33">
        <v>5.3055555555555554</v>
      </c>
      <c r="O158" s="33">
        <v>9.3543202873889203E-2</v>
      </c>
      <c r="P158" s="33">
        <v>5.6</v>
      </c>
      <c r="Q158" s="33">
        <v>9.594444444444445</v>
      </c>
      <c r="R158" s="33">
        <v>0.12927774626583474</v>
      </c>
      <c r="S158" s="33">
        <v>10.657222222222224</v>
      </c>
      <c r="T158" s="33">
        <v>8.9627777777777773</v>
      </c>
      <c r="U158" s="33">
        <v>0</v>
      </c>
      <c r="V158" s="33">
        <v>0.1669313669880885</v>
      </c>
      <c r="W158" s="33">
        <v>5.1537777777777789</v>
      </c>
      <c r="X158" s="33">
        <v>6.1562222222222243</v>
      </c>
      <c r="Y158" s="33">
        <v>0</v>
      </c>
      <c r="Z158" s="33">
        <v>9.6228020419739102E-2</v>
      </c>
      <c r="AA158" s="33">
        <v>0</v>
      </c>
      <c r="AB158" s="33">
        <v>0</v>
      </c>
      <c r="AC158" s="33">
        <v>0</v>
      </c>
      <c r="AD158" s="33">
        <v>0</v>
      </c>
      <c r="AE158" s="33">
        <v>10.433333333333334</v>
      </c>
      <c r="AF158" s="33">
        <v>0</v>
      </c>
      <c r="AG158" s="33">
        <v>0</v>
      </c>
      <c r="AH158" t="s">
        <v>75</v>
      </c>
      <c r="AI158" s="34">
        <v>4</v>
      </c>
    </row>
    <row r="159" spans="1:35" x14ac:dyDescent="0.25">
      <c r="A159" t="s">
        <v>822</v>
      </c>
      <c r="B159" t="s">
        <v>381</v>
      </c>
      <c r="C159" t="s">
        <v>638</v>
      </c>
      <c r="D159" t="s">
        <v>776</v>
      </c>
      <c r="E159" s="33">
        <v>77.63333333333334</v>
      </c>
      <c r="F159" s="33">
        <v>5.6888888888888891</v>
      </c>
      <c r="G159" s="33">
        <v>3.3333333333333333E-2</v>
      </c>
      <c r="H159" s="33">
        <v>0.32777777777777778</v>
      </c>
      <c r="I159" s="33">
        <v>1.711111111111111</v>
      </c>
      <c r="J159" s="33">
        <v>0</v>
      </c>
      <c r="K159" s="33">
        <v>0</v>
      </c>
      <c r="L159" s="33">
        <v>4.143111111111109</v>
      </c>
      <c r="M159" s="33">
        <v>5.6761111111111102</v>
      </c>
      <c r="N159" s="33">
        <v>0</v>
      </c>
      <c r="O159" s="33">
        <v>7.3114355231143541E-2</v>
      </c>
      <c r="P159" s="33">
        <v>3.6507777777777783</v>
      </c>
      <c r="Q159" s="33">
        <v>5.5304444444444449</v>
      </c>
      <c r="R159" s="33">
        <v>0.11826391870616859</v>
      </c>
      <c r="S159" s="33">
        <v>3.3717777777777775</v>
      </c>
      <c r="T159" s="33">
        <v>10.095222222222223</v>
      </c>
      <c r="U159" s="33">
        <v>0</v>
      </c>
      <c r="V159" s="33">
        <v>0.17346930012881065</v>
      </c>
      <c r="W159" s="33">
        <v>3.3955555555555557</v>
      </c>
      <c r="X159" s="33">
        <v>17.02611111111111</v>
      </c>
      <c r="Y159" s="33">
        <v>0</v>
      </c>
      <c r="Z159" s="33">
        <v>0.26305281236582223</v>
      </c>
      <c r="AA159" s="33">
        <v>0</v>
      </c>
      <c r="AB159" s="33">
        <v>0</v>
      </c>
      <c r="AC159" s="33">
        <v>0</v>
      </c>
      <c r="AD159" s="33">
        <v>0</v>
      </c>
      <c r="AE159" s="33">
        <v>0</v>
      </c>
      <c r="AF159" s="33">
        <v>0</v>
      </c>
      <c r="AG159" s="33">
        <v>0</v>
      </c>
      <c r="AH159" t="s">
        <v>110</v>
      </c>
      <c r="AI159" s="34">
        <v>4</v>
      </c>
    </row>
    <row r="160" spans="1:35" x14ac:dyDescent="0.25">
      <c r="A160" t="s">
        <v>822</v>
      </c>
      <c r="B160" t="s">
        <v>346</v>
      </c>
      <c r="C160" t="s">
        <v>619</v>
      </c>
      <c r="D160" t="s">
        <v>690</v>
      </c>
      <c r="E160" s="33">
        <v>73.62222222222222</v>
      </c>
      <c r="F160" s="33">
        <v>5.6888888888888891</v>
      </c>
      <c r="G160" s="33">
        <v>0.4</v>
      </c>
      <c r="H160" s="33">
        <v>0.46388888888888891</v>
      </c>
      <c r="I160" s="33">
        <v>0</v>
      </c>
      <c r="J160" s="33">
        <v>0</v>
      </c>
      <c r="K160" s="33">
        <v>0</v>
      </c>
      <c r="L160" s="33">
        <v>16.240222222222226</v>
      </c>
      <c r="M160" s="33">
        <v>5.2964444444444423</v>
      </c>
      <c r="N160" s="33">
        <v>0</v>
      </c>
      <c r="O160" s="33">
        <v>7.1940839118623576E-2</v>
      </c>
      <c r="P160" s="33">
        <v>5.3296666666666663</v>
      </c>
      <c r="Q160" s="33">
        <v>8.1631111111111103</v>
      </c>
      <c r="R160" s="33">
        <v>0.18327044974343495</v>
      </c>
      <c r="S160" s="33">
        <v>5.8196666666666665</v>
      </c>
      <c r="T160" s="33">
        <v>3.9914444444444439</v>
      </c>
      <c r="U160" s="33">
        <v>0</v>
      </c>
      <c r="V160" s="33">
        <v>0.13326290371264712</v>
      </c>
      <c r="W160" s="33">
        <v>2.9369999999999998</v>
      </c>
      <c r="X160" s="33">
        <v>5.0612222222222218</v>
      </c>
      <c r="Y160" s="33">
        <v>0</v>
      </c>
      <c r="Z160" s="33">
        <v>0.10863869604587986</v>
      </c>
      <c r="AA160" s="33">
        <v>0</v>
      </c>
      <c r="AB160" s="33">
        <v>0</v>
      </c>
      <c r="AC160" s="33">
        <v>0</v>
      </c>
      <c r="AD160" s="33">
        <v>0</v>
      </c>
      <c r="AE160" s="33">
        <v>0</v>
      </c>
      <c r="AF160" s="33">
        <v>0</v>
      </c>
      <c r="AG160" s="33">
        <v>0</v>
      </c>
      <c r="AH160" t="s">
        <v>74</v>
      </c>
      <c r="AI160" s="34">
        <v>4</v>
      </c>
    </row>
    <row r="161" spans="1:35" x14ac:dyDescent="0.25">
      <c r="A161" t="s">
        <v>822</v>
      </c>
      <c r="B161" t="s">
        <v>468</v>
      </c>
      <c r="C161" t="s">
        <v>668</v>
      </c>
      <c r="D161" t="s">
        <v>743</v>
      </c>
      <c r="E161" s="33">
        <v>89.444444444444443</v>
      </c>
      <c r="F161" s="33">
        <v>5.6888888888888891</v>
      </c>
      <c r="G161" s="33">
        <v>0</v>
      </c>
      <c r="H161" s="33">
        <v>0</v>
      </c>
      <c r="I161" s="33">
        <v>0</v>
      </c>
      <c r="J161" s="33">
        <v>0</v>
      </c>
      <c r="K161" s="33">
        <v>0</v>
      </c>
      <c r="L161" s="33">
        <v>0.98744444444444435</v>
      </c>
      <c r="M161" s="33">
        <v>0</v>
      </c>
      <c r="N161" s="33">
        <v>5.7251111111111106</v>
      </c>
      <c r="O161" s="33">
        <v>6.4007453416149065E-2</v>
      </c>
      <c r="P161" s="33">
        <v>5.5804444444444439</v>
      </c>
      <c r="Q161" s="33">
        <v>5.4108888888888895</v>
      </c>
      <c r="R161" s="33">
        <v>0.12288447204968944</v>
      </c>
      <c r="S161" s="33">
        <v>3.6648888888888891</v>
      </c>
      <c r="T161" s="33">
        <v>8.810333333333336</v>
      </c>
      <c r="U161" s="33">
        <v>0</v>
      </c>
      <c r="V161" s="33">
        <v>0.13947453416149072</v>
      </c>
      <c r="W161" s="33">
        <v>1.6297777777777778</v>
      </c>
      <c r="X161" s="33">
        <v>5.6293333333333342</v>
      </c>
      <c r="Y161" s="33">
        <v>0</v>
      </c>
      <c r="Z161" s="33">
        <v>8.1157763975155298E-2</v>
      </c>
      <c r="AA161" s="33">
        <v>0</v>
      </c>
      <c r="AB161" s="33">
        <v>0</v>
      </c>
      <c r="AC161" s="33">
        <v>0</v>
      </c>
      <c r="AD161" s="33">
        <v>0</v>
      </c>
      <c r="AE161" s="33">
        <v>0</v>
      </c>
      <c r="AF161" s="33">
        <v>0</v>
      </c>
      <c r="AG161" s="33">
        <v>0</v>
      </c>
      <c r="AH161" t="s">
        <v>200</v>
      </c>
      <c r="AI161" s="34">
        <v>4</v>
      </c>
    </row>
    <row r="162" spans="1:35" x14ac:dyDescent="0.25">
      <c r="A162" t="s">
        <v>822</v>
      </c>
      <c r="B162" t="s">
        <v>400</v>
      </c>
      <c r="C162" t="s">
        <v>550</v>
      </c>
      <c r="D162" t="s">
        <v>781</v>
      </c>
      <c r="E162" s="33">
        <v>67.511111111111106</v>
      </c>
      <c r="F162" s="33">
        <v>5.6</v>
      </c>
      <c r="G162" s="33">
        <v>0.26666666666666666</v>
      </c>
      <c r="H162" s="33">
        <v>0.29222222222222222</v>
      </c>
      <c r="I162" s="33">
        <v>0.77777777777777779</v>
      </c>
      <c r="J162" s="33">
        <v>0</v>
      </c>
      <c r="K162" s="33">
        <v>0</v>
      </c>
      <c r="L162" s="33">
        <v>0.53033333333333321</v>
      </c>
      <c r="M162" s="33">
        <v>0</v>
      </c>
      <c r="N162" s="33">
        <v>5.5</v>
      </c>
      <c r="O162" s="33">
        <v>8.1468071099407513E-2</v>
      </c>
      <c r="P162" s="33">
        <v>4.5277777777777777</v>
      </c>
      <c r="Q162" s="33">
        <v>1.1055555555555556</v>
      </c>
      <c r="R162" s="33">
        <v>8.3443054641211323E-2</v>
      </c>
      <c r="S162" s="33">
        <v>6.227555555555556</v>
      </c>
      <c r="T162" s="33">
        <v>0</v>
      </c>
      <c r="U162" s="33">
        <v>0</v>
      </c>
      <c r="V162" s="33">
        <v>9.2244897959183683E-2</v>
      </c>
      <c r="W162" s="33">
        <v>2.8815555555555559</v>
      </c>
      <c r="X162" s="33">
        <v>3.595333333333333</v>
      </c>
      <c r="Y162" s="33">
        <v>0</v>
      </c>
      <c r="Z162" s="33">
        <v>9.5938117182356814E-2</v>
      </c>
      <c r="AA162" s="33">
        <v>0</v>
      </c>
      <c r="AB162" s="33">
        <v>0</v>
      </c>
      <c r="AC162" s="33">
        <v>0</v>
      </c>
      <c r="AD162" s="33">
        <v>0</v>
      </c>
      <c r="AE162" s="33">
        <v>0</v>
      </c>
      <c r="AF162" s="33">
        <v>0</v>
      </c>
      <c r="AG162" s="33">
        <v>0</v>
      </c>
      <c r="AH162" t="s">
        <v>131</v>
      </c>
      <c r="AI162" s="34">
        <v>4</v>
      </c>
    </row>
    <row r="163" spans="1:35" x14ac:dyDescent="0.25">
      <c r="A163" t="s">
        <v>822</v>
      </c>
      <c r="B163" t="s">
        <v>513</v>
      </c>
      <c r="C163" t="s">
        <v>555</v>
      </c>
      <c r="D163" t="s">
        <v>688</v>
      </c>
      <c r="E163" s="33">
        <v>62.944444444444443</v>
      </c>
      <c r="F163" s="33">
        <v>28.733333333333334</v>
      </c>
      <c r="G163" s="33">
        <v>1.6</v>
      </c>
      <c r="H163" s="33">
        <v>9.4444444444444442E-2</v>
      </c>
      <c r="I163" s="33">
        <v>7.7777777777777779E-2</v>
      </c>
      <c r="J163" s="33">
        <v>0</v>
      </c>
      <c r="K163" s="33">
        <v>0</v>
      </c>
      <c r="L163" s="33">
        <v>6.9555555555555551E-2</v>
      </c>
      <c r="M163" s="33">
        <v>1.5093333333333334</v>
      </c>
      <c r="N163" s="33">
        <v>0</v>
      </c>
      <c r="O163" s="33">
        <v>2.3978817299205649E-2</v>
      </c>
      <c r="P163" s="33">
        <v>6.0388888888888888</v>
      </c>
      <c r="Q163" s="33">
        <v>12.551000000000004</v>
      </c>
      <c r="R163" s="33">
        <v>0.2953380406001766</v>
      </c>
      <c r="S163" s="33">
        <v>0.68488888888888888</v>
      </c>
      <c r="T163" s="33">
        <v>8.783333333333335</v>
      </c>
      <c r="U163" s="33">
        <v>0</v>
      </c>
      <c r="V163" s="33">
        <v>0.15042188879082086</v>
      </c>
      <c r="W163" s="33">
        <v>3.7427777777777789</v>
      </c>
      <c r="X163" s="33">
        <v>6.7178888888888881</v>
      </c>
      <c r="Y163" s="33">
        <v>0</v>
      </c>
      <c r="Z163" s="33">
        <v>0.16618887908208296</v>
      </c>
      <c r="AA163" s="33">
        <v>0</v>
      </c>
      <c r="AB163" s="33">
        <v>0</v>
      </c>
      <c r="AC163" s="33">
        <v>0</v>
      </c>
      <c r="AD163" s="33">
        <v>48.733888888888892</v>
      </c>
      <c r="AE163" s="33">
        <v>0</v>
      </c>
      <c r="AF163" s="33">
        <v>0</v>
      </c>
      <c r="AG163" s="33">
        <v>0</v>
      </c>
      <c r="AH163" t="s">
        <v>246</v>
      </c>
      <c r="AI163" s="34">
        <v>4</v>
      </c>
    </row>
    <row r="164" spans="1:35" x14ac:dyDescent="0.25">
      <c r="A164" t="s">
        <v>822</v>
      </c>
      <c r="B164" t="s">
        <v>333</v>
      </c>
      <c r="C164" t="s">
        <v>614</v>
      </c>
      <c r="D164" t="s">
        <v>763</v>
      </c>
      <c r="E164" s="33">
        <v>167.16666666666666</v>
      </c>
      <c r="F164" s="33">
        <v>5.6888888888888891</v>
      </c>
      <c r="G164" s="33">
        <v>0.6333333333333333</v>
      </c>
      <c r="H164" s="33">
        <v>0.5</v>
      </c>
      <c r="I164" s="33">
        <v>3.7333333333333334</v>
      </c>
      <c r="J164" s="33">
        <v>0</v>
      </c>
      <c r="K164" s="33">
        <v>0</v>
      </c>
      <c r="L164" s="33">
        <v>13.47822222222222</v>
      </c>
      <c r="M164" s="33">
        <v>4.9602222222222219</v>
      </c>
      <c r="N164" s="33">
        <v>12.828666666666662</v>
      </c>
      <c r="O164" s="33">
        <v>0.10641409106015286</v>
      </c>
      <c r="P164" s="33">
        <v>4.8325555555555564</v>
      </c>
      <c r="Q164" s="33">
        <v>13.553111111111111</v>
      </c>
      <c r="R164" s="33">
        <v>0.10998404785643071</v>
      </c>
      <c r="S164" s="33">
        <v>16.388777777777779</v>
      </c>
      <c r="T164" s="33">
        <v>13.158777777777784</v>
      </c>
      <c r="U164" s="33">
        <v>0</v>
      </c>
      <c r="V164" s="33">
        <v>0.17675506812894654</v>
      </c>
      <c r="W164" s="33">
        <v>9.1066666666666638</v>
      </c>
      <c r="X164" s="33">
        <v>20.320555555555551</v>
      </c>
      <c r="Y164" s="33">
        <v>5.0777777777777775</v>
      </c>
      <c r="Z164" s="33">
        <v>0.20641076769690922</v>
      </c>
      <c r="AA164" s="33">
        <v>0</v>
      </c>
      <c r="AB164" s="33">
        <v>0</v>
      </c>
      <c r="AC164" s="33">
        <v>0</v>
      </c>
      <c r="AD164" s="33">
        <v>0</v>
      </c>
      <c r="AE164" s="33">
        <v>0</v>
      </c>
      <c r="AF164" s="33">
        <v>0</v>
      </c>
      <c r="AG164" s="33">
        <v>0</v>
      </c>
      <c r="AH164" t="s">
        <v>61</v>
      </c>
      <c r="AI164" s="34">
        <v>4</v>
      </c>
    </row>
    <row r="165" spans="1:35" x14ac:dyDescent="0.25">
      <c r="A165" t="s">
        <v>822</v>
      </c>
      <c r="B165" t="s">
        <v>385</v>
      </c>
      <c r="C165" t="s">
        <v>598</v>
      </c>
      <c r="D165" t="s">
        <v>703</v>
      </c>
      <c r="E165" s="33">
        <v>90.733333333333334</v>
      </c>
      <c r="F165" s="33">
        <v>5.6888888888888891</v>
      </c>
      <c r="G165" s="33">
        <v>6.6666666666666666E-2</v>
      </c>
      <c r="H165" s="33">
        <v>0.4</v>
      </c>
      <c r="I165" s="33">
        <v>0.56666666666666665</v>
      </c>
      <c r="J165" s="33">
        <v>0</v>
      </c>
      <c r="K165" s="33">
        <v>0</v>
      </c>
      <c r="L165" s="33">
        <v>5.6839999999999984</v>
      </c>
      <c r="M165" s="33">
        <v>0</v>
      </c>
      <c r="N165" s="33">
        <v>5.6888888888888891</v>
      </c>
      <c r="O165" s="33">
        <v>6.2698995836394808E-2</v>
      </c>
      <c r="P165" s="33">
        <v>6.108444444444447</v>
      </c>
      <c r="Q165" s="33">
        <v>7.8713333333333315</v>
      </c>
      <c r="R165" s="33">
        <v>0.15407543472936566</v>
      </c>
      <c r="S165" s="33">
        <v>10.206555555555555</v>
      </c>
      <c r="T165" s="33">
        <v>11.404222222222224</v>
      </c>
      <c r="U165" s="33">
        <v>0</v>
      </c>
      <c r="V165" s="33">
        <v>0.2381790350232672</v>
      </c>
      <c r="W165" s="33">
        <v>1.0101111111111112</v>
      </c>
      <c r="X165" s="33">
        <v>11.384777777777774</v>
      </c>
      <c r="Y165" s="33">
        <v>0</v>
      </c>
      <c r="Z165" s="33">
        <v>0.13660788635807</v>
      </c>
      <c r="AA165" s="33">
        <v>0</v>
      </c>
      <c r="AB165" s="33">
        <v>0</v>
      </c>
      <c r="AC165" s="33">
        <v>0</v>
      </c>
      <c r="AD165" s="33">
        <v>0</v>
      </c>
      <c r="AE165" s="33">
        <v>0</v>
      </c>
      <c r="AF165" s="33">
        <v>0</v>
      </c>
      <c r="AG165" s="33">
        <v>0</v>
      </c>
      <c r="AH165" t="s">
        <v>114</v>
      </c>
      <c r="AI165" s="34">
        <v>4</v>
      </c>
    </row>
    <row r="166" spans="1:35" x14ac:dyDescent="0.25">
      <c r="A166" t="s">
        <v>822</v>
      </c>
      <c r="B166" t="s">
        <v>522</v>
      </c>
      <c r="C166" t="s">
        <v>604</v>
      </c>
      <c r="D166" t="s">
        <v>692</v>
      </c>
      <c r="E166" s="33">
        <v>66.3</v>
      </c>
      <c r="F166" s="33">
        <v>80.211111111111109</v>
      </c>
      <c r="G166" s="33">
        <v>0.6333333333333333</v>
      </c>
      <c r="H166" s="33">
        <v>0.29166666666666669</v>
      </c>
      <c r="I166" s="33">
        <v>10.411111111111111</v>
      </c>
      <c r="J166" s="33">
        <v>0</v>
      </c>
      <c r="K166" s="33">
        <v>0.81111111111111112</v>
      </c>
      <c r="L166" s="33">
        <v>0.23755555555555555</v>
      </c>
      <c r="M166" s="33">
        <v>4.5916666666666668</v>
      </c>
      <c r="N166" s="33">
        <v>5.0611111111111109</v>
      </c>
      <c r="O166" s="33">
        <v>0.14559242500418973</v>
      </c>
      <c r="P166" s="33">
        <v>2.0138888888888888</v>
      </c>
      <c r="Q166" s="33">
        <v>19.883333333333333</v>
      </c>
      <c r="R166" s="33">
        <v>0.33027484498072734</v>
      </c>
      <c r="S166" s="33">
        <v>3.9875555555555549</v>
      </c>
      <c r="T166" s="33">
        <v>3.7126666666666659</v>
      </c>
      <c r="U166" s="33">
        <v>0</v>
      </c>
      <c r="V166" s="33">
        <v>0.11614211496564436</v>
      </c>
      <c r="W166" s="33">
        <v>4.1444444444444439</v>
      </c>
      <c r="X166" s="33">
        <v>5.310777777777778</v>
      </c>
      <c r="Y166" s="33">
        <v>0</v>
      </c>
      <c r="Z166" s="33">
        <v>0.1426127032009385</v>
      </c>
      <c r="AA166" s="33">
        <v>0</v>
      </c>
      <c r="AB166" s="33">
        <v>0</v>
      </c>
      <c r="AC166" s="33">
        <v>0</v>
      </c>
      <c r="AD166" s="33">
        <v>0</v>
      </c>
      <c r="AE166" s="33">
        <v>0</v>
      </c>
      <c r="AF166" s="33">
        <v>0</v>
      </c>
      <c r="AG166" s="33">
        <v>0.17777777777777778</v>
      </c>
      <c r="AH166" t="s">
        <v>255</v>
      </c>
      <c r="AI166" s="34">
        <v>4</v>
      </c>
    </row>
    <row r="167" spans="1:35" x14ac:dyDescent="0.25">
      <c r="A167" t="s">
        <v>822</v>
      </c>
      <c r="B167" t="s">
        <v>297</v>
      </c>
      <c r="C167" t="s">
        <v>598</v>
      </c>
      <c r="D167" t="s">
        <v>703</v>
      </c>
      <c r="E167" s="33">
        <v>79.322222222222223</v>
      </c>
      <c r="F167" s="33">
        <v>5.4555555555555557</v>
      </c>
      <c r="G167" s="33">
        <v>2.3111111111111109</v>
      </c>
      <c r="H167" s="33">
        <v>0</v>
      </c>
      <c r="I167" s="33">
        <v>0</v>
      </c>
      <c r="J167" s="33">
        <v>0</v>
      </c>
      <c r="K167" s="33">
        <v>3.911111111111111</v>
      </c>
      <c r="L167" s="33">
        <v>6.1557777777777778</v>
      </c>
      <c r="M167" s="33">
        <v>5.2586666666666666</v>
      </c>
      <c r="N167" s="33">
        <v>2.3344444444444443</v>
      </c>
      <c r="O167" s="33">
        <v>9.5724891441378343E-2</v>
      </c>
      <c r="P167" s="33">
        <v>4.8871111111111114</v>
      </c>
      <c r="Q167" s="33">
        <v>4.5162222222222219</v>
      </c>
      <c r="R167" s="33">
        <v>0.11854601484801791</v>
      </c>
      <c r="S167" s="33">
        <v>8.1835555555555572</v>
      </c>
      <c r="T167" s="33">
        <v>0</v>
      </c>
      <c r="U167" s="33">
        <v>13.555555555555555</v>
      </c>
      <c r="V167" s="33">
        <v>0.27406079282812723</v>
      </c>
      <c r="W167" s="33">
        <v>11.35222222222222</v>
      </c>
      <c r="X167" s="33">
        <v>0</v>
      </c>
      <c r="Y167" s="33">
        <v>21.222222222222221</v>
      </c>
      <c r="Z167" s="33">
        <v>0.41065975626838486</v>
      </c>
      <c r="AA167" s="33">
        <v>0</v>
      </c>
      <c r="AB167" s="33">
        <v>0</v>
      </c>
      <c r="AC167" s="33">
        <v>0</v>
      </c>
      <c r="AD167" s="33">
        <v>0</v>
      </c>
      <c r="AE167" s="33">
        <v>0</v>
      </c>
      <c r="AF167" s="33">
        <v>0</v>
      </c>
      <c r="AG167" s="33">
        <v>0</v>
      </c>
      <c r="AH167" t="s">
        <v>24</v>
      </c>
      <c r="AI167" s="34">
        <v>4</v>
      </c>
    </row>
    <row r="168" spans="1:35" x14ac:dyDescent="0.25">
      <c r="A168" t="s">
        <v>822</v>
      </c>
      <c r="B168" t="s">
        <v>357</v>
      </c>
      <c r="C168" t="s">
        <v>594</v>
      </c>
      <c r="D168" t="s">
        <v>699</v>
      </c>
      <c r="E168" s="33">
        <v>106.07777777777778</v>
      </c>
      <c r="F168" s="33">
        <v>5.0666666666666664</v>
      </c>
      <c r="G168" s="33">
        <v>0.35555555555555557</v>
      </c>
      <c r="H168" s="33">
        <v>0</v>
      </c>
      <c r="I168" s="33">
        <v>1.2</v>
      </c>
      <c r="J168" s="33">
        <v>0</v>
      </c>
      <c r="K168" s="33">
        <v>0</v>
      </c>
      <c r="L168" s="33">
        <v>9.2372222222222238</v>
      </c>
      <c r="M168" s="33">
        <v>0</v>
      </c>
      <c r="N168" s="33">
        <v>0</v>
      </c>
      <c r="O168" s="33">
        <v>0</v>
      </c>
      <c r="P168" s="33">
        <v>5.4665555555555541</v>
      </c>
      <c r="Q168" s="33">
        <v>3.7631111111111104</v>
      </c>
      <c r="R168" s="33">
        <v>8.7008484340630549E-2</v>
      </c>
      <c r="S168" s="33">
        <v>12.243777777777778</v>
      </c>
      <c r="T168" s="33">
        <v>8.8446666666666669</v>
      </c>
      <c r="U168" s="33">
        <v>0</v>
      </c>
      <c r="V168" s="33">
        <v>0.19880171781711531</v>
      </c>
      <c r="W168" s="33">
        <v>10.744666666666669</v>
      </c>
      <c r="X168" s="33">
        <v>5.9326666666666661</v>
      </c>
      <c r="Y168" s="33">
        <v>0</v>
      </c>
      <c r="Z168" s="33">
        <v>0.15721797423274331</v>
      </c>
      <c r="AA168" s="33">
        <v>0</v>
      </c>
      <c r="AB168" s="33">
        <v>0</v>
      </c>
      <c r="AC168" s="33">
        <v>0</v>
      </c>
      <c r="AD168" s="33">
        <v>0</v>
      </c>
      <c r="AE168" s="33">
        <v>0</v>
      </c>
      <c r="AF168" s="33">
        <v>0</v>
      </c>
      <c r="AG168" s="33">
        <v>0</v>
      </c>
      <c r="AH168" t="s">
        <v>85</v>
      </c>
      <c r="AI168" s="34">
        <v>4</v>
      </c>
    </row>
    <row r="169" spans="1:35" x14ac:dyDescent="0.25">
      <c r="A169" t="s">
        <v>822</v>
      </c>
      <c r="B169" t="s">
        <v>428</v>
      </c>
      <c r="C169" t="s">
        <v>655</v>
      </c>
      <c r="D169" t="s">
        <v>785</v>
      </c>
      <c r="E169" s="33">
        <v>62.922222222222224</v>
      </c>
      <c r="F169" s="33">
        <v>5.6888888888888891</v>
      </c>
      <c r="G169" s="33">
        <v>0.66666666666666663</v>
      </c>
      <c r="H169" s="33">
        <v>0.66666666666666663</v>
      </c>
      <c r="I169" s="33">
        <v>0.62222222222222223</v>
      </c>
      <c r="J169" s="33">
        <v>0</v>
      </c>
      <c r="K169" s="33">
        <v>0</v>
      </c>
      <c r="L169" s="33">
        <v>3.5301111111111094</v>
      </c>
      <c r="M169" s="33">
        <v>5.4550000000000001</v>
      </c>
      <c r="N169" s="33">
        <v>0</v>
      </c>
      <c r="O169" s="33">
        <v>8.669433162634646E-2</v>
      </c>
      <c r="P169" s="33">
        <v>2.8305555555555557</v>
      </c>
      <c r="Q169" s="33">
        <v>4.8937777777777773</v>
      </c>
      <c r="R169" s="33">
        <v>0.12276002119018187</v>
      </c>
      <c r="S169" s="33">
        <v>5.5821111111111099</v>
      </c>
      <c r="T169" s="33">
        <v>8.8718888888888863</v>
      </c>
      <c r="U169" s="33">
        <v>0</v>
      </c>
      <c r="V169" s="33">
        <v>0.22971216669609743</v>
      </c>
      <c r="W169" s="33">
        <v>3.0248888888888876</v>
      </c>
      <c r="X169" s="33">
        <v>5.3742222222222242</v>
      </c>
      <c r="Y169" s="33">
        <v>0</v>
      </c>
      <c r="Z169" s="33">
        <v>0.1334840190711637</v>
      </c>
      <c r="AA169" s="33">
        <v>0</v>
      </c>
      <c r="AB169" s="33">
        <v>0</v>
      </c>
      <c r="AC169" s="33">
        <v>0</v>
      </c>
      <c r="AD169" s="33">
        <v>0</v>
      </c>
      <c r="AE169" s="33">
        <v>0</v>
      </c>
      <c r="AF169" s="33">
        <v>0</v>
      </c>
      <c r="AG169" s="33">
        <v>0</v>
      </c>
      <c r="AH169" t="s">
        <v>160</v>
      </c>
      <c r="AI169" s="34">
        <v>4</v>
      </c>
    </row>
    <row r="170" spans="1:35" x14ac:dyDescent="0.25">
      <c r="A170" t="s">
        <v>822</v>
      </c>
      <c r="B170" t="s">
        <v>420</v>
      </c>
      <c r="C170" t="s">
        <v>608</v>
      </c>
      <c r="D170" t="s">
        <v>720</v>
      </c>
      <c r="E170" s="33">
        <v>44.511111111111113</v>
      </c>
      <c r="F170" s="33">
        <v>5.6888888888888891</v>
      </c>
      <c r="G170" s="33">
        <v>0.31111111111111112</v>
      </c>
      <c r="H170" s="33">
        <v>0.21111111111111111</v>
      </c>
      <c r="I170" s="33">
        <v>0</v>
      </c>
      <c r="J170" s="33">
        <v>0</v>
      </c>
      <c r="K170" s="33">
        <v>0</v>
      </c>
      <c r="L170" s="33">
        <v>4.7327777777777769</v>
      </c>
      <c r="M170" s="33">
        <v>0</v>
      </c>
      <c r="N170" s="33">
        <v>0</v>
      </c>
      <c r="O170" s="33">
        <v>0</v>
      </c>
      <c r="P170" s="33">
        <v>5.9666666666666668</v>
      </c>
      <c r="Q170" s="33">
        <v>0</v>
      </c>
      <c r="R170" s="33">
        <v>0.13404892661008486</v>
      </c>
      <c r="S170" s="33">
        <v>4.5685555555555561</v>
      </c>
      <c r="T170" s="33">
        <v>2.7250000000000001</v>
      </c>
      <c r="U170" s="33">
        <v>0</v>
      </c>
      <c r="V170" s="33">
        <v>0.16385921118322519</v>
      </c>
      <c r="W170" s="33">
        <v>4.4288888888888893</v>
      </c>
      <c r="X170" s="33">
        <v>5.7650000000000006</v>
      </c>
      <c r="Y170" s="33">
        <v>0</v>
      </c>
      <c r="Z170" s="33">
        <v>0.22901897154268597</v>
      </c>
      <c r="AA170" s="33">
        <v>0</v>
      </c>
      <c r="AB170" s="33">
        <v>0</v>
      </c>
      <c r="AC170" s="33">
        <v>0</v>
      </c>
      <c r="AD170" s="33">
        <v>0</v>
      </c>
      <c r="AE170" s="33">
        <v>0</v>
      </c>
      <c r="AF170" s="33">
        <v>0</v>
      </c>
      <c r="AG170" s="33">
        <v>0</v>
      </c>
      <c r="AH170" t="s">
        <v>152</v>
      </c>
      <c r="AI170" s="34">
        <v>4</v>
      </c>
    </row>
    <row r="171" spans="1:35" x14ac:dyDescent="0.25">
      <c r="A171" t="s">
        <v>822</v>
      </c>
      <c r="B171" t="s">
        <v>430</v>
      </c>
      <c r="C171" t="s">
        <v>567</v>
      </c>
      <c r="D171" t="s">
        <v>786</v>
      </c>
      <c r="E171" s="33">
        <v>89.86666666666666</v>
      </c>
      <c r="F171" s="33">
        <v>5.6888888888888891</v>
      </c>
      <c r="G171" s="33">
        <v>0</v>
      </c>
      <c r="H171" s="33">
        <v>0</v>
      </c>
      <c r="I171" s="33">
        <v>0</v>
      </c>
      <c r="J171" s="33">
        <v>0</v>
      </c>
      <c r="K171" s="33">
        <v>0</v>
      </c>
      <c r="L171" s="33">
        <v>3.5308888888888887</v>
      </c>
      <c r="M171" s="33">
        <v>5.6296666666666644</v>
      </c>
      <c r="N171" s="33">
        <v>0</v>
      </c>
      <c r="O171" s="33">
        <v>6.2644658753709184E-2</v>
      </c>
      <c r="P171" s="33">
        <v>5.3013333333333339</v>
      </c>
      <c r="Q171" s="33">
        <v>8.5593333333333348</v>
      </c>
      <c r="R171" s="33">
        <v>0.15423590504451043</v>
      </c>
      <c r="S171" s="33">
        <v>2.2064444444444451</v>
      </c>
      <c r="T171" s="33">
        <v>11.740111111111112</v>
      </c>
      <c r="U171" s="33">
        <v>0</v>
      </c>
      <c r="V171" s="33">
        <v>0.1551916419386746</v>
      </c>
      <c r="W171" s="33">
        <v>2.2942222222222219</v>
      </c>
      <c r="X171" s="33">
        <v>11.042333333333334</v>
      </c>
      <c r="Y171" s="33">
        <v>0</v>
      </c>
      <c r="Z171" s="33">
        <v>0.14840380811078141</v>
      </c>
      <c r="AA171" s="33">
        <v>0</v>
      </c>
      <c r="AB171" s="33">
        <v>0</v>
      </c>
      <c r="AC171" s="33">
        <v>0</v>
      </c>
      <c r="AD171" s="33">
        <v>0</v>
      </c>
      <c r="AE171" s="33">
        <v>0</v>
      </c>
      <c r="AF171" s="33">
        <v>0</v>
      </c>
      <c r="AG171" s="33">
        <v>0</v>
      </c>
      <c r="AH171" t="s">
        <v>162</v>
      </c>
      <c r="AI171" s="34">
        <v>4</v>
      </c>
    </row>
    <row r="172" spans="1:35" x14ac:dyDescent="0.25">
      <c r="A172" t="s">
        <v>822</v>
      </c>
      <c r="B172" t="s">
        <v>365</v>
      </c>
      <c r="C172" t="s">
        <v>614</v>
      </c>
      <c r="D172" t="s">
        <v>763</v>
      </c>
      <c r="E172" s="33">
        <v>87.822222222222223</v>
      </c>
      <c r="F172" s="33">
        <v>28.588888888888889</v>
      </c>
      <c r="G172" s="33">
        <v>0</v>
      </c>
      <c r="H172" s="33">
        <v>0</v>
      </c>
      <c r="I172" s="33">
        <v>36.966666666666669</v>
      </c>
      <c r="J172" s="33">
        <v>0</v>
      </c>
      <c r="K172" s="33">
        <v>7.1</v>
      </c>
      <c r="L172" s="33">
        <v>6.823555555555556</v>
      </c>
      <c r="M172" s="33">
        <v>4.9488888888888889</v>
      </c>
      <c r="N172" s="33">
        <v>9.4444444444444442E-2</v>
      </c>
      <c r="O172" s="33">
        <v>5.7426619433198378E-2</v>
      </c>
      <c r="P172" s="33">
        <v>5.8444444444444441</v>
      </c>
      <c r="Q172" s="33">
        <v>7.6753333333333318</v>
      </c>
      <c r="R172" s="33">
        <v>0.15394483805668013</v>
      </c>
      <c r="S172" s="33">
        <v>6.5461111111111112</v>
      </c>
      <c r="T172" s="33">
        <v>9.1002222222222198</v>
      </c>
      <c r="U172" s="33">
        <v>0</v>
      </c>
      <c r="V172" s="33">
        <v>0.17815915991902831</v>
      </c>
      <c r="W172" s="33">
        <v>4.5318888888888882</v>
      </c>
      <c r="X172" s="33">
        <v>13.185222222222215</v>
      </c>
      <c r="Y172" s="33">
        <v>0</v>
      </c>
      <c r="Z172" s="33">
        <v>0.20173836032388653</v>
      </c>
      <c r="AA172" s="33">
        <v>0</v>
      </c>
      <c r="AB172" s="33">
        <v>0</v>
      </c>
      <c r="AC172" s="33">
        <v>0</v>
      </c>
      <c r="AD172" s="33">
        <v>13.605555555555553</v>
      </c>
      <c r="AE172" s="33">
        <v>0</v>
      </c>
      <c r="AF172" s="33">
        <v>0</v>
      </c>
      <c r="AG172" s="33">
        <v>0</v>
      </c>
      <c r="AH172" t="s">
        <v>93</v>
      </c>
      <c r="AI172" s="34">
        <v>4</v>
      </c>
    </row>
    <row r="173" spans="1:35" x14ac:dyDescent="0.25">
      <c r="A173" t="s">
        <v>822</v>
      </c>
      <c r="B173" t="s">
        <v>532</v>
      </c>
      <c r="C173" t="s">
        <v>617</v>
      </c>
      <c r="D173" t="s">
        <v>732</v>
      </c>
      <c r="E173" s="33">
        <v>31.444444444444443</v>
      </c>
      <c r="F173" s="33">
        <v>64.588888888888889</v>
      </c>
      <c r="G173" s="33">
        <v>0.3</v>
      </c>
      <c r="H173" s="33">
        <v>0.14866666666666667</v>
      </c>
      <c r="I173" s="33">
        <v>5.0444444444444443</v>
      </c>
      <c r="J173" s="33">
        <v>0</v>
      </c>
      <c r="K173" s="33">
        <v>5.7444444444444445</v>
      </c>
      <c r="L173" s="33">
        <v>2.614444444444445</v>
      </c>
      <c r="M173" s="33">
        <v>5.3194444444444446</v>
      </c>
      <c r="N173" s="33">
        <v>5.0750000000000002</v>
      </c>
      <c r="O173" s="33">
        <v>0.33056537102473504</v>
      </c>
      <c r="P173" s="33">
        <v>4.7</v>
      </c>
      <c r="Q173" s="33">
        <v>4.7027777777777775</v>
      </c>
      <c r="R173" s="33">
        <v>0.29902826855123676</v>
      </c>
      <c r="S173" s="33">
        <v>4.7958888888888884</v>
      </c>
      <c r="T173" s="33">
        <v>0.39511111111111108</v>
      </c>
      <c r="U173" s="33">
        <v>0</v>
      </c>
      <c r="V173" s="33">
        <v>0.16508480565371025</v>
      </c>
      <c r="W173" s="33">
        <v>0.64300000000000002</v>
      </c>
      <c r="X173" s="33">
        <v>3.3234444444444446</v>
      </c>
      <c r="Y173" s="33">
        <v>0</v>
      </c>
      <c r="Z173" s="33">
        <v>0.12614134275618377</v>
      </c>
      <c r="AA173" s="33">
        <v>0.13333333333333333</v>
      </c>
      <c r="AB173" s="33">
        <v>0</v>
      </c>
      <c r="AC173" s="33">
        <v>0</v>
      </c>
      <c r="AD173" s="33">
        <v>0</v>
      </c>
      <c r="AE173" s="33">
        <v>0</v>
      </c>
      <c r="AF173" s="33">
        <v>0</v>
      </c>
      <c r="AG173" s="33">
        <v>0</v>
      </c>
      <c r="AH173" t="s">
        <v>265</v>
      </c>
      <c r="AI173" s="34">
        <v>4</v>
      </c>
    </row>
    <row r="174" spans="1:35" x14ac:dyDescent="0.25">
      <c r="A174" t="s">
        <v>822</v>
      </c>
      <c r="B174" t="s">
        <v>305</v>
      </c>
      <c r="C174" t="s">
        <v>601</v>
      </c>
      <c r="D174" t="s">
        <v>736</v>
      </c>
      <c r="E174" s="33">
        <v>142.14444444444445</v>
      </c>
      <c r="F174" s="33">
        <v>54.177777777777777</v>
      </c>
      <c r="G174" s="33">
        <v>0.53333333333333333</v>
      </c>
      <c r="H174" s="33">
        <v>0.82222222222222219</v>
      </c>
      <c r="I174" s="33">
        <v>3.2777777777777777</v>
      </c>
      <c r="J174" s="33">
        <v>0</v>
      </c>
      <c r="K174" s="33">
        <v>0</v>
      </c>
      <c r="L174" s="33">
        <v>6.6583333333333332</v>
      </c>
      <c r="M174" s="33">
        <v>5.1555555555555559</v>
      </c>
      <c r="N174" s="33">
        <v>9.9972222222222218</v>
      </c>
      <c r="O174" s="33">
        <v>0.1066012663175174</v>
      </c>
      <c r="P174" s="33">
        <v>5.9888888888888889</v>
      </c>
      <c r="Q174" s="33">
        <v>21.594444444444445</v>
      </c>
      <c r="R174" s="33">
        <v>0.19405143437817557</v>
      </c>
      <c r="S174" s="33">
        <v>3.4722222222222223</v>
      </c>
      <c r="T174" s="33">
        <v>12.008333333333333</v>
      </c>
      <c r="U174" s="33">
        <v>0</v>
      </c>
      <c r="V174" s="33">
        <v>0.1089072148831392</v>
      </c>
      <c r="W174" s="33">
        <v>3.1527777777777777</v>
      </c>
      <c r="X174" s="33">
        <v>11.562777777777779</v>
      </c>
      <c r="Y174" s="33">
        <v>0</v>
      </c>
      <c r="Z174" s="33">
        <v>0.10352536543422185</v>
      </c>
      <c r="AA174" s="33">
        <v>0</v>
      </c>
      <c r="AB174" s="33">
        <v>0</v>
      </c>
      <c r="AC174" s="33">
        <v>0</v>
      </c>
      <c r="AD174" s="33">
        <v>0</v>
      </c>
      <c r="AE174" s="33">
        <v>0</v>
      </c>
      <c r="AF174" s="33">
        <v>0</v>
      </c>
      <c r="AG174" s="33">
        <v>0</v>
      </c>
      <c r="AH174" t="s">
        <v>32</v>
      </c>
      <c r="AI174" s="34">
        <v>4</v>
      </c>
    </row>
    <row r="175" spans="1:35" x14ac:dyDescent="0.25">
      <c r="A175" t="s">
        <v>822</v>
      </c>
      <c r="B175" t="s">
        <v>412</v>
      </c>
      <c r="C175" t="s">
        <v>653</v>
      </c>
      <c r="D175" t="s">
        <v>744</v>
      </c>
      <c r="E175" s="33">
        <v>40.533333333333331</v>
      </c>
      <c r="F175" s="33">
        <v>3.4888888888888889</v>
      </c>
      <c r="G175" s="33">
        <v>0.35555555555555557</v>
      </c>
      <c r="H175" s="33">
        <v>6.1111111111111109E-2</v>
      </c>
      <c r="I175" s="33">
        <v>0.66666666666666663</v>
      </c>
      <c r="J175" s="33">
        <v>0</v>
      </c>
      <c r="K175" s="33">
        <v>0</v>
      </c>
      <c r="L175" s="33">
        <v>7.1333333333333332E-2</v>
      </c>
      <c r="M175" s="33">
        <v>0</v>
      </c>
      <c r="N175" s="33">
        <v>3.3055555555555554</v>
      </c>
      <c r="O175" s="33">
        <v>8.1551535087719298E-2</v>
      </c>
      <c r="P175" s="33">
        <v>6.9258888888888892</v>
      </c>
      <c r="Q175" s="33">
        <v>0.2388888888888889</v>
      </c>
      <c r="R175" s="33">
        <v>0.17676260964912283</v>
      </c>
      <c r="S175" s="33">
        <v>0.49311111111111117</v>
      </c>
      <c r="T175" s="33">
        <v>3.9100000000000006</v>
      </c>
      <c r="U175" s="33">
        <v>0</v>
      </c>
      <c r="V175" s="33">
        <v>0.1086293859649123</v>
      </c>
      <c r="W175" s="33">
        <v>0.78155555555555545</v>
      </c>
      <c r="X175" s="33">
        <v>4.375111111111111</v>
      </c>
      <c r="Y175" s="33">
        <v>0</v>
      </c>
      <c r="Z175" s="33">
        <v>0.1272203947368421</v>
      </c>
      <c r="AA175" s="33">
        <v>0</v>
      </c>
      <c r="AB175" s="33">
        <v>0</v>
      </c>
      <c r="AC175" s="33">
        <v>0</v>
      </c>
      <c r="AD175" s="33">
        <v>0</v>
      </c>
      <c r="AE175" s="33">
        <v>0</v>
      </c>
      <c r="AF175" s="33">
        <v>0</v>
      </c>
      <c r="AG175" s="33">
        <v>0</v>
      </c>
      <c r="AH175" t="s">
        <v>144</v>
      </c>
      <c r="AI175" s="34">
        <v>4</v>
      </c>
    </row>
    <row r="176" spans="1:35" x14ac:dyDescent="0.25">
      <c r="A176" t="s">
        <v>822</v>
      </c>
      <c r="B176" t="s">
        <v>411</v>
      </c>
      <c r="C176" t="s">
        <v>555</v>
      </c>
      <c r="D176" t="s">
        <v>688</v>
      </c>
      <c r="E176" s="33">
        <v>87.655555555555551</v>
      </c>
      <c r="F176" s="33">
        <v>11.733333333333333</v>
      </c>
      <c r="G176" s="33">
        <v>0.34444444444444444</v>
      </c>
      <c r="H176" s="33">
        <v>0.28566666666666668</v>
      </c>
      <c r="I176" s="33">
        <v>2.7111111111111112</v>
      </c>
      <c r="J176" s="33">
        <v>0</v>
      </c>
      <c r="K176" s="33">
        <v>5.4444444444444446</v>
      </c>
      <c r="L176" s="33">
        <v>2.4817777777777779</v>
      </c>
      <c r="M176" s="33">
        <v>9.6525555555555567</v>
      </c>
      <c r="N176" s="33">
        <v>0</v>
      </c>
      <c r="O176" s="33">
        <v>0.11011915325136268</v>
      </c>
      <c r="P176" s="33">
        <v>0</v>
      </c>
      <c r="Q176" s="33">
        <v>0.16688888888888889</v>
      </c>
      <c r="R176" s="33">
        <v>1.9039168462416023E-3</v>
      </c>
      <c r="S176" s="33">
        <v>3.5619999999999998</v>
      </c>
      <c r="T176" s="33">
        <v>6.9924444444444473</v>
      </c>
      <c r="U176" s="33">
        <v>0</v>
      </c>
      <c r="V176" s="33">
        <v>0.12040816326530616</v>
      </c>
      <c r="W176" s="33">
        <v>3.329222222222223</v>
      </c>
      <c r="X176" s="33">
        <v>4.5317777777777781</v>
      </c>
      <c r="Y176" s="33">
        <v>0</v>
      </c>
      <c r="Z176" s="33">
        <v>8.9680567879325657E-2</v>
      </c>
      <c r="AA176" s="33">
        <v>0</v>
      </c>
      <c r="AB176" s="33">
        <v>5.822222222222222</v>
      </c>
      <c r="AC176" s="33">
        <v>0</v>
      </c>
      <c r="AD176" s="33">
        <v>0</v>
      </c>
      <c r="AE176" s="33">
        <v>6.6666666666666666E-2</v>
      </c>
      <c r="AF176" s="33">
        <v>4.4444444444444446E-2</v>
      </c>
      <c r="AG176" s="33">
        <v>0</v>
      </c>
      <c r="AH176" t="s">
        <v>143</v>
      </c>
      <c r="AI176" s="34">
        <v>4</v>
      </c>
    </row>
    <row r="177" spans="1:35" x14ac:dyDescent="0.25">
      <c r="A177" t="s">
        <v>822</v>
      </c>
      <c r="B177" t="s">
        <v>500</v>
      </c>
      <c r="C177" t="s">
        <v>572</v>
      </c>
      <c r="D177" t="s">
        <v>803</v>
      </c>
      <c r="E177" s="33">
        <v>109.46666666666667</v>
      </c>
      <c r="F177" s="33">
        <v>5.6888888888888891</v>
      </c>
      <c r="G177" s="33">
        <v>1.1555555555555554</v>
      </c>
      <c r="H177" s="33">
        <v>0</v>
      </c>
      <c r="I177" s="33">
        <v>3.8222222222222224</v>
      </c>
      <c r="J177" s="33">
        <v>0</v>
      </c>
      <c r="K177" s="33">
        <v>5.6888888888888891</v>
      </c>
      <c r="L177" s="33">
        <v>6.0552222222222216</v>
      </c>
      <c r="M177" s="33">
        <v>5.6888888888888891</v>
      </c>
      <c r="N177" s="33">
        <v>5.3703333333333338</v>
      </c>
      <c r="O177" s="33">
        <v>0.10102821762078766</v>
      </c>
      <c r="P177" s="33">
        <v>0</v>
      </c>
      <c r="Q177" s="33">
        <v>8.9680000000000035</v>
      </c>
      <c r="R177" s="33">
        <v>8.1924482338611479E-2</v>
      </c>
      <c r="S177" s="33">
        <v>6.9785555555555563</v>
      </c>
      <c r="T177" s="33">
        <v>9.817555555555554</v>
      </c>
      <c r="U177" s="33">
        <v>0.4777777777777778</v>
      </c>
      <c r="V177" s="33">
        <v>0.1578004466098254</v>
      </c>
      <c r="W177" s="33">
        <v>17.194222222222219</v>
      </c>
      <c r="X177" s="33">
        <v>2.5555555555555554E-2</v>
      </c>
      <c r="Y177" s="33">
        <v>0</v>
      </c>
      <c r="Z177" s="33">
        <v>0.15730613073487615</v>
      </c>
      <c r="AA177" s="33">
        <v>0</v>
      </c>
      <c r="AB177" s="33">
        <v>0</v>
      </c>
      <c r="AC177" s="33">
        <v>0</v>
      </c>
      <c r="AD177" s="33">
        <v>0</v>
      </c>
      <c r="AE177" s="33">
        <v>0</v>
      </c>
      <c r="AF177" s="33">
        <v>0</v>
      </c>
      <c r="AG177" s="33">
        <v>0</v>
      </c>
      <c r="AH177" t="s">
        <v>233</v>
      </c>
      <c r="AI177" s="34">
        <v>4</v>
      </c>
    </row>
    <row r="178" spans="1:35" x14ac:dyDescent="0.25">
      <c r="A178" t="s">
        <v>822</v>
      </c>
      <c r="B178" t="s">
        <v>384</v>
      </c>
      <c r="C178" t="s">
        <v>641</v>
      </c>
      <c r="D178" t="s">
        <v>779</v>
      </c>
      <c r="E178" s="33">
        <v>87.811111111111117</v>
      </c>
      <c r="F178" s="33">
        <v>5.6888888888888891</v>
      </c>
      <c r="G178" s="33">
        <v>0</v>
      </c>
      <c r="H178" s="33">
        <v>0.34166666666666667</v>
      </c>
      <c r="I178" s="33">
        <v>2.4333333333333331</v>
      </c>
      <c r="J178" s="33">
        <v>0</v>
      </c>
      <c r="K178" s="33">
        <v>0</v>
      </c>
      <c r="L178" s="33">
        <v>2.5507777777777778</v>
      </c>
      <c r="M178" s="33">
        <v>0.62222222222222223</v>
      </c>
      <c r="N178" s="33">
        <v>3.794111111111111</v>
      </c>
      <c r="O178" s="33">
        <v>5.0293559407819807E-2</v>
      </c>
      <c r="P178" s="33">
        <v>2.2924444444444445</v>
      </c>
      <c r="Q178" s="33">
        <v>8.7721111111111103</v>
      </c>
      <c r="R178" s="33">
        <v>0.12600404909528024</v>
      </c>
      <c r="S178" s="33">
        <v>6.9162222222222223</v>
      </c>
      <c r="T178" s="33">
        <v>3.7478888888888902</v>
      </c>
      <c r="U178" s="33">
        <v>0</v>
      </c>
      <c r="V178" s="33">
        <v>0.12144375553587244</v>
      </c>
      <c r="W178" s="33">
        <v>2.5122222222222224</v>
      </c>
      <c r="X178" s="33">
        <v>3.6185555555555551</v>
      </c>
      <c r="Y178" s="33">
        <v>0</v>
      </c>
      <c r="Z178" s="33">
        <v>6.9817790712387695E-2</v>
      </c>
      <c r="AA178" s="33">
        <v>0</v>
      </c>
      <c r="AB178" s="33">
        <v>0</v>
      </c>
      <c r="AC178" s="33">
        <v>0</v>
      </c>
      <c r="AD178" s="33">
        <v>0</v>
      </c>
      <c r="AE178" s="33">
        <v>0</v>
      </c>
      <c r="AF178" s="33">
        <v>0</v>
      </c>
      <c r="AG178" s="33">
        <v>0</v>
      </c>
      <c r="AH178" t="s">
        <v>113</v>
      </c>
      <c r="AI178" s="34">
        <v>4</v>
      </c>
    </row>
    <row r="179" spans="1:35" x14ac:dyDescent="0.25">
      <c r="A179" t="s">
        <v>822</v>
      </c>
      <c r="B179" t="s">
        <v>422</v>
      </c>
      <c r="C179" t="s">
        <v>589</v>
      </c>
      <c r="D179" t="s">
        <v>752</v>
      </c>
      <c r="E179" s="33">
        <v>90.811111111111117</v>
      </c>
      <c r="F179" s="33">
        <v>5.6</v>
      </c>
      <c r="G179" s="33">
        <v>1.0333333333333334</v>
      </c>
      <c r="H179" s="33">
        <v>0</v>
      </c>
      <c r="I179" s="33">
        <v>3.2</v>
      </c>
      <c r="J179" s="33">
        <v>0</v>
      </c>
      <c r="K179" s="33">
        <v>0</v>
      </c>
      <c r="L179" s="33">
        <v>7.1503333333333341</v>
      </c>
      <c r="M179" s="33">
        <v>0</v>
      </c>
      <c r="N179" s="33">
        <v>0</v>
      </c>
      <c r="O179" s="33">
        <v>0</v>
      </c>
      <c r="P179" s="33">
        <v>7.4266666666666685</v>
      </c>
      <c r="Q179" s="33">
        <v>1.0275555555555553</v>
      </c>
      <c r="R179" s="33">
        <v>9.3096782087360844E-2</v>
      </c>
      <c r="S179" s="33">
        <v>7.2098888888888863</v>
      </c>
      <c r="T179" s="33">
        <v>12.947000000000001</v>
      </c>
      <c r="U179" s="33">
        <v>0</v>
      </c>
      <c r="V179" s="33">
        <v>0.22196500672947506</v>
      </c>
      <c r="W179" s="33">
        <v>9.4991111111111106</v>
      </c>
      <c r="X179" s="33">
        <v>13.180888888888886</v>
      </c>
      <c r="Y179" s="33">
        <v>24.8</v>
      </c>
      <c r="Z179" s="33">
        <v>0.5228435091153798</v>
      </c>
      <c r="AA179" s="33">
        <v>0</v>
      </c>
      <c r="AB179" s="33">
        <v>0</v>
      </c>
      <c r="AC179" s="33">
        <v>0</v>
      </c>
      <c r="AD179" s="33">
        <v>0</v>
      </c>
      <c r="AE179" s="33">
        <v>0</v>
      </c>
      <c r="AF179" s="33">
        <v>0</v>
      </c>
      <c r="AG179" s="33">
        <v>0</v>
      </c>
      <c r="AH179" t="s">
        <v>154</v>
      </c>
      <c r="AI179" s="34">
        <v>4</v>
      </c>
    </row>
    <row r="180" spans="1:35" x14ac:dyDescent="0.25">
      <c r="A180" t="s">
        <v>822</v>
      </c>
      <c r="B180" t="s">
        <v>399</v>
      </c>
      <c r="C180" t="s">
        <v>614</v>
      </c>
      <c r="D180" t="s">
        <v>763</v>
      </c>
      <c r="E180" s="33">
        <v>69.088888888888889</v>
      </c>
      <c r="F180" s="33">
        <v>5.333333333333333</v>
      </c>
      <c r="G180" s="33">
        <v>0</v>
      </c>
      <c r="H180" s="33">
        <v>0</v>
      </c>
      <c r="I180" s="33">
        <v>0</v>
      </c>
      <c r="J180" s="33">
        <v>0</v>
      </c>
      <c r="K180" s="33">
        <v>0</v>
      </c>
      <c r="L180" s="33">
        <v>0</v>
      </c>
      <c r="M180" s="33">
        <v>4.833333333333333</v>
      </c>
      <c r="N180" s="33">
        <v>0</v>
      </c>
      <c r="O180" s="33">
        <v>6.9958185911868767E-2</v>
      </c>
      <c r="P180" s="33">
        <v>5.3111111111111109</v>
      </c>
      <c r="Q180" s="33">
        <v>0.83333333333333337</v>
      </c>
      <c r="R180" s="33">
        <v>8.8935348986812476E-2</v>
      </c>
      <c r="S180" s="33">
        <v>0</v>
      </c>
      <c r="T180" s="33">
        <v>0</v>
      </c>
      <c r="U180" s="33">
        <v>0</v>
      </c>
      <c r="V180" s="33">
        <v>0</v>
      </c>
      <c r="W180" s="33">
        <v>0</v>
      </c>
      <c r="X180" s="33">
        <v>0</v>
      </c>
      <c r="Y180" s="33">
        <v>0</v>
      </c>
      <c r="Z180" s="33">
        <v>0</v>
      </c>
      <c r="AA180" s="33">
        <v>0</v>
      </c>
      <c r="AB180" s="33">
        <v>0</v>
      </c>
      <c r="AC180" s="33">
        <v>0</v>
      </c>
      <c r="AD180" s="33">
        <v>0</v>
      </c>
      <c r="AE180" s="33">
        <v>0</v>
      </c>
      <c r="AF180" s="33">
        <v>0</v>
      </c>
      <c r="AG180" s="33">
        <v>0</v>
      </c>
      <c r="AH180" t="s">
        <v>130</v>
      </c>
      <c r="AI180" s="34">
        <v>4</v>
      </c>
    </row>
    <row r="181" spans="1:35" x14ac:dyDescent="0.25">
      <c r="A181" t="s">
        <v>822</v>
      </c>
      <c r="B181" t="s">
        <v>461</v>
      </c>
      <c r="C181" t="s">
        <v>542</v>
      </c>
      <c r="D181" t="s">
        <v>793</v>
      </c>
      <c r="E181" s="33">
        <v>49.155555555555559</v>
      </c>
      <c r="F181" s="33">
        <v>25.3</v>
      </c>
      <c r="G181" s="33">
        <v>0.97777777777777775</v>
      </c>
      <c r="H181" s="33">
        <v>0</v>
      </c>
      <c r="I181" s="33">
        <v>0.8666666666666667</v>
      </c>
      <c r="J181" s="33">
        <v>0</v>
      </c>
      <c r="K181" s="33">
        <v>0</v>
      </c>
      <c r="L181" s="33">
        <v>0</v>
      </c>
      <c r="M181" s="33">
        <v>5.6</v>
      </c>
      <c r="N181" s="33">
        <v>0</v>
      </c>
      <c r="O181" s="33">
        <v>0.11392405063291138</v>
      </c>
      <c r="P181" s="33">
        <v>4.5346666666666655</v>
      </c>
      <c r="Q181" s="33">
        <v>0.58399999999999996</v>
      </c>
      <c r="R181" s="33">
        <v>0.10413200723327302</v>
      </c>
      <c r="S181" s="33">
        <v>4.1838888888888901</v>
      </c>
      <c r="T181" s="33">
        <v>0</v>
      </c>
      <c r="U181" s="33">
        <v>0</v>
      </c>
      <c r="V181" s="33">
        <v>8.5115280289330936E-2</v>
      </c>
      <c r="W181" s="33">
        <v>3.7923333333333322</v>
      </c>
      <c r="X181" s="33">
        <v>0.16022222222222221</v>
      </c>
      <c r="Y181" s="33">
        <v>0.13333333333333333</v>
      </c>
      <c r="Z181" s="33">
        <v>8.3121609403254942E-2</v>
      </c>
      <c r="AA181" s="33">
        <v>0</v>
      </c>
      <c r="AB181" s="33">
        <v>0</v>
      </c>
      <c r="AC181" s="33">
        <v>0</v>
      </c>
      <c r="AD181" s="33">
        <v>0</v>
      </c>
      <c r="AE181" s="33">
        <v>0</v>
      </c>
      <c r="AF181" s="33">
        <v>0</v>
      </c>
      <c r="AG181" s="33">
        <v>0</v>
      </c>
      <c r="AH181" t="s">
        <v>193</v>
      </c>
      <c r="AI181" s="34">
        <v>4</v>
      </c>
    </row>
    <row r="182" spans="1:35" x14ac:dyDescent="0.25">
      <c r="A182" t="s">
        <v>822</v>
      </c>
      <c r="B182" t="s">
        <v>488</v>
      </c>
      <c r="C182" t="s">
        <v>656</v>
      </c>
      <c r="D182" t="s">
        <v>745</v>
      </c>
      <c r="E182" s="33">
        <v>31.177777777777777</v>
      </c>
      <c r="F182" s="33">
        <v>5.6</v>
      </c>
      <c r="G182" s="33">
        <v>0</v>
      </c>
      <c r="H182" s="33">
        <v>0</v>
      </c>
      <c r="I182" s="33">
        <v>5.6888888888888891</v>
      </c>
      <c r="J182" s="33">
        <v>0</v>
      </c>
      <c r="K182" s="33">
        <v>0</v>
      </c>
      <c r="L182" s="33">
        <v>4.4550000000000001</v>
      </c>
      <c r="M182" s="33">
        <v>0</v>
      </c>
      <c r="N182" s="33">
        <v>0</v>
      </c>
      <c r="O182" s="33">
        <v>0</v>
      </c>
      <c r="P182" s="33">
        <v>0</v>
      </c>
      <c r="Q182" s="33">
        <v>0</v>
      </c>
      <c r="R182" s="33">
        <v>0</v>
      </c>
      <c r="S182" s="33">
        <v>3.5276666666666654</v>
      </c>
      <c r="T182" s="33">
        <v>2.9905555555555559</v>
      </c>
      <c r="U182" s="33">
        <v>0</v>
      </c>
      <c r="V182" s="33">
        <v>0.20906628652886666</v>
      </c>
      <c r="W182" s="33">
        <v>3.3428888888888895</v>
      </c>
      <c r="X182" s="33">
        <v>3.2455555555555553</v>
      </c>
      <c r="Y182" s="33">
        <v>0</v>
      </c>
      <c r="Z182" s="33">
        <v>0.21131860299358518</v>
      </c>
      <c r="AA182" s="33">
        <v>0</v>
      </c>
      <c r="AB182" s="33">
        <v>0</v>
      </c>
      <c r="AC182" s="33">
        <v>0</v>
      </c>
      <c r="AD182" s="33">
        <v>0</v>
      </c>
      <c r="AE182" s="33">
        <v>0</v>
      </c>
      <c r="AF182" s="33">
        <v>0</v>
      </c>
      <c r="AG182" s="33">
        <v>0</v>
      </c>
      <c r="AH182" t="s">
        <v>220</v>
      </c>
      <c r="AI182" s="34">
        <v>4</v>
      </c>
    </row>
    <row r="183" spans="1:35" x14ac:dyDescent="0.25">
      <c r="A183" t="s">
        <v>822</v>
      </c>
      <c r="B183" t="s">
        <v>388</v>
      </c>
      <c r="C183" t="s">
        <v>642</v>
      </c>
      <c r="D183" t="s">
        <v>688</v>
      </c>
      <c r="E183" s="33">
        <v>76.599999999999994</v>
      </c>
      <c r="F183" s="33">
        <v>5.0111111111111111</v>
      </c>
      <c r="G183" s="33">
        <v>0</v>
      </c>
      <c r="H183" s="33">
        <v>0.34444444444444444</v>
      </c>
      <c r="I183" s="33">
        <v>1.1111111111111112</v>
      </c>
      <c r="J183" s="33">
        <v>0</v>
      </c>
      <c r="K183" s="33">
        <v>0</v>
      </c>
      <c r="L183" s="33">
        <v>4.2101111111111109</v>
      </c>
      <c r="M183" s="33">
        <v>4.822222222222222</v>
      </c>
      <c r="N183" s="33">
        <v>0</v>
      </c>
      <c r="O183" s="33">
        <v>6.295329271830577E-2</v>
      </c>
      <c r="P183" s="33">
        <v>5.333333333333333</v>
      </c>
      <c r="Q183" s="33">
        <v>7.4999999999999997E-2</v>
      </c>
      <c r="R183" s="33">
        <v>7.0604873803307225E-2</v>
      </c>
      <c r="S183" s="33">
        <v>4.1851111111111114</v>
      </c>
      <c r="T183" s="33">
        <v>4.9995555555555544</v>
      </c>
      <c r="U183" s="33">
        <v>0</v>
      </c>
      <c r="V183" s="33">
        <v>0.11990426457789381</v>
      </c>
      <c r="W183" s="33">
        <v>4.9526666666666657</v>
      </c>
      <c r="X183" s="33">
        <v>4.5367777777777771</v>
      </c>
      <c r="Y183" s="33">
        <v>3.5555555555555554</v>
      </c>
      <c r="Z183" s="33">
        <v>0.17030026109660573</v>
      </c>
      <c r="AA183" s="33">
        <v>0</v>
      </c>
      <c r="AB183" s="33">
        <v>0</v>
      </c>
      <c r="AC183" s="33">
        <v>0</v>
      </c>
      <c r="AD183" s="33">
        <v>0</v>
      </c>
      <c r="AE183" s="33">
        <v>0</v>
      </c>
      <c r="AF183" s="33">
        <v>0</v>
      </c>
      <c r="AG183" s="33">
        <v>0.33333333333333331</v>
      </c>
      <c r="AH183" t="s">
        <v>117</v>
      </c>
      <c r="AI183" s="34">
        <v>4</v>
      </c>
    </row>
    <row r="184" spans="1:35" x14ac:dyDescent="0.25">
      <c r="A184" t="s">
        <v>822</v>
      </c>
      <c r="B184" t="s">
        <v>353</v>
      </c>
      <c r="C184" t="s">
        <v>561</v>
      </c>
      <c r="D184" t="s">
        <v>726</v>
      </c>
      <c r="E184" s="33">
        <v>66.62222222222222</v>
      </c>
      <c r="F184" s="33">
        <v>5.6888888888888891</v>
      </c>
      <c r="G184" s="33">
        <v>0.4</v>
      </c>
      <c r="H184" s="33">
        <v>0.37222222222222223</v>
      </c>
      <c r="I184" s="33">
        <v>0</v>
      </c>
      <c r="J184" s="33">
        <v>0</v>
      </c>
      <c r="K184" s="33">
        <v>0</v>
      </c>
      <c r="L184" s="33">
        <v>3.5791111111111111</v>
      </c>
      <c r="M184" s="33">
        <v>5.051111111111112</v>
      </c>
      <c r="N184" s="33">
        <v>0</v>
      </c>
      <c r="O184" s="33">
        <v>7.5817211474316221E-2</v>
      </c>
      <c r="P184" s="33">
        <v>5.333222222222223</v>
      </c>
      <c r="Q184" s="33">
        <v>3.2214444444444452</v>
      </c>
      <c r="R184" s="33">
        <v>0.12840560373582391</v>
      </c>
      <c r="S184" s="33">
        <v>4.5248888888888885</v>
      </c>
      <c r="T184" s="33">
        <v>4.8993333333333329</v>
      </c>
      <c r="U184" s="33">
        <v>0</v>
      </c>
      <c r="V184" s="33">
        <v>0.14145763842561707</v>
      </c>
      <c r="W184" s="33">
        <v>5.3293333333333344</v>
      </c>
      <c r="X184" s="33">
        <v>10.502222222222221</v>
      </c>
      <c r="Y184" s="33">
        <v>0</v>
      </c>
      <c r="Z184" s="33">
        <v>0.237631754503002</v>
      </c>
      <c r="AA184" s="33">
        <v>0</v>
      </c>
      <c r="AB184" s="33">
        <v>0</v>
      </c>
      <c r="AC184" s="33">
        <v>0</v>
      </c>
      <c r="AD184" s="33">
        <v>0</v>
      </c>
      <c r="AE184" s="33">
        <v>0</v>
      </c>
      <c r="AF184" s="33">
        <v>0</v>
      </c>
      <c r="AG184" s="33">
        <v>0</v>
      </c>
      <c r="AH184" t="s">
        <v>81</v>
      </c>
      <c r="AI184" s="34">
        <v>4</v>
      </c>
    </row>
    <row r="185" spans="1:35" x14ac:dyDescent="0.25">
      <c r="A185" t="s">
        <v>822</v>
      </c>
      <c r="B185" t="s">
        <v>320</v>
      </c>
      <c r="C185" t="s">
        <v>608</v>
      </c>
      <c r="D185" t="s">
        <v>720</v>
      </c>
      <c r="E185" s="33">
        <v>91.855555555555554</v>
      </c>
      <c r="F185" s="33">
        <v>3.3777777777777778</v>
      </c>
      <c r="G185" s="33">
        <v>0.32222222222222224</v>
      </c>
      <c r="H185" s="33">
        <v>0.4</v>
      </c>
      <c r="I185" s="33">
        <v>0</v>
      </c>
      <c r="J185" s="33">
        <v>0</v>
      </c>
      <c r="K185" s="33">
        <v>0</v>
      </c>
      <c r="L185" s="33">
        <v>3.2930000000000006</v>
      </c>
      <c r="M185" s="33">
        <v>6.2718888888888902</v>
      </c>
      <c r="N185" s="33">
        <v>0</v>
      </c>
      <c r="O185" s="33">
        <v>6.8279908068223066E-2</v>
      </c>
      <c r="P185" s="33">
        <v>5.4555555555555566</v>
      </c>
      <c r="Q185" s="33">
        <v>4.8138888888888882</v>
      </c>
      <c r="R185" s="33">
        <v>0.11179992742228137</v>
      </c>
      <c r="S185" s="33">
        <v>11.016222222222222</v>
      </c>
      <c r="T185" s="33">
        <v>9.8751111111111136</v>
      </c>
      <c r="U185" s="33">
        <v>0</v>
      </c>
      <c r="V185" s="33">
        <v>0.2274367969033507</v>
      </c>
      <c r="W185" s="33">
        <v>9.7889999999999997</v>
      </c>
      <c r="X185" s="33">
        <v>17.173999999999999</v>
      </c>
      <c r="Y185" s="33">
        <v>0</v>
      </c>
      <c r="Z185" s="33">
        <v>0.29353695415507441</v>
      </c>
      <c r="AA185" s="33">
        <v>0</v>
      </c>
      <c r="AB185" s="33">
        <v>0</v>
      </c>
      <c r="AC185" s="33">
        <v>0</v>
      </c>
      <c r="AD185" s="33">
        <v>0</v>
      </c>
      <c r="AE185" s="33">
        <v>11.866666666666667</v>
      </c>
      <c r="AF185" s="33">
        <v>0</v>
      </c>
      <c r="AG185" s="33">
        <v>0</v>
      </c>
      <c r="AH185" t="s">
        <v>48</v>
      </c>
      <c r="AI185" s="34">
        <v>4</v>
      </c>
    </row>
    <row r="186" spans="1:35" x14ac:dyDescent="0.25">
      <c r="A186" t="s">
        <v>822</v>
      </c>
      <c r="B186" t="s">
        <v>463</v>
      </c>
      <c r="C186" t="s">
        <v>667</v>
      </c>
      <c r="D186" t="s">
        <v>795</v>
      </c>
      <c r="E186" s="33">
        <v>57.033333333333331</v>
      </c>
      <c r="F186" s="33">
        <v>4.8888888888888893</v>
      </c>
      <c r="G186" s="33">
        <v>0.1111111111111111</v>
      </c>
      <c r="H186" s="33">
        <v>0.19722222222222222</v>
      </c>
      <c r="I186" s="33">
        <v>1.1888888888888889</v>
      </c>
      <c r="J186" s="33">
        <v>0</v>
      </c>
      <c r="K186" s="33">
        <v>0</v>
      </c>
      <c r="L186" s="33">
        <v>1.1462222222222223</v>
      </c>
      <c r="M186" s="33">
        <v>0</v>
      </c>
      <c r="N186" s="33">
        <v>2.580111111111111</v>
      </c>
      <c r="O186" s="33">
        <v>4.5238651860510425E-2</v>
      </c>
      <c r="P186" s="33">
        <v>0</v>
      </c>
      <c r="Q186" s="33">
        <v>6.0023333333333326</v>
      </c>
      <c r="R186" s="33">
        <v>0.1052425482174167</v>
      </c>
      <c r="S186" s="33">
        <v>1.5445555555555555</v>
      </c>
      <c r="T186" s="33">
        <v>9.2395555555555582</v>
      </c>
      <c r="U186" s="33">
        <v>0</v>
      </c>
      <c r="V186" s="33">
        <v>0.18908435612702129</v>
      </c>
      <c r="W186" s="33">
        <v>0.67166666666666652</v>
      </c>
      <c r="X186" s="33">
        <v>6.0257777777777779</v>
      </c>
      <c r="Y186" s="33">
        <v>0</v>
      </c>
      <c r="Z186" s="33">
        <v>0.11743035262030004</v>
      </c>
      <c r="AA186" s="33">
        <v>0</v>
      </c>
      <c r="AB186" s="33">
        <v>0</v>
      </c>
      <c r="AC186" s="33">
        <v>0</v>
      </c>
      <c r="AD186" s="33">
        <v>0</v>
      </c>
      <c r="AE186" s="33">
        <v>0</v>
      </c>
      <c r="AF186" s="33">
        <v>0</v>
      </c>
      <c r="AG186" s="33">
        <v>0</v>
      </c>
      <c r="AH186" t="s">
        <v>195</v>
      </c>
      <c r="AI186" s="34">
        <v>4</v>
      </c>
    </row>
    <row r="187" spans="1:35" x14ac:dyDescent="0.25">
      <c r="A187" t="s">
        <v>822</v>
      </c>
      <c r="B187" t="s">
        <v>378</v>
      </c>
      <c r="C187" t="s">
        <v>636</v>
      </c>
      <c r="D187" t="s">
        <v>775</v>
      </c>
      <c r="E187" s="33">
        <v>78.988888888888894</v>
      </c>
      <c r="F187" s="33">
        <v>5.6888888888888891</v>
      </c>
      <c r="G187" s="33">
        <v>0.37777777777777777</v>
      </c>
      <c r="H187" s="33">
        <v>0.35833333333333334</v>
      </c>
      <c r="I187" s="33">
        <v>0</v>
      </c>
      <c r="J187" s="33">
        <v>0</v>
      </c>
      <c r="K187" s="33">
        <v>0</v>
      </c>
      <c r="L187" s="33">
        <v>5.208333333333333</v>
      </c>
      <c r="M187" s="33">
        <v>1.8964444444444446</v>
      </c>
      <c r="N187" s="33">
        <v>0</v>
      </c>
      <c r="O187" s="33">
        <v>2.400900267266845E-2</v>
      </c>
      <c r="P187" s="33">
        <v>6.2856666666666667</v>
      </c>
      <c r="Q187" s="33">
        <v>4.9346666666666676</v>
      </c>
      <c r="R187" s="33">
        <v>0.14204951469967647</v>
      </c>
      <c r="S187" s="33">
        <v>14.855777777777773</v>
      </c>
      <c r="T187" s="33">
        <v>0</v>
      </c>
      <c r="U187" s="33">
        <v>0</v>
      </c>
      <c r="V187" s="33">
        <v>0.18807427204951463</v>
      </c>
      <c r="W187" s="33">
        <v>3.7808888888888879</v>
      </c>
      <c r="X187" s="33">
        <v>9.9385555555555563</v>
      </c>
      <c r="Y187" s="33">
        <v>0</v>
      </c>
      <c r="Z187" s="33">
        <v>0.17368828245885498</v>
      </c>
      <c r="AA187" s="33">
        <v>0</v>
      </c>
      <c r="AB187" s="33">
        <v>0</v>
      </c>
      <c r="AC187" s="33">
        <v>0</v>
      </c>
      <c r="AD187" s="33">
        <v>0</v>
      </c>
      <c r="AE187" s="33">
        <v>7.0888888888888886</v>
      </c>
      <c r="AF187" s="33">
        <v>0</v>
      </c>
      <c r="AG187" s="33">
        <v>0</v>
      </c>
      <c r="AH187" t="s">
        <v>107</v>
      </c>
      <c r="AI187" s="34">
        <v>4</v>
      </c>
    </row>
    <row r="188" spans="1:35" x14ac:dyDescent="0.25">
      <c r="A188" t="s">
        <v>822</v>
      </c>
      <c r="B188" t="s">
        <v>364</v>
      </c>
      <c r="C188" t="s">
        <v>563</v>
      </c>
      <c r="D188" t="s">
        <v>753</v>
      </c>
      <c r="E188" s="33">
        <v>145.33333333333334</v>
      </c>
      <c r="F188" s="33">
        <v>5.4222222222222225</v>
      </c>
      <c r="G188" s="33">
        <v>0.16666666666666666</v>
      </c>
      <c r="H188" s="33">
        <v>0</v>
      </c>
      <c r="I188" s="33">
        <v>5.1555555555555559</v>
      </c>
      <c r="J188" s="33">
        <v>0</v>
      </c>
      <c r="K188" s="33">
        <v>0</v>
      </c>
      <c r="L188" s="33">
        <v>3.7467777777777775</v>
      </c>
      <c r="M188" s="33">
        <v>5.6</v>
      </c>
      <c r="N188" s="33">
        <v>0</v>
      </c>
      <c r="O188" s="33">
        <v>3.8532110091743114E-2</v>
      </c>
      <c r="P188" s="33">
        <v>5.333333333333333</v>
      </c>
      <c r="Q188" s="33">
        <v>27.187666666666665</v>
      </c>
      <c r="R188" s="33">
        <v>0.2237683486238532</v>
      </c>
      <c r="S188" s="33">
        <v>3.4972222222222222</v>
      </c>
      <c r="T188" s="33">
        <v>4.7991111111111113</v>
      </c>
      <c r="U188" s="33">
        <v>0</v>
      </c>
      <c r="V188" s="33">
        <v>5.7084862385321095E-2</v>
      </c>
      <c r="W188" s="33">
        <v>1.6255555555555554</v>
      </c>
      <c r="X188" s="33">
        <v>3.4690000000000012</v>
      </c>
      <c r="Y188" s="33">
        <v>0</v>
      </c>
      <c r="Z188" s="33">
        <v>3.5054281345565756E-2</v>
      </c>
      <c r="AA188" s="33">
        <v>0</v>
      </c>
      <c r="AB188" s="33">
        <v>0</v>
      </c>
      <c r="AC188" s="33">
        <v>0</v>
      </c>
      <c r="AD188" s="33">
        <v>0</v>
      </c>
      <c r="AE188" s="33">
        <v>0</v>
      </c>
      <c r="AF188" s="33">
        <v>0</v>
      </c>
      <c r="AG188" s="33">
        <v>0</v>
      </c>
      <c r="AH188" t="s">
        <v>92</v>
      </c>
      <c r="AI188" s="34">
        <v>4</v>
      </c>
    </row>
    <row r="189" spans="1:35" x14ac:dyDescent="0.25">
      <c r="A189" t="s">
        <v>822</v>
      </c>
      <c r="B189" t="s">
        <v>283</v>
      </c>
      <c r="C189" t="s">
        <v>549</v>
      </c>
      <c r="D189" t="s">
        <v>730</v>
      </c>
      <c r="E189" s="33">
        <v>50.422222222222224</v>
      </c>
      <c r="F189" s="33">
        <v>5.1111111111111107</v>
      </c>
      <c r="G189" s="33">
        <v>0.13333333333333333</v>
      </c>
      <c r="H189" s="33">
        <v>0</v>
      </c>
      <c r="I189" s="33">
        <v>1.8444444444444446</v>
      </c>
      <c r="J189" s="33">
        <v>0</v>
      </c>
      <c r="K189" s="33">
        <v>0.28888888888888886</v>
      </c>
      <c r="L189" s="33">
        <v>0</v>
      </c>
      <c r="M189" s="33">
        <v>5.333333333333333</v>
      </c>
      <c r="N189" s="33">
        <v>0</v>
      </c>
      <c r="O189" s="33">
        <v>0.10577346848832084</v>
      </c>
      <c r="P189" s="33">
        <v>5.242</v>
      </c>
      <c r="Q189" s="33">
        <v>0</v>
      </c>
      <c r="R189" s="33">
        <v>0.10396209784045835</v>
      </c>
      <c r="S189" s="33">
        <v>29.044888888888899</v>
      </c>
      <c r="T189" s="33">
        <v>0</v>
      </c>
      <c r="U189" s="33">
        <v>0</v>
      </c>
      <c r="V189" s="33">
        <v>0.57603349493168809</v>
      </c>
      <c r="W189" s="33">
        <v>0</v>
      </c>
      <c r="X189" s="33">
        <v>0</v>
      </c>
      <c r="Y189" s="33">
        <v>0</v>
      </c>
      <c r="Z189" s="33">
        <v>0</v>
      </c>
      <c r="AA189" s="33">
        <v>0</v>
      </c>
      <c r="AB189" s="33">
        <v>0</v>
      </c>
      <c r="AC189" s="33">
        <v>0</v>
      </c>
      <c r="AD189" s="33">
        <v>0</v>
      </c>
      <c r="AE189" s="33">
        <v>0</v>
      </c>
      <c r="AF189" s="33">
        <v>0</v>
      </c>
      <c r="AG189" s="33">
        <v>0</v>
      </c>
      <c r="AH189" t="s">
        <v>10</v>
      </c>
      <c r="AI189" s="34">
        <v>4</v>
      </c>
    </row>
    <row r="190" spans="1:35" x14ac:dyDescent="0.25">
      <c r="A190" t="s">
        <v>822</v>
      </c>
      <c r="B190" t="s">
        <v>361</v>
      </c>
      <c r="C190" t="s">
        <v>628</v>
      </c>
      <c r="D190" t="s">
        <v>772</v>
      </c>
      <c r="E190" s="33">
        <v>104.01111111111111</v>
      </c>
      <c r="F190" s="33">
        <v>5.6888888888888891</v>
      </c>
      <c r="G190" s="33">
        <v>0</v>
      </c>
      <c r="H190" s="33">
        <v>0</v>
      </c>
      <c r="I190" s="33">
        <v>0</v>
      </c>
      <c r="J190" s="33">
        <v>0</v>
      </c>
      <c r="K190" s="33">
        <v>0</v>
      </c>
      <c r="L190" s="33">
        <v>0</v>
      </c>
      <c r="M190" s="33">
        <v>1.9055555555555554</v>
      </c>
      <c r="N190" s="33">
        <v>0</v>
      </c>
      <c r="O190" s="33">
        <v>1.8320692233735711E-2</v>
      </c>
      <c r="P190" s="33">
        <v>4.7861111111111114</v>
      </c>
      <c r="Q190" s="33">
        <v>9.7694444444444439</v>
      </c>
      <c r="R190" s="33">
        <v>0.13994231385535733</v>
      </c>
      <c r="S190" s="33">
        <v>0</v>
      </c>
      <c r="T190" s="33">
        <v>0</v>
      </c>
      <c r="U190" s="33">
        <v>0</v>
      </c>
      <c r="V190" s="33">
        <v>0</v>
      </c>
      <c r="W190" s="33">
        <v>0</v>
      </c>
      <c r="X190" s="33">
        <v>0</v>
      </c>
      <c r="Y190" s="33">
        <v>0</v>
      </c>
      <c r="Z190" s="33">
        <v>0</v>
      </c>
      <c r="AA190" s="33">
        <v>0</v>
      </c>
      <c r="AB190" s="33">
        <v>0</v>
      </c>
      <c r="AC190" s="33">
        <v>0</v>
      </c>
      <c r="AD190" s="33">
        <v>0</v>
      </c>
      <c r="AE190" s="33">
        <v>26.4</v>
      </c>
      <c r="AF190" s="33">
        <v>0</v>
      </c>
      <c r="AG190" s="33">
        <v>0</v>
      </c>
      <c r="AH190" t="s">
        <v>89</v>
      </c>
      <c r="AI190" s="34">
        <v>4</v>
      </c>
    </row>
    <row r="191" spans="1:35" x14ac:dyDescent="0.25">
      <c r="A191" t="s">
        <v>822</v>
      </c>
      <c r="B191" t="s">
        <v>536</v>
      </c>
      <c r="C191" t="s">
        <v>681</v>
      </c>
      <c r="D191" t="s">
        <v>804</v>
      </c>
      <c r="E191" s="33">
        <v>54.977777777777774</v>
      </c>
      <c r="F191" s="33">
        <v>30.888888888888889</v>
      </c>
      <c r="G191" s="33">
        <v>1.1555555555555554</v>
      </c>
      <c r="H191" s="33">
        <v>8.611111111111111E-2</v>
      </c>
      <c r="I191" s="33">
        <v>0.1</v>
      </c>
      <c r="J191" s="33">
        <v>0</v>
      </c>
      <c r="K191" s="33">
        <v>0</v>
      </c>
      <c r="L191" s="33">
        <v>0</v>
      </c>
      <c r="M191" s="33">
        <v>4.7462222222222206</v>
      </c>
      <c r="N191" s="33">
        <v>0</v>
      </c>
      <c r="O191" s="33">
        <v>8.6329830234438132E-2</v>
      </c>
      <c r="P191" s="33">
        <v>5.1298888888888881</v>
      </c>
      <c r="Q191" s="33">
        <v>13.759333333333331</v>
      </c>
      <c r="R191" s="33">
        <v>0.34357922392886014</v>
      </c>
      <c r="S191" s="33">
        <v>0</v>
      </c>
      <c r="T191" s="33">
        <v>0</v>
      </c>
      <c r="U191" s="33">
        <v>0</v>
      </c>
      <c r="V191" s="33">
        <v>0</v>
      </c>
      <c r="W191" s="33">
        <v>0</v>
      </c>
      <c r="X191" s="33">
        <v>0</v>
      </c>
      <c r="Y191" s="33">
        <v>0</v>
      </c>
      <c r="Z191" s="33">
        <v>0</v>
      </c>
      <c r="AA191" s="33">
        <v>0</v>
      </c>
      <c r="AB191" s="33">
        <v>0</v>
      </c>
      <c r="AC191" s="33">
        <v>0</v>
      </c>
      <c r="AD191" s="33">
        <v>49.842888888888865</v>
      </c>
      <c r="AE191" s="33">
        <v>0</v>
      </c>
      <c r="AF191" s="33">
        <v>0</v>
      </c>
      <c r="AG191" s="33">
        <v>0</v>
      </c>
      <c r="AH191" t="s">
        <v>269</v>
      </c>
      <c r="AI191" s="34">
        <v>4</v>
      </c>
    </row>
    <row r="192" spans="1:35" x14ac:dyDescent="0.25">
      <c r="A192" t="s">
        <v>822</v>
      </c>
      <c r="B192" t="s">
        <v>416</v>
      </c>
      <c r="C192" t="s">
        <v>654</v>
      </c>
      <c r="D192" t="s">
        <v>694</v>
      </c>
      <c r="E192" s="33">
        <v>41.56666666666667</v>
      </c>
      <c r="F192" s="33">
        <v>5.5333333333333332</v>
      </c>
      <c r="G192" s="33">
        <v>1.1111111111111112E-2</v>
      </c>
      <c r="H192" s="33">
        <v>0.18244444444444446</v>
      </c>
      <c r="I192" s="33">
        <v>1.3111111111111111</v>
      </c>
      <c r="J192" s="33">
        <v>0</v>
      </c>
      <c r="K192" s="33">
        <v>0</v>
      </c>
      <c r="L192" s="33">
        <v>2.6514444444444445</v>
      </c>
      <c r="M192" s="33">
        <v>0</v>
      </c>
      <c r="N192" s="33">
        <v>4.7888888888888888</v>
      </c>
      <c r="O192" s="33">
        <v>0.1152098369419941</v>
      </c>
      <c r="P192" s="33">
        <v>1.1566666666666665</v>
      </c>
      <c r="Q192" s="33">
        <v>62.564444444444447</v>
      </c>
      <c r="R192" s="33">
        <v>1.5329858326650627</v>
      </c>
      <c r="S192" s="33">
        <v>2.7968888888888892</v>
      </c>
      <c r="T192" s="33">
        <v>2.760222222222223</v>
      </c>
      <c r="U192" s="33">
        <v>0</v>
      </c>
      <c r="V192" s="33">
        <v>0.13369152632985834</v>
      </c>
      <c r="W192" s="33">
        <v>0.8272222222222223</v>
      </c>
      <c r="X192" s="33">
        <v>3.6033333333333335</v>
      </c>
      <c r="Y192" s="33">
        <v>0</v>
      </c>
      <c r="Z192" s="33">
        <v>0.10658914728682169</v>
      </c>
      <c r="AA192" s="33">
        <v>0</v>
      </c>
      <c r="AB192" s="33">
        <v>0</v>
      </c>
      <c r="AC192" s="33">
        <v>0</v>
      </c>
      <c r="AD192" s="33">
        <v>0</v>
      </c>
      <c r="AE192" s="33">
        <v>0</v>
      </c>
      <c r="AF192" s="33">
        <v>0</v>
      </c>
      <c r="AG192" s="33">
        <v>0</v>
      </c>
      <c r="AH192" t="s">
        <v>148</v>
      </c>
      <c r="AI192" s="34">
        <v>4</v>
      </c>
    </row>
    <row r="193" spans="1:35" x14ac:dyDescent="0.25">
      <c r="A193" t="s">
        <v>822</v>
      </c>
      <c r="B193" t="s">
        <v>379</v>
      </c>
      <c r="C193" t="s">
        <v>594</v>
      </c>
      <c r="D193" t="s">
        <v>699</v>
      </c>
      <c r="E193" s="33">
        <v>123.83333333333333</v>
      </c>
      <c r="F193" s="33">
        <v>15.455555555555556</v>
      </c>
      <c r="G193" s="33">
        <v>0.5444444444444444</v>
      </c>
      <c r="H193" s="33">
        <v>0.59488888888888869</v>
      </c>
      <c r="I193" s="33">
        <v>7</v>
      </c>
      <c r="J193" s="33">
        <v>0</v>
      </c>
      <c r="K193" s="33">
        <v>0</v>
      </c>
      <c r="L193" s="33">
        <v>11.069111111111111</v>
      </c>
      <c r="M193" s="33">
        <v>14.947222222222223</v>
      </c>
      <c r="N193" s="33">
        <v>0</v>
      </c>
      <c r="O193" s="33">
        <v>0.12070435172723196</v>
      </c>
      <c r="P193" s="33">
        <v>40.430555555555557</v>
      </c>
      <c r="Q193" s="33">
        <v>0</v>
      </c>
      <c r="R193" s="33">
        <v>0.32649170031404218</v>
      </c>
      <c r="S193" s="33">
        <v>4.8986666666666672</v>
      </c>
      <c r="T193" s="33">
        <v>3.4831111111111119</v>
      </c>
      <c r="U193" s="33">
        <v>0</v>
      </c>
      <c r="V193" s="33">
        <v>6.7685957828622717E-2</v>
      </c>
      <c r="W193" s="33">
        <v>5.1644444444444444</v>
      </c>
      <c r="X193" s="33">
        <v>10.947777777777773</v>
      </c>
      <c r="Y193" s="33">
        <v>0</v>
      </c>
      <c r="Z193" s="33">
        <v>0.13011215791834901</v>
      </c>
      <c r="AA193" s="33">
        <v>0</v>
      </c>
      <c r="AB193" s="33">
        <v>0</v>
      </c>
      <c r="AC193" s="33">
        <v>0</v>
      </c>
      <c r="AD193" s="33">
        <v>0</v>
      </c>
      <c r="AE193" s="33">
        <v>0</v>
      </c>
      <c r="AF193" s="33">
        <v>0</v>
      </c>
      <c r="AG193" s="33">
        <v>0</v>
      </c>
      <c r="AH193" t="s">
        <v>108</v>
      </c>
      <c r="AI193" s="34">
        <v>4</v>
      </c>
    </row>
    <row r="194" spans="1:35" x14ac:dyDescent="0.25">
      <c r="A194" t="s">
        <v>822</v>
      </c>
      <c r="B194" t="s">
        <v>511</v>
      </c>
      <c r="C194" t="s">
        <v>555</v>
      </c>
      <c r="D194" t="s">
        <v>688</v>
      </c>
      <c r="E194" s="33">
        <v>92.655555555555551</v>
      </c>
      <c r="F194" s="33">
        <v>5.6888888888888891</v>
      </c>
      <c r="G194" s="33">
        <v>0</v>
      </c>
      <c r="H194" s="33">
        <v>0</v>
      </c>
      <c r="I194" s="33">
        <v>0</v>
      </c>
      <c r="J194" s="33">
        <v>0</v>
      </c>
      <c r="K194" s="33">
        <v>0</v>
      </c>
      <c r="L194" s="33">
        <v>3.3640000000000012</v>
      </c>
      <c r="M194" s="33">
        <v>5.6888888888888891</v>
      </c>
      <c r="N194" s="33">
        <v>0</v>
      </c>
      <c r="O194" s="33">
        <v>6.1398249190550432E-2</v>
      </c>
      <c r="P194" s="33">
        <v>6.8510000000000018</v>
      </c>
      <c r="Q194" s="33">
        <v>3.9546666666666668</v>
      </c>
      <c r="R194" s="33">
        <v>0.11662189710996525</v>
      </c>
      <c r="S194" s="33">
        <v>3.0871111111111103</v>
      </c>
      <c r="T194" s="33">
        <v>8.4797777777777767</v>
      </c>
      <c r="U194" s="33">
        <v>0</v>
      </c>
      <c r="V194" s="33">
        <v>0.12483751049286483</v>
      </c>
      <c r="W194" s="33">
        <v>1.1623333333333332</v>
      </c>
      <c r="X194" s="33">
        <v>10.775777777777778</v>
      </c>
      <c r="Y194" s="33">
        <v>0</v>
      </c>
      <c r="Z194" s="33">
        <v>0.12884398608945916</v>
      </c>
      <c r="AA194" s="33">
        <v>0</v>
      </c>
      <c r="AB194" s="33">
        <v>0</v>
      </c>
      <c r="AC194" s="33">
        <v>0</v>
      </c>
      <c r="AD194" s="33">
        <v>0</v>
      </c>
      <c r="AE194" s="33">
        <v>0</v>
      </c>
      <c r="AF194" s="33">
        <v>0</v>
      </c>
      <c r="AG194" s="33">
        <v>0</v>
      </c>
      <c r="AH194" t="s">
        <v>244</v>
      </c>
      <c r="AI194" s="34">
        <v>4</v>
      </c>
    </row>
    <row r="195" spans="1:35" x14ac:dyDescent="0.25">
      <c r="A195" t="s">
        <v>822</v>
      </c>
      <c r="B195" t="s">
        <v>382</v>
      </c>
      <c r="C195" t="s">
        <v>639</v>
      </c>
      <c r="D195" t="s">
        <v>777</v>
      </c>
      <c r="E195" s="33">
        <v>35.955555555555556</v>
      </c>
      <c r="F195" s="33">
        <v>5.5111111111111111</v>
      </c>
      <c r="G195" s="33">
        <v>3.3333333333333333E-2</v>
      </c>
      <c r="H195" s="33">
        <v>0.15555555555555556</v>
      </c>
      <c r="I195" s="33">
        <v>0.55555555555555558</v>
      </c>
      <c r="J195" s="33">
        <v>0</v>
      </c>
      <c r="K195" s="33">
        <v>0</v>
      </c>
      <c r="L195" s="33">
        <v>0</v>
      </c>
      <c r="M195" s="33">
        <v>3.9444444444444446</v>
      </c>
      <c r="N195" s="33">
        <v>0</v>
      </c>
      <c r="O195" s="33">
        <v>0.10970333745364648</v>
      </c>
      <c r="P195" s="33">
        <v>3.8722222222222222</v>
      </c>
      <c r="Q195" s="33">
        <v>0.32222222222222224</v>
      </c>
      <c r="R195" s="33">
        <v>0.11665636588380718</v>
      </c>
      <c r="S195" s="33">
        <v>0</v>
      </c>
      <c r="T195" s="33">
        <v>0</v>
      </c>
      <c r="U195" s="33">
        <v>0</v>
      </c>
      <c r="V195" s="33">
        <v>0</v>
      </c>
      <c r="W195" s="33">
        <v>0</v>
      </c>
      <c r="X195" s="33">
        <v>0</v>
      </c>
      <c r="Y195" s="33">
        <v>0</v>
      </c>
      <c r="Z195" s="33">
        <v>0</v>
      </c>
      <c r="AA195" s="33">
        <v>0</v>
      </c>
      <c r="AB195" s="33">
        <v>0</v>
      </c>
      <c r="AC195" s="33">
        <v>0</v>
      </c>
      <c r="AD195" s="33">
        <v>0</v>
      </c>
      <c r="AE195" s="33">
        <v>0</v>
      </c>
      <c r="AF195" s="33">
        <v>0</v>
      </c>
      <c r="AG195" s="33">
        <v>0</v>
      </c>
      <c r="AH195" t="s">
        <v>111</v>
      </c>
      <c r="AI195" s="34">
        <v>4</v>
      </c>
    </row>
    <row r="196" spans="1:35" x14ac:dyDescent="0.25">
      <c r="A196" t="s">
        <v>822</v>
      </c>
      <c r="B196" t="s">
        <v>451</v>
      </c>
      <c r="C196" t="s">
        <v>606</v>
      </c>
      <c r="D196" t="s">
        <v>759</v>
      </c>
      <c r="E196" s="33">
        <v>52.87777777777778</v>
      </c>
      <c r="F196" s="33">
        <v>5.6888888888888891</v>
      </c>
      <c r="G196" s="33">
        <v>0.32222222222222224</v>
      </c>
      <c r="H196" s="33">
        <v>0.22777777777777777</v>
      </c>
      <c r="I196" s="33">
        <v>0</v>
      </c>
      <c r="J196" s="33">
        <v>0</v>
      </c>
      <c r="K196" s="33">
        <v>0</v>
      </c>
      <c r="L196" s="33">
        <v>4.2586666666666675</v>
      </c>
      <c r="M196" s="33">
        <v>5.2444444444444445</v>
      </c>
      <c r="N196" s="33">
        <v>0</v>
      </c>
      <c r="O196" s="33">
        <v>9.9180500105064087E-2</v>
      </c>
      <c r="P196" s="33">
        <v>5.3459999999999983</v>
      </c>
      <c r="Q196" s="33">
        <v>3.9613333333333332</v>
      </c>
      <c r="R196" s="33">
        <v>0.17601596974154232</v>
      </c>
      <c r="S196" s="33">
        <v>5.6382222222222218</v>
      </c>
      <c r="T196" s="33">
        <v>2.9230000000000005</v>
      </c>
      <c r="U196" s="33">
        <v>0</v>
      </c>
      <c r="V196" s="33">
        <v>0.16190586257617146</v>
      </c>
      <c r="W196" s="33">
        <v>4.2387777777777771</v>
      </c>
      <c r="X196" s="33">
        <v>1.0286666666666666</v>
      </c>
      <c r="Y196" s="33">
        <v>0</v>
      </c>
      <c r="Z196" s="33">
        <v>9.9615465433914668E-2</v>
      </c>
      <c r="AA196" s="33">
        <v>0</v>
      </c>
      <c r="AB196" s="33">
        <v>0</v>
      </c>
      <c r="AC196" s="33">
        <v>0</v>
      </c>
      <c r="AD196" s="33">
        <v>0</v>
      </c>
      <c r="AE196" s="33">
        <v>6.6666666666666666E-2</v>
      </c>
      <c r="AF196" s="33">
        <v>0</v>
      </c>
      <c r="AG196" s="33">
        <v>0</v>
      </c>
      <c r="AH196" t="s">
        <v>183</v>
      </c>
      <c r="AI196" s="34">
        <v>4</v>
      </c>
    </row>
    <row r="197" spans="1:35" x14ac:dyDescent="0.25">
      <c r="A197" t="s">
        <v>822</v>
      </c>
      <c r="B197" t="s">
        <v>404</v>
      </c>
      <c r="C197" t="s">
        <v>577</v>
      </c>
      <c r="D197" t="s">
        <v>748</v>
      </c>
      <c r="E197" s="33">
        <v>75.511111111111106</v>
      </c>
      <c r="F197" s="33">
        <v>5.6888888888888891</v>
      </c>
      <c r="G197" s="33">
        <v>0.4</v>
      </c>
      <c r="H197" s="33">
        <v>0.35833333333333334</v>
      </c>
      <c r="I197" s="33">
        <v>0</v>
      </c>
      <c r="J197" s="33">
        <v>0</v>
      </c>
      <c r="K197" s="33">
        <v>0</v>
      </c>
      <c r="L197" s="33">
        <v>3.861333333333334</v>
      </c>
      <c r="M197" s="33">
        <v>5.3816666666666659</v>
      </c>
      <c r="N197" s="33">
        <v>0</v>
      </c>
      <c r="O197" s="33">
        <v>7.1269864626250734E-2</v>
      </c>
      <c r="P197" s="33">
        <v>5.921444444444445</v>
      </c>
      <c r="Q197" s="33">
        <v>3.5487777777777776</v>
      </c>
      <c r="R197" s="33">
        <v>0.12541494997057093</v>
      </c>
      <c r="S197" s="33">
        <v>9.9148888888888926</v>
      </c>
      <c r="T197" s="33">
        <v>1.4755555555555557</v>
      </c>
      <c r="U197" s="33">
        <v>0</v>
      </c>
      <c r="V197" s="33">
        <v>0.15084461447910541</v>
      </c>
      <c r="W197" s="33">
        <v>3.9478888888888894</v>
      </c>
      <c r="X197" s="33">
        <v>3.3394444444444451</v>
      </c>
      <c r="Y197" s="33">
        <v>0</v>
      </c>
      <c r="Z197" s="33">
        <v>9.6506768687463232E-2</v>
      </c>
      <c r="AA197" s="33">
        <v>0</v>
      </c>
      <c r="AB197" s="33">
        <v>0</v>
      </c>
      <c r="AC197" s="33">
        <v>0</v>
      </c>
      <c r="AD197" s="33">
        <v>0</v>
      </c>
      <c r="AE197" s="33">
        <v>0</v>
      </c>
      <c r="AF197" s="33">
        <v>0</v>
      </c>
      <c r="AG197" s="33">
        <v>0</v>
      </c>
      <c r="AH197" t="s">
        <v>135</v>
      </c>
      <c r="AI197" s="34">
        <v>4</v>
      </c>
    </row>
    <row r="198" spans="1:35" x14ac:dyDescent="0.25">
      <c r="A198" t="s">
        <v>822</v>
      </c>
      <c r="B198" t="s">
        <v>303</v>
      </c>
      <c r="C198" t="s">
        <v>596</v>
      </c>
      <c r="D198" t="s">
        <v>739</v>
      </c>
      <c r="E198" s="33">
        <v>111.83333333333333</v>
      </c>
      <c r="F198" s="33">
        <v>5.6888888888888891</v>
      </c>
      <c r="G198" s="33">
        <v>0.4</v>
      </c>
      <c r="H198" s="33">
        <v>0.58888888888888891</v>
      </c>
      <c r="I198" s="33">
        <v>0</v>
      </c>
      <c r="J198" s="33">
        <v>0</v>
      </c>
      <c r="K198" s="33">
        <v>0</v>
      </c>
      <c r="L198" s="33">
        <v>13.790666666666672</v>
      </c>
      <c r="M198" s="33">
        <v>5.1313333333333322</v>
      </c>
      <c r="N198" s="33">
        <v>1.7726666666666666</v>
      </c>
      <c r="O198" s="33">
        <v>6.1734724292101334E-2</v>
      </c>
      <c r="P198" s="33">
        <v>5.6565555555555553</v>
      </c>
      <c r="Q198" s="33">
        <v>12.470999999999998</v>
      </c>
      <c r="R198" s="33">
        <v>0.16209438648782909</v>
      </c>
      <c r="S198" s="33">
        <v>10.651000000000003</v>
      </c>
      <c r="T198" s="33">
        <v>12.573111111111103</v>
      </c>
      <c r="U198" s="33">
        <v>0</v>
      </c>
      <c r="V198" s="33">
        <v>0.20766716343765521</v>
      </c>
      <c r="W198" s="33">
        <v>11.360666666666667</v>
      </c>
      <c r="X198" s="33">
        <v>11.040111111111115</v>
      </c>
      <c r="Y198" s="33">
        <v>0</v>
      </c>
      <c r="Z198" s="33">
        <v>0.20030501738698467</v>
      </c>
      <c r="AA198" s="33">
        <v>0</v>
      </c>
      <c r="AB198" s="33">
        <v>0</v>
      </c>
      <c r="AC198" s="33">
        <v>0</v>
      </c>
      <c r="AD198" s="33">
        <v>0</v>
      </c>
      <c r="AE198" s="33">
        <v>2.3222222222222224</v>
      </c>
      <c r="AF198" s="33">
        <v>0</v>
      </c>
      <c r="AG198" s="33">
        <v>0</v>
      </c>
      <c r="AH198" t="s">
        <v>30</v>
      </c>
      <c r="AI198" s="34">
        <v>4</v>
      </c>
    </row>
    <row r="199" spans="1:35" x14ac:dyDescent="0.25">
      <c r="A199" t="s">
        <v>822</v>
      </c>
      <c r="B199" t="s">
        <v>380</v>
      </c>
      <c r="C199" t="s">
        <v>637</v>
      </c>
      <c r="D199" t="s">
        <v>687</v>
      </c>
      <c r="E199" s="33">
        <v>44.333333333333336</v>
      </c>
      <c r="F199" s="33">
        <v>5.6888888888888891</v>
      </c>
      <c r="G199" s="33">
        <v>0</v>
      </c>
      <c r="H199" s="33">
        <v>0.18888888888888888</v>
      </c>
      <c r="I199" s="33">
        <v>0</v>
      </c>
      <c r="J199" s="33">
        <v>0</v>
      </c>
      <c r="K199" s="33">
        <v>0</v>
      </c>
      <c r="L199" s="33">
        <v>1.758</v>
      </c>
      <c r="M199" s="33">
        <v>5.6444444444444448</v>
      </c>
      <c r="N199" s="33">
        <v>0</v>
      </c>
      <c r="O199" s="33">
        <v>0.12731829573934839</v>
      </c>
      <c r="P199" s="33">
        <v>5.2992222222222214</v>
      </c>
      <c r="Q199" s="33">
        <v>1.3231111111111109</v>
      </c>
      <c r="R199" s="33">
        <v>0.14937593984962402</v>
      </c>
      <c r="S199" s="33">
        <v>9.4633333333333329</v>
      </c>
      <c r="T199" s="33">
        <v>0</v>
      </c>
      <c r="U199" s="33">
        <v>0</v>
      </c>
      <c r="V199" s="33">
        <v>0.21345864661654132</v>
      </c>
      <c r="W199" s="33">
        <v>1.4099999999999997</v>
      </c>
      <c r="X199" s="33">
        <v>4.8809999999999993</v>
      </c>
      <c r="Y199" s="33">
        <v>0</v>
      </c>
      <c r="Z199" s="33">
        <v>0.1419022556390977</v>
      </c>
      <c r="AA199" s="33">
        <v>0</v>
      </c>
      <c r="AB199" s="33">
        <v>0</v>
      </c>
      <c r="AC199" s="33">
        <v>0</v>
      </c>
      <c r="AD199" s="33">
        <v>0</v>
      </c>
      <c r="AE199" s="33">
        <v>0</v>
      </c>
      <c r="AF199" s="33">
        <v>0</v>
      </c>
      <c r="AG199" s="33">
        <v>0</v>
      </c>
      <c r="AH199" t="s">
        <v>109</v>
      </c>
      <c r="AI199" s="34">
        <v>4</v>
      </c>
    </row>
    <row r="200" spans="1:35" x14ac:dyDescent="0.25">
      <c r="A200" t="s">
        <v>822</v>
      </c>
      <c r="B200" t="s">
        <v>331</v>
      </c>
      <c r="C200" t="s">
        <v>555</v>
      </c>
      <c r="D200" t="s">
        <v>688</v>
      </c>
      <c r="E200" s="33">
        <v>74.055555555555557</v>
      </c>
      <c r="F200" s="33">
        <v>5.333333333333333</v>
      </c>
      <c r="G200" s="33">
        <v>0.32222222222222224</v>
      </c>
      <c r="H200" s="33">
        <v>0.37222222222222223</v>
      </c>
      <c r="I200" s="33">
        <v>0</v>
      </c>
      <c r="J200" s="33">
        <v>0</v>
      </c>
      <c r="K200" s="33">
        <v>0</v>
      </c>
      <c r="L200" s="33">
        <v>2.6765555555555558</v>
      </c>
      <c r="M200" s="33">
        <v>5.3963333333333363</v>
      </c>
      <c r="N200" s="33">
        <v>0.6313333333333333</v>
      </c>
      <c r="O200" s="33">
        <v>8.1393848462115559E-2</v>
      </c>
      <c r="P200" s="33">
        <v>2.9136666666666664</v>
      </c>
      <c r="Q200" s="33">
        <v>4.1263333333333332</v>
      </c>
      <c r="R200" s="33">
        <v>9.5063765941485356E-2</v>
      </c>
      <c r="S200" s="33">
        <v>8.4980000000000047</v>
      </c>
      <c r="T200" s="33">
        <v>5.7050000000000001</v>
      </c>
      <c r="U200" s="33">
        <v>0</v>
      </c>
      <c r="V200" s="33">
        <v>0.191788447111778</v>
      </c>
      <c r="W200" s="33">
        <v>5.6211111111111087</v>
      </c>
      <c r="X200" s="33">
        <v>4.9471111111111119</v>
      </c>
      <c r="Y200" s="33">
        <v>0</v>
      </c>
      <c r="Z200" s="33">
        <v>0.14270667666916728</v>
      </c>
      <c r="AA200" s="33">
        <v>0</v>
      </c>
      <c r="AB200" s="33">
        <v>0</v>
      </c>
      <c r="AC200" s="33">
        <v>0</v>
      </c>
      <c r="AD200" s="33">
        <v>0</v>
      </c>
      <c r="AE200" s="33">
        <v>6.0666666666666664</v>
      </c>
      <c r="AF200" s="33">
        <v>0</v>
      </c>
      <c r="AG200" s="33">
        <v>0</v>
      </c>
      <c r="AH200" t="s">
        <v>59</v>
      </c>
      <c r="AI200" s="34">
        <v>4</v>
      </c>
    </row>
    <row r="201" spans="1:35" x14ac:dyDescent="0.25">
      <c r="A201" t="s">
        <v>822</v>
      </c>
      <c r="B201" t="s">
        <v>456</v>
      </c>
      <c r="C201" t="s">
        <v>555</v>
      </c>
      <c r="D201" t="s">
        <v>688</v>
      </c>
      <c r="E201" s="33">
        <v>66.788888888888891</v>
      </c>
      <c r="F201" s="33">
        <v>5.6888888888888891</v>
      </c>
      <c r="G201" s="33">
        <v>0.31111111111111112</v>
      </c>
      <c r="H201" s="33">
        <v>0.33333333333333331</v>
      </c>
      <c r="I201" s="33">
        <v>0</v>
      </c>
      <c r="J201" s="33">
        <v>0</v>
      </c>
      <c r="K201" s="33">
        <v>0</v>
      </c>
      <c r="L201" s="33">
        <v>4.2146666666666661</v>
      </c>
      <c r="M201" s="33">
        <v>5.6</v>
      </c>
      <c r="N201" s="33">
        <v>0.54477777777777781</v>
      </c>
      <c r="O201" s="33">
        <v>9.200299451006487E-2</v>
      </c>
      <c r="P201" s="33">
        <v>2.9035555555555566</v>
      </c>
      <c r="Q201" s="33">
        <v>4.9858888888888879</v>
      </c>
      <c r="R201" s="33">
        <v>0.11812510397604392</v>
      </c>
      <c r="S201" s="33">
        <v>11.320555555555556</v>
      </c>
      <c r="T201" s="33">
        <v>7.3125555555555577</v>
      </c>
      <c r="U201" s="33">
        <v>0</v>
      </c>
      <c r="V201" s="33">
        <v>0.2789851938113459</v>
      </c>
      <c r="W201" s="33">
        <v>5.8361111111111112</v>
      </c>
      <c r="X201" s="33">
        <v>11.243555555555554</v>
      </c>
      <c r="Y201" s="33">
        <v>0</v>
      </c>
      <c r="Z201" s="33">
        <v>0.25572616869073361</v>
      </c>
      <c r="AA201" s="33">
        <v>0</v>
      </c>
      <c r="AB201" s="33">
        <v>0</v>
      </c>
      <c r="AC201" s="33">
        <v>0</v>
      </c>
      <c r="AD201" s="33">
        <v>0</v>
      </c>
      <c r="AE201" s="33">
        <v>5.4</v>
      </c>
      <c r="AF201" s="33">
        <v>0</v>
      </c>
      <c r="AG201" s="33">
        <v>0</v>
      </c>
      <c r="AH201" t="s">
        <v>188</v>
      </c>
      <c r="AI201" s="34">
        <v>4</v>
      </c>
    </row>
    <row r="202" spans="1:35" x14ac:dyDescent="0.25">
      <c r="A202" t="s">
        <v>822</v>
      </c>
      <c r="B202" t="s">
        <v>341</v>
      </c>
      <c r="C202" t="s">
        <v>617</v>
      </c>
      <c r="D202" t="s">
        <v>732</v>
      </c>
      <c r="E202" s="33">
        <v>108.08888888888889</v>
      </c>
      <c r="F202" s="33">
        <v>5.6888888888888891</v>
      </c>
      <c r="G202" s="33">
        <v>0.4</v>
      </c>
      <c r="H202" s="33">
        <v>0.63888888888888884</v>
      </c>
      <c r="I202" s="33">
        <v>0</v>
      </c>
      <c r="J202" s="33">
        <v>0</v>
      </c>
      <c r="K202" s="33">
        <v>0</v>
      </c>
      <c r="L202" s="33">
        <v>7.5826666666666664</v>
      </c>
      <c r="M202" s="33">
        <v>4.7322222222222203</v>
      </c>
      <c r="N202" s="33">
        <v>5.3008888888888883</v>
      </c>
      <c r="O202" s="33">
        <v>9.2822779605263125E-2</v>
      </c>
      <c r="P202" s="33">
        <v>6.1703333333333328</v>
      </c>
      <c r="Q202" s="33">
        <v>2.8067777777777785</v>
      </c>
      <c r="R202" s="33">
        <v>8.3053042763157892E-2</v>
      </c>
      <c r="S202" s="33">
        <v>13.262333333333338</v>
      </c>
      <c r="T202" s="33">
        <v>8.3612222222222243</v>
      </c>
      <c r="U202" s="33">
        <v>0</v>
      </c>
      <c r="V202" s="33">
        <v>0.20005345394736848</v>
      </c>
      <c r="W202" s="33">
        <v>11.511888888888889</v>
      </c>
      <c r="X202" s="33">
        <v>9.4084444444444451</v>
      </c>
      <c r="Y202" s="33">
        <v>0</v>
      </c>
      <c r="Z202" s="33">
        <v>0.19354749177631578</v>
      </c>
      <c r="AA202" s="33">
        <v>0</v>
      </c>
      <c r="AB202" s="33">
        <v>0</v>
      </c>
      <c r="AC202" s="33">
        <v>0</v>
      </c>
      <c r="AD202" s="33">
        <v>0</v>
      </c>
      <c r="AE202" s="33">
        <v>11.022222222222222</v>
      </c>
      <c r="AF202" s="33">
        <v>0</v>
      </c>
      <c r="AG202" s="33">
        <v>0</v>
      </c>
      <c r="AH202" t="s">
        <v>69</v>
      </c>
      <c r="AI202" s="34">
        <v>4</v>
      </c>
    </row>
    <row r="203" spans="1:35" x14ac:dyDescent="0.25">
      <c r="A203" t="s">
        <v>822</v>
      </c>
      <c r="B203" t="s">
        <v>425</v>
      </c>
      <c r="C203" t="s">
        <v>555</v>
      </c>
      <c r="D203" t="s">
        <v>688</v>
      </c>
      <c r="E203" s="33">
        <v>88.13333333333334</v>
      </c>
      <c r="F203" s="33">
        <v>4.9777777777777779</v>
      </c>
      <c r="G203" s="33">
        <v>0.3888888888888889</v>
      </c>
      <c r="H203" s="33">
        <v>0.51666666666666672</v>
      </c>
      <c r="I203" s="33">
        <v>0</v>
      </c>
      <c r="J203" s="33">
        <v>0</v>
      </c>
      <c r="K203" s="33">
        <v>0</v>
      </c>
      <c r="L203" s="33">
        <v>0.83199999999999974</v>
      </c>
      <c r="M203" s="33">
        <v>5.7622222222222241</v>
      </c>
      <c r="N203" s="33">
        <v>5.9555555555555556E-2</v>
      </c>
      <c r="O203" s="33">
        <v>6.6056480080685848E-2</v>
      </c>
      <c r="P203" s="33">
        <v>5.5910000000000002</v>
      </c>
      <c r="Q203" s="33">
        <v>4.5102222222222217</v>
      </c>
      <c r="R203" s="33">
        <v>0.11461296016137165</v>
      </c>
      <c r="S203" s="33">
        <v>9.1252222222222219</v>
      </c>
      <c r="T203" s="33">
        <v>0.44700000000000006</v>
      </c>
      <c r="U203" s="33">
        <v>0</v>
      </c>
      <c r="V203" s="33">
        <v>0.10861069087241552</v>
      </c>
      <c r="W203" s="33">
        <v>5.0182222222222208</v>
      </c>
      <c r="X203" s="33">
        <v>5.0371111111111135</v>
      </c>
      <c r="Y203" s="33">
        <v>0</v>
      </c>
      <c r="Z203" s="33">
        <v>0.11409228441754916</v>
      </c>
      <c r="AA203" s="33">
        <v>0</v>
      </c>
      <c r="AB203" s="33">
        <v>0</v>
      </c>
      <c r="AC203" s="33">
        <v>0</v>
      </c>
      <c r="AD203" s="33">
        <v>0</v>
      </c>
      <c r="AE203" s="33">
        <v>0</v>
      </c>
      <c r="AF203" s="33">
        <v>0</v>
      </c>
      <c r="AG203" s="33">
        <v>0</v>
      </c>
      <c r="AH203" t="s">
        <v>157</v>
      </c>
      <c r="AI203" s="34">
        <v>4</v>
      </c>
    </row>
    <row r="204" spans="1:35" x14ac:dyDescent="0.25">
      <c r="A204" t="s">
        <v>822</v>
      </c>
      <c r="B204" t="s">
        <v>418</v>
      </c>
      <c r="C204" t="s">
        <v>555</v>
      </c>
      <c r="D204" t="s">
        <v>688</v>
      </c>
      <c r="E204" s="33">
        <v>78.400000000000006</v>
      </c>
      <c r="F204" s="33">
        <v>5.6888888888888891</v>
      </c>
      <c r="G204" s="33">
        <v>0.4</v>
      </c>
      <c r="H204" s="33">
        <v>0.46666666666666667</v>
      </c>
      <c r="I204" s="33">
        <v>0</v>
      </c>
      <c r="J204" s="33">
        <v>0</v>
      </c>
      <c r="K204" s="33">
        <v>0</v>
      </c>
      <c r="L204" s="33">
        <v>2.1947777777777779</v>
      </c>
      <c r="M204" s="33">
        <v>5.3776666666666664</v>
      </c>
      <c r="N204" s="33">
        <v>0</v>
      </c>
      <c r="O204" s="33">
        <v>6.8592687074829919E-2</v>
      </c>
      <c r="P204" s="33">
        <v>6.2758888888888906</v>
      </c>
      <c r="Q204" s="33">
        <v>5.4081111111111104</v>
      </c>
      <c r="R204" s="33">
        <v>0.14903061224489797</v>
      </c>
      <c r="S204" s="33">
        <v>8.3816666666666677</v>
      </c>
      <c r="T204" s="33">
        <v>6.5152222222222234</v>
      </c>
      <c r="U204" s="33">
        <v>0</v>
      </c>
      <c r="V204" s="33">
        <v>0.19001133786848076</v>
      </c>
      <c r="W204" s="33">
        <v>6.0293333333333319</v>
      </c>
      <c r="X204" s="33">
        <v>5.1125555555555557</v>
      </c>
      <c r="Y204" s="33">
        <v>0</v>
      </c>
      <c r="Z204" s="33">
        <v>0.14211592970521539</v>
      </c>
      <c r="AA204" s="33">
        <v>0</v>
      </c>
      <c r="AB204" s="33">
        <v>0</v>
      </c>
      <c r="AC204" s="33">
        <v>0</v>
      </c>
      <c r="AD204" s="33">
        <v>0</v>
      </c>
      <c r="AE204" s="33">
        <v>0</v>
      </c>
      <c r="AF204" s="33">
        <v>0</v>
      </c>
      <c r="AG204" s="33">
        <v>0</v>
      </c>
      <c r="AH204" t="s">
        <v>150</v>
      </c>
      <c r="AI204" s="34">
        <v>4</v>
      </c>
    </row>
    <row r="205" spans="1:35" x14ac:dyDescent="0.25">
      <c r="A205" t="s">
        <v>822</v>
      </c>
      <c r="B205" t="s">
        <v>287</v>
      </c>
      <c r="C205" t="s">
        <v>571</v>
      </c>
      <c r="D205" t="s">
        <v>746</v>
      </c>
      <c r="E205" s="33">
        <v>70.688888888888883</v>
      </c>
      <c r="F205" s="33">
        <v>5.6888888888888891</v>
      </c>
      <c r="G205" s="33">
        <v>0.4</v>
      </c>
      <c r="H205" s="33">
        <v>0.4</v>
      </c>
      <c r="I205" s="33">
        <v>0</v>
      </c>
      <c r="J205" s="33">
        <v>0</v>
      </c>
      <c r="K205" s="33">
        <v>0</v>
      </c>
      <c r="L205" s="33">
        <v>6.0185555555555563</v>
      </c>
      <c r="M205" s="33">
        <v>5.4545555555555563</v>
      </c>
      <c r="N205" s="33">
        <v>0</v>
      </c>
      <c r="O205" s="33">
        <v>7.7162841873624669E-2</v>
      </c>
      <c r="P205" s="33">
        <v>6.532111111111111</v>
      </c>
      <c r="Q205" s="33">
        <v>3.0128888888888885</v>
      </c>
      <c r="R205" s="33">
        <v>0.1350282929896259</v>
      </c>
      <c r="S205" s="33">
        <v>4.3041111111111112</v>
      </c>
      <c r="T205" s="33">
        <v>0.7717777777777779</v>
      </c>
      <c r="U205" s="33">
        <v>0</v>
      </c>
      <c r="V205" s="33">
        <v>7.1806035837786858E-2</v>
      </c>
      <c r="W205" s="33">
        <v>1.7664444444444443</v>
      </c>
      <c r="X205" s="33">
        <v>5.7721111111111112</v>
      </c>
      <c r="Y205" s="33">
        <v>0</v>
      </c>
      <c r="Z205" s="33">
        <v>0.10664413706381642</v>
      </c>
      <c r="AA205" s="33">
        <v>0</v>
      </c>
      <c r="AB205" s="33">
        <v>0</v>
      </c>
      <c r="AC205" s="33">
        <v>0</v>
      </c>
      <c r="AD205" s="33">
        <v>0</v>
      </c>
      <c r="AE205" s="33">
        <v>0</v>
      </c>
      <c r="AF205" s="33">
        <v>0</v>
      </c>
      <c r="AG205" s="33">
        <v>0</v>
      </c>
      <c r="AH205" t="s">
        <v>14</v>
      </c>
      <c r="AI205" s="34">
        <v>4</v>
      </c>
    </row>
    <row r="206" spans="1:35" x14ac:dyDescent="0.25">
      <c r="A206" t="s">
        <v>822</v>
      </c>
      <c r="B206" t="s">
        <v>349</v>
      </c>
      <c r="C206" t="s">
        <v>594</v>
      </c>
      <c r="D206" t="s">
        <v>699</v>
      </c>
      <c r="E206" s="33">
        <v>27.322222222222223</v>
      </c>
      <c r="F206" s="33">
        <v>5.6888888888888891</v>
      </c>
      <c r="G206" s="33">
        <v>0.4</v>
      </c>
      <c r="H206" s="33">
        <v>0.13333333333333333</v>
      </c>
      <c r="I206" s="33">
        <v>0</v>
      </c>
      <c r="J206" s="33">
        <v>0</v>
      </c>
      <c r="K206" s="33">
        <v>0</v>
      </c>
      <c r="L206" s="33">
        <v>3.7494444444444448</v>
      </c>
      <c r="M206" s="33">
        <v>5.2663333333333338</v>
      </c>
      <c r="N206" s="33">
        <v>0</v>
      </c>
      <c r="O206" s="33">
        <v>0.19274908499389998</v>
      </c>
      <c r="P206" s="33">
        <v>4.8417777777777786</v>
      </c>
      <c r="Q206" s="33">
        <v>5.0000000000000001E-3</v>
      </c>
      <c r="R206" s="33">
        <v>0.17739324928832861</v>
      </c>
      <c r="S206" s="33">
        <v>15.452222222222215</v>
      </c>
      <c r="T206" s="33">
        <v>4.6206666666666676</v>
      </c>
      <c r="U206" s="33">
        <v>0</v>
      </c>
      <c r="V206" s="33">
        <v>0.73467263115087411</v>
      </c>
      <c r="W206" s="33">
        <v>13.166222222222226</v>
      </c>
      <c r="X206" s="33">
        <v>5.3193333333333346</v>
      </c>
      <c r="Y206" s="33">
        <v>0</v>
      </c>
      <c r="Z206" s="33">
        <v>0.67657584383895908</v>
      </c>
      <c r="AA206" s="33">
        <v>0</v>
      </c>
      <c r="AB206" s="33">
        <v>0</v>
      </c>
      <c r="AC206" s="33">
        <v>0</v>
      </c>
      <c r="AD206" s="33">
        <v>0</v>
      </c>
      <c r="AE206" s="33">
        <v>0.44444444444444442</v>
      </c>
      <c r="AF206" s="33">
        <v>0</v>
      </c>
      <c r="AG206" s="33">
        <v>0</v>
      </c>
      <c r="AH206" t="s">
        <v>77</v>
      </c>
      <c r="AI206" s="34">
        <v>4</v>
      </c>
    </row>
    <row r="207" spans="1:35" x14ac:dyDescent="0.25">
      <c r="A207" t="s">
        <v>822</v>
      </c>
      <c r="B207" t="s">
        <v>527</v>
      </c>
      <c r="C207" t="s">
        <v>555</v>
      </c>
      <c r="D207" t="s">
        <v>688</v>
      </c>
      <c r="E207" s="33">
        <v>20.855555555555554</v>
      </c>
      <c r="F207" s="33">
        <v>5.6888888888888891</v>
      </c>
      <c r="G207" s="33">
        <v>0.26666666666666666</v>
      </c>
      <c r="H207" s="33">
        <v>0.13333333333333333</v>
      </c>
      <c r="I207" s="33">
        <v>0</v>
      </c>
      <c r="J207" s="33">
        <v>0</v>
      </c>
      <c r="K207" s="33">
        <v>0</v>
      </c>
      <c r="L207" s="33">
        <v>1.0618888888888891</v>
      </c>
      <c r="M207" s="33">
        <v>0</v>
      </c>
      <c r="N207" s="33">
        <v>0</v>
      </c>
      <c r="O207" s="33">
        <v>0</v>
      </c>
      <c r="P207" s="33">
        <v>0</v>
      </c>
      <c r="Q207" s="33">
        <v>0</v>
      </c>
      <c r="R207" s="33">
        <v>0</v>
      </c>
      <c r="S207" s="33">
        <v>8.0071111111111115</v>
      </c>
      <c r="T207" s="33">
        <v>5.3736666666666695</v>
      </c>
      <c r="U207" s="33">
        <v>0</v>
      </c>
      <c r="V207" s="33">
        <v>0.6415929675013321</v>
      </c>
      <c r="W207" s="33">
        <v>9.4215555555555568</v>
      </c>
      <c r="X207" s="33">
        <v>4.7533333333333321</v>
      </c>
      <c r="Y207" s="33">
        <v>0</v>
      </c>
      <c r="Z207" s="33">
        <v>0.67966968566862018</v>
      </c>
      <c r="AA207" s="33">
        <v>0</v>
      </c>
      <c r="AB207" s="33">
        <v>0</v>
      </c>
      <c r="AC207" s="33">
        <v>0</v>
      </c>
      <c r="AD207" s="33">
        <v>0</v>
      </c>
      <c r="AE207" s="33">
        <v>0</v>
      </c>
      <c r="AF207" s="33">
        <v>0</v>
      </c>
      <c r="AG207" s="33">
        <v>0</v>
      </c>
      <c r="AH207" t="s">
        <v>260</v>
      </c>
      <c r="AI207" s="34">
        <v>4</v>
      </c>
    </row>
    <row r="208" spans="1:35" x14ac:dyDescent="0.25">
      <c r="A208" t="s">
        <v>822</v>
      </c>
      <c r="B208" t="s">
        <v>294</v>
      </c>
      <c r="C208" t="s">
        <v>592</v>
      </c>
      <c r="D208" t="s">
        <v>721</v>
      </c>
      <c r="E208" s="33">
        <v>126.38888888888889</v>
      </c>
      <c r="F208" s="33">
        <v>5.6888888888888891</v>
      </c>
      <c r="G208" s="33">
        <v>0.53333333333333333</v>
      </c>
      <c r="H208" s="33">
        <v>0.72</v>
      </c>
      <c r="I208" s="33">
        <v>0</v>
      </c>
      <c r="J208" s="33">
        <v>0</v>
      </c>
      <c r="K208" s="33">
        <v>0</v>
      </c>
      <c r="L208" s="33">
        <v>10.820666666666668</v>
      </c>
      <c r="M208" s="33">
        <v>9.5328888888888912</v>
      </c>
      <c r="N208" s="33">
        <v>0</v>
      </c>
      <c r="O208" s="33">
        <v>7.542505494505497E-2</v>
      </c>
      <c r="P208" s="33">
        <v>4.9193333333333324</v>
      </c>
      <c r="Q208" s="33">
        <v>11.273</v>
      </c>
      <c r="R208" s="33">
        <v>0.1281151648351648</v>
      </c>
      <c r="S208" s="33">
        <v>10.452555555555554</v>
      </c>
      <c r="T208" s="33">
        <v>5.3226666666666667</v>
      </c>
      <c r="U208" s="33">
        <v>0</v>
      </c>
      <c r="V208" s="33">
        <v>0.12481494505494505</v>
      </c>
      <c r="W208" s="33">
        <v>11.307666666666664</v>
      </c>
      <c r="X208" s="33">
        <v>4.0148888888888878</v>
      </c>
      <c r="Y208" s="33">
        <v>0</v>
      </c>
      <c r="Z208" s="33">
        <v>0.12123340659340658</v>
      </c>
      <c r="AA208" s="33">
        <v>0</v>
      </c>
      <c r="AB208" s="33">
        <v>0</v>
      </c>
      <c r="AC208" s="33">
        <v>0</v>
      </c>
      <c r="AD208" s="33">
        <v>0</v>
      </c>
      <c r="AE208" s="33">
        <v>10.188888888888888</v>
      </c>
      <c r="AF208" s="33">
        <v>0</v>
      </c>
      <c r="AG208" s="33">
        <v>0</v>
      </c>
      <c r="AH208" t="s">
        <v>21</v>
      </c>
      <c r="AI208" s="34">
        <v>4</v>
      </c>
    </row>
    <row r="209" spans="1:35" x14ac:dyDescent="0.25">
      <c r="A209" t="s">
        <v>822</v>
      </c>
      <c r="B209" t="s">
        <v>350</v>
      </c>
      <c r="C209" t="s">
        <v>562</v>
      </c>
      <c r="D209" t="s">
        <v>712</v>
      </c>
      <c r="E209" s="33">
        <v>64.011111111111106</v>
      </c>
      <c r="F209" s="33">
        <v>5.6888888888888891</v>
      </c>
      <c r="G209" s="33">
        <v>0</v>
      </c>
      <c r="H209" s="33">
        <v>0.3</v>
      </c>
      <c r="I209" s="33">
        <v>0</v>
      </c>
      <c r="J209" s="33">
        <v>0</v>
      </c>
      <c r="K209" s="33">
        <v>0</v>
      </c>
      <c r="L209" s="33">
        <v>0.1162222222222222</v>
      </c>
      <c r="M209" s="33">
        <v>5.3583333333333343</v>
      </c>
      <c r="N209" s="33">
        <v>0</v>
      </c>
      <c r="O209" s="33">
        <v>8.3709425446971034E-2</v>
      </c>
      <c r="P209" s="33">
        <v>5.6096666666666657</v>
      </c>
      <c r="Q209" s="33">
        <v>0.9324444444444443</v>
      </c>
      <c r="R209" s="33">
        <v>0.10220274257941328</v>
      </c>
      <c r="S209" s="33">
        <v>5.8095555555555558</v>
      </c>
      <c r="T209" s="33">
        <v>2.2631111111111109</v>
      </c>
      <c r="U209" s="33">
        <v>0</v>
      </c>
      <c r="V209" s="33">
        <v>0.12611352195799341</v>
      </c>
      <c r="W209" s="33">
        <v>3.9159999999999995</v>
      </c>
      <c r="X209" s="33">
        <v>3.515111111111112</v>
      </c>
      <c r="Y209" s="33">
        <v>0</v>
      </c>
      <c r="Z209" s="33">
        <v>0.11609095643117515</v>
      </c>
      <c r="AA209" s="33">
        <v>0</v>
      </c>
      <c r="AB209" s="33">
        <v>0</v>
      </c>
      <c r="AC209" s="33">
        <v>0</v>
      </c>
      <c r="AD209" s="33">
        <v>0</v>
      </c>
      <c r="AE209" s="33">
        <v>0</v>
      </c>
      <c r="AF209" s="33">
        <v>0</v>
      </c>
      <c r="AG209" s="33">
        <v>0</v>
      </c>
      <c r="AH209" t="s">
        <v>78</v>
      </c>
      <c r="AI209" s="34">
        <v>4</v>
      </c>
    </row>
    <row r="210" spans="1:35" x14ac:dyDescent="0.25">
      <c r="A210" t="s">
        <v>822</v>
      </c>
      <c r="B210" t="s">
        <v>457</v>
      </c>
      <c r="C210" t="s">
        <v>555</v>
      </c>
      <c r="D210" t="s">
        <v>688</v>
      </c>
      <c r="E210" s="33">
        <v>81.5</v>
      </c>
      <c r="F210" s="33">
        <v>10.755555555555556</v>
      </c>
      <c r="G210" s="33">
        <v>0</v>
      </c>
      <c r="H210" s="33">
        <v>0.48333333333333334</v>
      </c>
      <c r="I210" s="33">
        <v>0</v>
      </c>
      <c r="J210" s="33">
        <v>0</v>
      </c>
      <c r="K210" s="33">
        <v>0</v>
      </c>
      <c r="L210" s="33">
        <v>2.4670000000000005</v>
      </c>
      <c r="M210" s="33">
        <v>4.9546666666666672</v>
      </c>
      <c r="N210" s="33">
        <v>1.9571111111111117</v>
      </c>
      <c r="O210" s="33">
        <v>8.4807089297886856E-2</v>
      </c>
      <c r="P210" s="33">
        <v>5.0787777777777778</v>
      </c>
      <c r="Q210" s="33">
        <v>0</v>
      </c>
      <c r="R210" s="33">
        <v>6.2316291751874572E-2</v>
      </c>
      <c r="S210" s="33">
        <v>4.3869999999999996</v>
      </c>
      <c r="T210" s="33">
        <v>4.609333333333332</v>
      </c>
      <c r="U210" s="33">
        <v>0</v>
      </c>
      <c r="V210" s="33">
        <v>0.11038445807770959</v>
      </c>
      <c r="W210" s="33">
        <v>4.9413333333333327</v>
      </c>
      <c r="X210" s="33">
        <v>2.2315555555555555</v>
      </c>
      <c r="Y210" s="33">
        <v>0</v>
      </c>
      <c r="Z210" s="33">
        <v>8.8010906612133594E-2</v>
      </c>
      <c r="AA210" s="33">
        <v>0</v>
      </c>
      <c r="AB210" s="33">
        <v>0</v>
      </c>
      <c r="AC210" s="33">
        <v>0</v>
      </c>
      <c r="AD210" s="33">
        <v>0</v>
      </c>
      <c r="AE210" s="33">
        <v>9.4777777777777779</v>
      </c>
      <c r="AF210" s="33">
        <v>0</v>
      </c>
      <c r="AG210" s="33">
        <v>0</v>
      </c>
      <c r="AH210" t="s">
        <v>189</v>
      </c>
      <c r="AI210" s="34">
        <v>4</v>
      </c>
    </row>
    <row r="211" spans="1:35" x14ac:dyDescent="0.25">
      <c r="A211" t="s">
        <v>822</v>
      </c>
      <c r="B211" t="s">
        <v>302</v>
      </c>
      <c r="C211" t="s">
        <v>600</v>
      </c>
      <c r="D211" t="s">
        <v>732</v>
      </c>
      <c r="E211" s="33">
        <v>85.777777777777771</v>
      </c>
      <c r="F211" s="33">
        <v>5.6888888888888891</v>
      </c>
      <c r="G211" s="33">
        <v>4.4444444444444446E-2</v>
      </c>
      <c r="H211" s="33">
        <v>0.51944444444444449</v>
      </c>
      <c r="I211" s="33">
        <v>0</v>
      </c>
      <c r="J211" s="33">
        <v>0</v>
      </c>
      <c r="K211" s="33">
        <v>0</v>
      </c>
      <c r="L211" s="33">
        <v>5.5175555555555551</v>
      </c>
      <c r="M211" s="33">
        <v>5.6888888888888891</v>
      </c>
      <c r="N211" s="33">
        <v>0</v>
      </c>
      <c r="O211" s="33">
        <v>6.6321243523316073E-2</v>
      </c>
      <c r="P211" s="33">
        <v>5.7103333333333337</v>
      </c>
      <c r="Q211" s="33">
        <v>3.0276666666666654</v>
      </c>
      <c r="R211" s="33">
        <v>0.1018678756476684</v>
      </c>
      <c r="S211" s="33">
        <v>6.2339999999999964</v>
      </c>
      <c r="T211" s="33">
        <v>5.5676666666666668</v>
      </c>
      <c r="U211" s="33">
        <v>0</v>
      </c>
      <c r="V211" s="33">
        <v>0.13758419689119167</v>
      </c>
      <c r="W211" s="33">
        <v>11.484555555555557</v>
      </c>
      <c r="X211" s="33">
        <v>4.7742222222222219</v>
      </c>
      <c r="Y211" s="33">
        <v>0</v>
      </c>
      <c r="Z211" s="33">
        <v>0.1895453367875648</v>
      </c>
      <c r="AA211" s="33">
        <v>0</v>
      </c>
      <c r="AB211" s="33">
        <v>0</v>
      </c>
      <c r="AC211" s="33">
        <v>0</v>
      </c>
      <c r="AD211" s="33">
        <v>0</v>
      </c>
      <c r="AE211" s="33">
        <v>0</v>
      </c>
      <c r="AF211" s="33">
        <v>0</v>
      </c>
      <c r="AG211" s="33">
        <v>0</v>
      </c>
      <c r="AH211" t="s">
        <v>29</v>
      </c>
      <c r="AI211" s="34">
        <v>4</v>
      </c>
    </row>
    <row r="212" spans="1:35" x14ac:dyDescent="0.25">
      <c r="A212" t="s">
        <v>822</v>
      </c>
      <c r="B212" t="s">
        <v>313</v>
      </c>
      <c r="C212" t="s">
        <v>558</v>
      </c>
      <c r="D212" t="s">
        <v>717</v>
      </c>
      <c r="E212" s="33">
        <v>52.744444444444447</v>
      </c>
      <c r="F212" s="33">
        <v>5.6888888888888891</v>
      </c>
      <c r="G212" s="33">
        <v>0.1111111111111111</v>
      </c>
      <c r="H212" s="33">
        <v>0.29166666666666669</v>
      </c>
      <c r="I212" s="33">
        <v>0</v>
      </c>
      <c r="J212" s="33">
        <v>0</v>
      </c>
      <c r="K212" s="33">
        <v>0</v>
      </c>
      <c r="L212" s="33">
        <v>3.7031111111111112</v>
      </c>
      <c r="M212" s="33">
        <v>5.2888888888888888</v>
      </c>
      <c r="N212" s="33">
        <v>0</v>
      </c>
      <c r="O212" s="33">
        <v>0.10027385717295133</v>
      </c>
      <c r="P212" s="33">
        <v>4.8808888888888884</v>
      </c>
      <c r="Q212" s="33">
        <v>0</v>
      </c>
      <c r="R212" s="33">
        <v>9.2538445333895075E-2</v>
      </c>
      <c r="S212" s="33">
        <v>8.3070000000000004</v>
      </c>
      <c r="T212" s="33">
        <v>0.50666666666666671</v>
      </c>
      <c r="U212" s="33">
        <v>0</v>
      </c>
      <c r="V212" s="33">
        <v>0.16710132715399198</v>
      </c>
      <c r="W212" s="33">
        <v>10.901777777777776</v>
      </c>
      <c r="X212" s="33">
        <v>3.9707777777777786</v>
      </c>
      <c r="Y212" s="33">
        <v>0</v>
      </c>
      <c r="Z212" s="33">
        <v>0.28197387823888764</v>
      </c>
      <c r="AA212" s="33">
        <v>0</v>
      </c>
      <c r="AB212" s="33">
        <v>0</v>
      </c>
      <c r="AC212" s="33">
        <v>0</v>
      </c>
      <c r="AD212" s="33">
        <v>0</v>
      </c>
      <c r="AE212" s="33">
        <v>0</v>
      </c>
      <c r="AF212" s="33">
        <v>0</v>
      </c>
      <c r="AG212" s="33">
        <v>0</v>
      </c>
      <c r="AH212" t="s">
        <v>40</v>
      </c>
      <c r="AI212" s="34">
        <v>4</v>
      </c>
    </row>
    <row r="213" spans="1:35" x14ac:dyDescent="0.25">
      <c r="A213" t="s">
        <v>822</v>
      </c>
      <c r="B213" t="s">
        <v>449</v>
      </c>
      <c r="C213" t="s">
        <v>597</v>
      </c>
      <c r="D213" t="s">
        <v>756</v>
      </c>
      <c r="E213" s="33">
        <v>62.4</v>
      </c>
      <c r="F213" s="33">
        <v>5.6888888888888891</v>
      </c>
      <c r="G213" s="33">
        <v>5.5555555555555552E-2</v>
      </c>
      <c r="H213" s="33">
        <v>0.42499999999999999</v>
      </c>
      <c r="I213" s="33">
        <v>0</v>
      </c>
      <c r="J213" s="33">
        <v>0</v>
      </c>
      <c r="K213" s="33">
        <v>0</v>
      </c>
      <c r="L213" s="33">
        <v>7.9197777777777763</v>
      </c>
      <c r="M213" s="33">
        <v>5.6842222222222212</v>
      </c>
      <c r="N213" s="33">
        <v>0</v>
      </c>
      <c r="O213" s="33">
        <v>9.1093304843304829E-2</v>
      </c>
      <c r="P213" s="33">
        <v>0</v>
      </c>
      <c r="Q213" s="33">
        <v>14.768111111111109</v>
      </c>
      <c r="R213" s="33">
        <v>0.23666844729344727</v>
      </c>
      <c r="S213" s="33">
        <v>3.6865555555555565</v>
      </c>
      <c r="T213" s="33">
        <v>5.8805555555555555</v>
      </c>
      <c r="U213" s="33">
        <v>0</v>
      </c>
      <c r="V213" s="33">
        <v>0.15331908831908833</v>
      </c>
      <c r="W213" s="33">
        <v>3.9050000000000007</v>
      </c>
      <c r="X213" s="33">
        <v>3.9343333333333317</v>
      </c>
      <c r="Y213" s="33">
        <v>0</v>
      </c>
      <c r="Z213" s="33">
        <v>0.12563034188034186</v>
      </c>
      <c r="AA213" s="33">
        <v>0</v>
      </c>
      <c r="AB213" s="33">
        <v>0</v>
      </c>
      <c r="AC213" s="33">
        <v>0</v>
      </c>
      <c r="AD213" s="33">
        <v>0</v>
      </c>
      <c r="AE213" s="33">
        <v>0</v>
      </c>
      <c r="AF213" s="33">
        <v>0</v>
      </c>
      <c r="AG213" s="33">
        <v>0</v>
      </c>
      <c r="AH213" t="s">
        <v>181</v>
      </c>
      <c r="AI213" s="34">
        <v>4</v>
      </c>
    </row>
    <row r="214" spans="1:35" x14ac:dyDescent="0.25">
      <c r="A214" t="s">
        <v>822</v>
      </c>
      <c r="B214" t="s">
        <v>472</v>
      </c>
      <c r="C214" t="s">
        <v>670</v>
      </c>
      <c r="D214" t="s">
        <v>724</v>
      </c>
      <c r="E214" s="33">
        <v>87.788888888888891</v>
      </c>
      <c r="F214" s="33">
        <v>5.6888888888888891</v>
      </c>
      <c r="G214" s="33">
        <v>0.36666666666666664</v>
      </c>
      <c r="H214" s="33">
        <v>0.54722222222222228</v>
      </c>
      <c r="I214" s="33">
        <v>0</v>
      </c>
      <c r="J214" s="33">
        <v>0</v>
      </c>
      <c r="K214" s="33">
        <v>0</v>
      </c>
      <c r="L214" s="33">
        <v>5.8887777777777774</v>
      </c>
      <c r="M214" s="33">
        <v>5.1410000000000009</v>
      </c>
      <c r="N214" s="33">
        <v>0</v>
      </c>
      <c r="O214" s="33">
        <v>5.8560941652955334E-2</v>
      </c>
      <c r="P214" s="33">
        <v>3.8109999999999999</v>
      </c>
      <c r="Q214" s="33">
        <v>7.4751111111111097</v>
      </c>
      <c r="R214" s="33">
        <v>0.12855967599038096</v>
      </c>
      <c r="S214" s="33">
        <v>3.9548888888888882</v>
      </c>
      <c r="T214" s="33">
        <v>4.8947777777777777</v>
      </c>
      <c r="U214" s="33">
        <v>0</v>
      </c>
      <c r="V214" s="33">
        <v>0.10080622705986583</v>
      </c>
      <c r="W214" s="33">
        <v>10.391333333333334</v>
      </c>
      <c r="X214" s="33">
        <v>4.7603333333333335</v>
      </c>
      <c r="Y214" s="33">
        <v>0</v>
      </c>
      <c r="Z214" s="33">
        <v>0.17259207695228451</v>
      </c>
      <c r="AA214" s="33">
        <v>0</v>
      </c>
      <c r="AB214" s="33">
        <v>0</v>
      </c>
      <c r="AC214" s="33">
        <v>0</v>
      </c>
      <c r="AD214" s="33">
        <v>0</v>
      </c>
      <c r="AE214" s="33">
        <v>0</v>
      </c>
      <c r="AF214" s="33">
        <v>0</v>
      </c>
      <c r="AG214" s="33">
        <v>0</v>
      </c>
      <c r="AH214" t="s">
        <v>204</v>
      </c>
      <c r="AI214" s="34">
        <v>4</v>
      </c>
    </row>
    <row r="215" spans="1:35" x14ac:dyDescent="0.25">
      <c r="A215" t="s">
        <v>822</v>
      </c>
      <c r="B215" t="s">
        <v>402</v>
      </c>
      <c r="C215" t="s">
        <v>545</v>
      </c>
      <c r="D215" t="s">
        <v>742</v>
      </c>
      <c r="E215" s="33">
        <v>83.766666666666666</v>
      </c>
      <c r="F215" s="33">
        <v>7.822222222222222</v>
      </c>
      <c r="G215" s="33">
        <v>0.26666666666666666</v>
      </c>
      <c r="H215" s="33">
        <v>0.46111111111111114</v>
      </c>
      <c r="I215" s="33">
        <v>0</v>
      </c>
      <c r="J215" s="33">
        <v>0</v>
      </c>
      <c r="K215" s="33">
        <v>0</v>
      </c>
      <c r="L215" s="33">
        <v>6.1152222222222195</v>
      </c>
      <c r="M215" s="33">
        <v>5.6888888888888891</v>
      </c>
      <c r="N215" s="33">
        <v>0</v>
      </c>
      <c r="O215" s="33">
        <v>6.7913516381482963E-2</v>
      </c>
      <c r="P215" s="33">
        <v>6.2309999999999981</v>
      </c>
      <c r="Q215" s="33">
        <v>2.914333333333333</v>
      </c>
      <c r="R215" s="33">
        <v>0.10917628332670114</v>
      </c>
      <c r="S215" s="33">
        <v>4.894555555555554</v>
      </c>
      <c r="T215" s="33">
        <v>7.2992222222222214</v>
      </c>
      <c r="U215" s="33">
        <v>0</v>
      </c>
      <c r="V215" s="33">
        <v>0.14556837776893483</v>
      </c>
      <c r="W215" s="33">
        <v>5.1181111111111113</v>
      </c>
      <c r="X215" s="33">
        <v>10.302999999999999</v>
      </c>
      <c r="Y215" s="33">
        <v>0</v>
      </c>
      <c r="Z215" s="33">
        <v>0.18409603395675816</v>
      </c>
      <c r="AA215" s="33">
        <v>0</v>
      </c>
      <c r="AB215" s="33">
        <v>0</v>
      </c>
      <c r="AC215" s="33">
        <v>0</v>
      </c>
      <c r="AD215" s="33">
        <v>0</v>
      </c>
      <c r="AE215" s="33">
        <v>0</v>
      </c>
      <c r="AF215" s="33">
        <v>0</v>
      </c>
      <c r="AG215" s="33">
        <v>0</v>
      </c>
      <c r="AH215" t="s">
        <v>133</v>
      </c>
      <c r="AI215" s="34">
        <v>4</v>
      </c>
    </row>
    <row r="216" spans="1:35" x14ac:dyDescent="0.25">
      <c r="A216" t="s">
        <v>822</v>
      </c>
      <c r="B216" t="s">
        <v>355</v>
      </c>
      <c r="C216" t="s">
        <v>624</v>
      </c>
      <c r="D216" t="s">
        <v>768</v>
      </c>
      <c r="E216" s="33">
        <v>50.822222222222223</v>
      </c>
      <c r="F216" s="33">
        <v>5.6888888888888891</v>
      </c>
      <c r="G216" s="33">
        <v>0</v>
      </c>
      <c r="H216" s="33">
        <v>0.22500000000000001</v>
      </c>
      <c r="I216" s="33">
        <v>0</v>
      </c>
      <c r="J216" s="33">
        <v>0</v>
      </c>
      <c r="K216" s="33">
        <v>0</v>
      </c>
      <c r="L216" s="33">
        <v>5.3717777777777798</v>
      </c>
      <c r="M216" s="33">
        <v>4.9906666666666668</v>
      </c>
      <c r="N216" s="33">
        <v>0</v>
      </c>
      <c r="O216" s="33">
        <v>9.8198513336248364E-2</v>
      </c>
      <c r="P216" s="33">
        <v>4.1708888888888884</v>
      </c>
      <c r="Q216" s="33">
        <v>0</v>
      </c>
      <c r="R216" s="33">
        <v>8.206821163095758E-2</v>
      </c>
      <c r="S216" s="33">
        <v>6.2391111111111108</v>
      </c>
      <c r="T216" s="33">
        <v>6.248000000000002</v>
      </c>
      <c r="U216" s="33">
        <v>0</v>
      </c>
      <c r="V216" s="33">
        <v>0.24570179274158288</v>
      </c>
      <c r="W216" s="33">
        <v>1.5342222222222222</v>
      </c>
      <c r="X216" s="33">
        <v>11.410111111111107</v>
      </c>
      <c r="Y216" s="33">
        <v>0</v>
      </c>
      <c r="Z216" s="33">
        <v>0.254698294709226</v>
      </c>
      <c r="AA216" s="33">
        <v>0</v>
      </c>
      <c r="AB216" s="33">
        <v>0</v>
      </c>
      <c r="AC216" s="33">
        <v>0</v>
      </c>
      <c r="AD216" s="33">
        <v>0</v>
      </c>
      <c r="AE216" s="33">
        <v>0</v>
      </c>
      <c r="AF216" s="33">
        <v>0</v>
      </c>
      <c r="AG216" s="33">
        <v>0</v>
      </c>
      <c r="AH216" t="s">
        <v>83</v>
      </c>
      <c r="AI216" s="34">
        <v>4</v>
      </c>
    </row>
    <row r="217" spans="1:35" x14ac:dyDescent="0.25">
      <c r="A217" t="s">
        <v>822</v>
      </c>
      <c r="B217" t="s">
        <v>330</v>
      </c>
      <c r="C217" t="s">
        <v>613</v>
      </c>
      <c r="D217" t="s">
        <v>704</v>
      </c>
      <c r="E217" s="33">
        <v>78.677777777777777</v>
      </c>
      <c r="F217" s="33">
        <v>5.6888888888888891</v>
      </c>
      <c r="G217" s="33">
        <v>0.35555555555555557</v>
      </c>
      <c r="H217" s="33">
        <v>0.48888888888888887</v>
      </c>
      <c r="I217" s="33">
        <v>0</v>
      </c>
      <c r="J217" s="33">
        <v>0</v>
      </c>
      <c r="K217" s="33">
        <v>0</v>
      </c>
      <c r="L217" s="33">
        <v>5.5043333333333315</v>
      </c>
      <c r="M217" s="33">
        <v>5.4332222222222226</v>
      </c>
      <c r="N217" s="33">
        <v>0</v>
      </c>
      <c r="O217" s="33">
        <v>6.9056630419432288E-2</v>
      </c>
      <c r="P217" s="33">
        <v>5.6032222222222208</v>
      </c>
      <c r="Q217" s="33">
        <v>12.37144444444445</v>
      </c>
      <c r="R217" s="33">
        <v>0.22845925716706686</v>
      </c>
      <c r="S217" s="33">
        <v>5.3321111111111081</v>
      </c>
      <c r="T217" s="33">
        <v>11.039666666666665</v>
      </c>
      <c r="U217" s="33">
        <v>0</v>
      </c>
      <c r="V217" s="33">
        <v>0.20808642847055495</v>
      </c>
      <c r="W217" s="33">
        <v>4.9127777777777766</v>
      </c>
      <c r="X217" s="33">
        <v>10.562111111111113</v>
      </c>
      <c r="Y217" s="33">
        <v>0</v>
      </c>
      <c r="Z217" s="33">
        <v>0.19668690862872476</v>
      </c>
      <c r="AA217" s="33">
        <v>0</v>
      </c>
      <c r="AB217" s="33">
        <v>0</v>
      </c>
      <c r="AC217" s="33">
        <v>0</v>
      </c>
      <c r="AD217" s="33">
        <v>0</v>
      </c>
      <c r="AE217" s="33">
        <v>6.2333333333333334</v>
      </c>
      <c r="AF217" s="33">
        <v>0</v>
      </c>
      <c r="AG217" s="33">
        <v>0</v>
      </c>
      <c r="AH217" t="s">
        <v>58</v>
      </c>
      <c r="AI217" s="34">
        <v>4</v>
      </c>
    </row>
    <row r="218" spans="1:35" x14ac:dyDescent="0.25">
      <c r="A218" t="s">
        <v>822</v>
      </c>
      <c r="B218" t="s">
        <v>444</v>
      </c>
      <c r="C218" t="s">
        <v>555</v>
      </c>
      <c r="D218" t="s">
        <v>688</v>
      </c>
      <c r="E218" s="33">
        <v>80.822222222222223</v>
      </c>
      <c r="F218" s="33">
        <v>5.5888888888888886</v>
      </c>
      <c r="G218" s="33">
        <v>0.37777777777777777</v>
      </c>
      <c r="H218" s="33">
        <v>0.4861111111111111</v>
      </c>
      <c r="I218" s="33">
        <v>0</v>
      </c>
      <c r="J218" s="33">
        <v>0</v>
      </c>
      <c r="K218" s="33">
        <v>0</v>
      </c>
      <c r="L218" s="33">
        <v>4.8687777777777779</v>
      </c>
      <c r="M218" s="33">
        <v>5.9361111111111082</v>
      </c>
      <c r="N218" s="33">
        <v>5.9244444444444451</v>
      </c>
      <c r="O218" s="33">
        <v>0.14674869397855372</v>
      </c>
      <c r="P218" s="33">
        <v>2.1628888888888893</v>
      </c>
      <c r="Q218" s="33">
        <v>5.018888888888891</v>
      </c>
      <c r="R218" s="33">
        <v>8.8858949683805366E-2</v>
      </c>
      <c r="S218" s="33">
        <v>11.266555555555557</v>
      </c>
      <c r="T218" s="33">
        <v>4.8430000000000009</v>
      </c>
      <c r="U218" s="33">
        <v>0</v>
      </c>
      <c r="V218" s="33">
        <v>0.19932086884795167</v>
      </c>
      <c r="W218" s="33">
        <v>9.8111111111111118</v>
      </c>
      <c r="X218" s="33">
        <v>4.2106666666666666</v>
      </c>
      <c r="Y218" s="33">
        <v>0</v>
      </c>
      <c r="Z218" s="33">
        <v>0.1734891394006049</v>
      </c>
      <c r="AA218" s="33">
        <v>0</v>
      </c>
      <c r="AB218" s="33">
        <v>0</v>
      </c>
      <c r="AC218" s="33">
        <v>0</v>
      </c>
      <c r="AD218" s="33">
        <v>0</v>
      </c>
      <c r="AE218" s="33">
        <v>0.44444444444444442</v>
      </c>
      <c r="AF218" s="33">
        <v>0</v>
      </c>
      <c r="AG218" s="33">
        <v>0</v>
      </c>
      <c r="AH218" t="s">
        <v>176</v>
      </c>
      <c r="AI218" s="34">
        <v>4</v>
      </c>
    </row>
    <row r="219" spans="1:35" x14ac:dyDescent="0.25">
      <c r="A219" t="s">
        <v>822</v>
      </c>
      <c r="B219" t="s">
        <v>436</v>
      </c>
      <c r="C219" t="s">
        <v>659</v>
      </c>
      <c r="D219" t="s">
        <v>740</v>
      </c>
      <c r="E219" s="33">
        <v>78.911111111111111</v>
      </c>
      <c r="F219" s="33">
        <v>5.6888888888888891</v>
      </c>
      <c r="G219" s="33">
        <v>0.24444444444444444</v>
      </c>
      <c r="H219" s="33">
        <v>0.36388888888888887</v>
      </c>
      <c r="I219" s="33">
        <v>0</v>
      </c>
      <c r="J219" s="33">
        <v>0</v>
      </c>
      <c r="K219" s="33">
        <v>0</v>
      </c>
      <c r="L219" s="33">
        <v>5.389555555555555</v>
      </c>
      <c r="M219" s="33">
        <v>5.2444444444444445</v>
      </c>
      <c r="N219" s="33">
        <v>0</v>
      </c>
      <c r="O219" s="33">
        <v>6.6460152069839476E-2</v>
      </c>
      <c r="P219" s="33">
        <v>6.5455555555555573</v>
      </c>
      <c r="Q219" s="33">
        <v>5.3194444444444438</v>
      </c>
      <c r="R219" s="33">
        <v>0.15035905378766548</v>
      </c>
      <c r="S219" s="33">
        <v>5.6205555555555557</v>
      </c>
      <c r="T219" s="33">
        <v>6.1845555555555567</v>
      </c>
      <c r="U219" s="33">
        <v>0</v>
      </c>
      <c r="V219" s="33">
        <v>0.14960011264432557</v>
      </c>
      <c r="W219" s="33">
        <v>5.455444444444443</v>
      </c>
      <c r="X219" s="33">
        <v>9.0380000000000003</v>
      </c>
      <c r="Y219" s="33">
        <v>0</v>
      </c>
      <c r="Z219" s="33">
        <v>0.18366798085046462</v>
      </c>
      <c r="AA219" s="33">
        <v>0</v>
      </c>
      <c r="AB219" s="33">
        <v>0</v>
      </c>
      <c r="AC219" s="33">
        <v>0</v>
      </c>
      <c r="AD219" s="33">
        <v>0</v>
      </c>
      <c r="AE219" s="33">
        <v>0</v>
      </c>
      <c r="AF219" s="33">
        <v>0</v>
      </c>
      <c r="AG219" s="33">
        <v>0</v>
      </c>
      <c r="AH219" t="s">
        <v>168</v>
      </c>
      <c r="AI219" s="34">
        <v>4</v>
      </c>
    </row>
    <row r="220" spans="1:35" x14ac:dyDescent="0.25">
      <c r="A220" t="s">
        <v>822</v>
      </c>
      <c r="B220" t="s">
        <v>359</v>
      </c>
      <c r="C220" t="s">
        <v>609</v>
      </c>
      <c r="D220" t="s">
        <v>710</v>
      </c>
      <c r="E220" s="33">
        <v>110.38888888888889</v>
      </c>
      <c r="F220" s="33">
        <v>5.5111111111111111</v>
      </c>
      <c r="G220" s="33">
        <v>0.8666666666666667</v>
      </c>
      <c r="H220" s="33">
        <v>0.36666666666666664</v>
      </c>
      <c r="I220" s="33">
        <v>1.3</v>
      </c>
      <c r="J220" s="33">
        <v>0</v>
      </c>
      <c r="K220" s="33">
        <v>0</v>
      </c>
      <c r="L220" s="33">
        <v>16.182333333333329</v>
      </c>
      <c r="M220" s="33">
        <v>5.5111111111111111</v>
      </c>
      <c r="N220" s="33">
        <v>0</v>
      </c>
      <c r="O220" s="33">
        <v>4.9924509310518374E-2</v>
      </c>
      <c r="P220" s="33">
        <v>5.4323333333333323</v>
      </c>
      <c r="Q220" s="33">
        <v>10.256555555555552</v>
      </c>
      <c r="R220" s="33">
        <v>0.14212380473074984</v>
      </c>
      <c r="S220" s="33">
        <v>4.1908888888888889</v>
      </c>
      <c r="T220" s="33">
        <v>10.164777777777779</v>
      </c>
      <c r="U220" s="33">
        <v>0</v>
      </c>
      <c r="V220" s="33">
        <v>0.13004630095621542</v>
      </c>
      <c r="W220" s="33">
        <v>1.6657777777777782</v>
      </c>
      <c r="X220" s="33">
        <v>12.090777777777779</v>
      </c>
      <c r="Y220" s="33">
        <v>0</v>
      </c>
      <c r="Z220" s="33">
        <v>0.1246190236537494</v>
      </c>
      <c r="AA220" s="33">
        <v>0</v>
      </c>
      <c r="AB220" s="33">
        <v>0</v>
      </c>
      <c r="AC220" s="33">
        <v>0</v>
      </c>
      <c r="AD220" s="33">
        <v>0</v>
      </c>
      <c r="AE220" s="33">
        <v>0</v>
      </c>
      <c r="AF220" s="33">
        <v>0</v>
      </c>
      <c r="AG220" s="33">
        <v>0</v>
      </c>
      <c r="AH220" t="s">
        <v>87</v>
      </c>
      <c r="AI220" s="34">
        <v>4</v>
      </c>
    </row>
    <row r="221" spans="1:35" x14ac:dyDescent="0.25">
      <c r="A221" t="s">
        <v>822</v>
      </c>
      <c r="B221" t="s">
        <v>321</v>
      </c>
      <c r="C221" t="s">
        <v>609</v>
      </c>
      <c r="D221" t="s">
        <v>710</v>
      </c>
      <c r="E221" s="33">
        <v>90.266666666666666</v>
      </c>
      <c r="F221" s="33">
        <v>6.2888888888888888</v>
      </c>
      <c r="G221" s="33">
        <v>0</v>
      </c>
      <c r="H221" s="33">
        <v>0.65555555555555556</v>
      </c>
      <c r="I221" s="33">
        <v>1.1888888888888889</v>
      </c>
      <c r="J221" s="33">
        <v>0</v>
      </c>
      <c r="K221" s="33">
        <v>0</v>
      </c>
      <c r="L221" s="33">
        <v>10.242000000000001</v>
      </c>
      <c r="M221" s="33">
        <v>4.878222222222222</v>
      </c>
      <c r="N221" s="33">
        <v>0</v>
      </c>
      <c r="O221" s="33">
        <v>5.4042343673067456E-2</v>
      </c>
      <c r="P221" s="33">
        <v>11.383888888888889</v>
      </c>
      <c r="Q221" s="33">
        <v>0.32611111111111113</v>
      </c>
      <c r="R221" s="33">
        <v>0.12972673559822748</v>
      </c>
      <c r="S221" s="33">
        <v>9.4043333333333337</v>
      </c>
      <c r="T221" s="33">
        <v>8.8258888888888922</v>
      </c>
      <c r="U221" s="33">
        <v>0</v>
      </c>
      <c r="V221" s="33">
        <v>0.20195962580009849</v>
      </c>
      <c r="W221" s="33">
        <v>5.1076666666666677</v>
      </c>
      <c r="X221" s="33">
        <v>18.587777777777788</v>
      </c>
      <c r="Y221" s="33">
        <v>4.8444444444444441</v>
      </c>
      <c r="Z221" s="33">
        <v>0.31617306745445606</v>
      </c>
      <c r="AA221" s="33">
        <v>0</v>
      </c>
      <c r="AB221" s="33">
        <v>0</v>
      </c>
      <c r="AC221" s="33">
        <v>0</v>
      </c>
      <c r="AD221" s="33">
        <v>0</v>
      </c>
      <c r="AE221" s="33">
        <v>0</v>
      </c>
      <c r="AF221" s="33">
        <v>0</v>
      </c>
      <c r="AG221" s="33">
        <v>0</v>
      </c>
      <c r="AH221" t="s">
        <v>49</v>
      </c>
      <c r="AI221" s="34">
        <v>4</v>
      </c>
    </row>
    <row r="222" spans="1:35" x14ac:dyDescent="0.25">
      <c r="A222" t="s">
        <v>822</v>
      </c>
      <c r="B222" t="s">
        <v>406</v>
      </c>
      <c r="C222" t="s">
        <v>650</v>
      </c>
      <c r="D222" t="s">
        <v>776</v>
      </c>
      <c r="E222" s="33">
        <v>52.444444444444443</v>
      </c>
      <c r="F222" s="33">
        <v>5.6888888888888891</v>
      </c>
      <c r="G222" s="33">
        <v>0.3</v>
      </c>
      <c r="H222" s="33">
        <v>0</v>
      </c>
      <c r="I222" s="33">
        <v>0</v>
      </c>
      <c r="J222" s="33">
        <v>0</v>
      </c>
      <c r="K222" s="33">
        <v>2</v>
      </c>
      <c r="L222" s="33">
        <v>0.26544444444444448</v>
      </c>
      <c r="M222" s="33">
        <v>3.862333333333333</v>
      </c>
      <c r="N222" s="33">
        <v>0</v>
      </c>
      <c r="O222" s="33">
        <v>7.3646186440677955E-2</v>
      </c>
      <c r="P222" s="33">
        <v>6.0984444444444454</v>
      </c>
      <c r="Q222" s="33">
        <v>1.2263333333333333</v>
      </c>
      <c r="R222" s="33">
        <v>0.13966737288135597</v>
      </c>
      <c r="S222" s="33">
        <v>5.2444444444444445</v>
      </c>
      <c r="T222" s="33">
        <v>4.1162222222222216</v>
      </c>
      <c r="U222" s="33">
        <v>0</v>
      </c>
      <c r="V222" s="33">
        <v>0.17848728813559323</v>
      </c>
      <c r="W222" s="33">
        <v>0.5136666666666666</v>
      </c>
      <c r="X222" s="33">
        <v>4.2085555555555541</v>
      </c>
      <c r="Y222" s="33">
        <v>0</v>
      </c>
      <c r="Z222" s="33">
        <v>9.00423728813559E-2</v>
      </c>
      <c r="AA222" s="33">
        <v>0</v>
      </c>
      <c r="AB222" s="33">
        <v>0</v>
      </c>
      <c r="AC222" s="33">
        <v>0</v>
      </c>
      <c r="AD222" s="33">
        <v>33.233555555555562</v>
      </c>
      <c r="AE222" s="33">
        <v>0</v>
      </c>
      <c r="AF222" s="33">
        <v>0</v>
      </c>
      <c r="AG222" s="33">
        <v>0</v>
      </c>
      <c r="AH222" t="s">
        <v>137</v>
      </c>
      <c r="AI222" s="34">
        <v>4</v>
      </c>
    </row>
    <row r="223" spans="1:35" x14ac:dyDescent="0.25">
      <c r="A223" t="s">
        <v>822</v>
      </c>
      <c r="B223" t="s">
        <v>274</v>
      </c>
      <c r="C223" t="s">
        <v>588</v>
      </c>
      <c r="D223" t="s">
        <v>751</v>
      </c>
      <c r="E223" s="33">
        <v>101.52222222222223</v>
      </c>
      <c r="F223" s="33">
        <v>5.6888888888888891</v>
      </c>
      <c r="G223" s="33">
        <v>6.6666666666666666E-2</v>
      </c>
      <c r="H223" s="33">
        <v>0.4</v>
      </c>
      <c r="I223" s="33">
        <v>0.56666666666666665</v>
      </c>
      <c r="J223" s="33">
        <v>0</v>
      </c>
      <c r="K223" s="33">
        <v>0</v>
      </c>
      <c r="L223" s="33">
        <v>5.3240000000000007</v>
      </c>
      <c r="M223" s="33">
        <v>0</v>
      </c>
      <c r="N223" s="33">
        <v>9.6385555555555555</v>
      </c>
      <c r="O223" s="33">
        <v>9.4940352413264747E-2</v>
      </c>
      <c r="P223" s="33">
        <v>4.1123333333333338</v>
      </c>
      <c r="Q223" s="33">
        <v>15.842444444444439</v>
      </c>
      <c r="R223" s="33">
        <v>0.1965557622852139</v>
      </c>
      <c r="S223" s="33">
        <v>4.6238888888888896</v>
      </c>
      <c r="T223" s="33">
        <v>13.559333333333329</v>
      </c>
      <c r="U223" s="33">
        <v>0</v>
      </c>
      <c r="V223" s="33">
        <v>0.17910583342453756</v>
      </c>
      <c r="W223" s="33">
        <v>4.3666666666666666E-2</v>
      </c>
      <c r="X223" s="33">
        <v>17.017888888888887</v>
      </c>
      <c r="Y223" s="33">
        <v>0</v>
      </c>
      <c r="Z223" s="33">
        <v>0.16805734923935645</v>
      </c>
      <c r="AA223" s="33">
        <v>0</v>
      </c>
      <c r="AB223" s="33">
        <v>0</v>
      </c>
      <c r="AC223" s="33">
        <v>0</v>
      </c>
      <c r="AD223" s="33">
        <v>0</v>
      </c>
      <c r="AE223" s="33">
        <v>0</v>
      </c>
      <c r="AF223" s="33">
        <v>0</v>
      </c>
      <c r="AG223" s="33">
        <v>0</v>
      </c>
      <c r="AH223" t="s">
        <v>1</v>
      </c>
      <c r="AI223" s="34">
        <v>4</v>
      </c>
    </row>
    <row r="224" spans="1:35" x14ac:dyDescent="0.25">
      <c r="A224" t="s">
        <v>822</v>
      </c>
      <c r="B224" t="s">
        <v>423</v>
      </c>
      <c r="C224" t="s">
        <v>616</v>
      </c>
      <c r="D224" t="s">
        <v>764</v>
      </c>
      <c r="E224" s="33">
        <v>67.788888888888891</v>
      </c>
      <c r="F224" s="33">
        <v>5.6888888888888891</v>
      </c>
      <c r="G224" s="33">
        <v>0</v>
      </c>
      <c r="H224" s="33">
        <v>0</v>
      </c>
      <c r="I224" s="33">
        <v>0</v>
      </c>
      <c r="J224" s="33">
        <v>0</v>
      </c>
      <c r="K224" s="33">
        <v>0</v>
      </c>
      <c r="L224" s="33">
        <v>2.8447777777777787</v>
      </c>
      <c r="M224" s="33">
        <v>4.5375555555555547</v>
      </c>
      <c r="N224" s="33">
        <v>0</v>
      </c>
      <c r="O224" s="33">
        <v>6.6936567775774447E-2</v>
      </c>
      <c r="P224" s="33">
        <v>5.4225555555555562</v>
      </c>
      <c r="Q224" s="33">
        <v>2.6439999999999997</v>
      </c>
      <c r="R224" s="33">
        <v>0.118995246680872</v>
      </c>
      <c r="S224" s="33">
        <v>1.7856666666666667</v>
      </c>
      <c r="T224" s="33">
        <v>7.1103333333333332</v>
      </c>
      <c r="U224" s="33">
        <v>0</v>
      </c>
      <c r="V224" s="33">
        <v>0.13123094574659894</v>
      </c>
      <c r="W224" s="33">
        <v>1.7564444444444445</v>
      </c>
      <c r="X224" s="33">
        <v>8.8395555555555525</v>
      </c>
      <c r="Y224" s="33">
        <v>0</v>
      </c>
      <c r="Z224" s="33">
        <v>0.15630880183576457</v>
      </c>
      <c r="AA224" s="33">
        <v>0</v>
      </c>
      <c r="AB224" s="33">
        <v>0</v>
      </c>
      <c r="AC224" s="33">
        <v>0</v>
      </c>
      <c r="AD224" s="33">
        <v>0</v>
      </c>
      <c r="AE224" s="33">
        <v>0</v>
      </c>
      <c r="AF224" s="33">
        <v>0</v>
      </c>
      <c r="AG224" s="33">
        <v>0</v>
      </c>
      <c r="AH224" t="s">
        <v>155</v>
      </c>
      <c r="AI224" s="34">
        <v>4</v>
      </c>
    </row>
    <row r="225" spans="1:35" x14ac:dyDescent="0.25">
      <c r="A225" t="s">
        <v>822</v>
      </c>
      <c r="B225" t="s">
        <v>445</v>
      </c>
      <c r="C225" t="s">
        <v>556</v>
      </c>
      <c r="D225" t="s">
        <v>694</v>
      </c>
      <c r="E225" s="33">
        <v>54.222222222222221</v>
      </c>
      <c r="F225" s="33">
        <v>5.6888888888888891</v>
      </c>
      <c r="G225" s="33">
        <v>0</v>
      </c>
      <c r="H225" s="33">
        <v>0</v>
      </c>
      <c r="I225" s="33">
        <v>0</v>
      </c>
      <c r="J225" s="33">
        <v>0</v>
      </c>
      <c r="K225" s="33">
        <v>0</v>
      </c>
      <c r="L225" s="33">
        <v>0</v>
      </c>
      <c r="M225" s="33">
        <v>5.6083333333333334</v>
      </c>
      <c r="N225" s="33">
        <v>0</v>
      </c>
      <c r="O225" s="33">
        <v>0.10343237704918033</v>
      </c>
      <c r="P225" s="33">
        <v>5.3166666666666664</v>
      </c>
      <c r="Q225" s="33">
        <v>5.708333333333333</v>
      </c>
      <c r="R225" s="33">
        <v>0.20332991803278685</v>
      </c>
      <c r="S225" s="33">
        <v>0</v>
      </c>
      <c r="T225" s="33">
        <v>0</v>
      </c>
      <c r="U225" s="33">
        <v>0</v>
      </c>
      <c r="V225" s="33">
        <v>0</v>
      </c>
      <c r="W225" s="33">
        <v>0</v>
      </c>
      <c r="X225" s="33">
        <v>0</v>
      </c>
      <c r="Y225" s="33">
        <v>0</v>
      </c>
      <c r="Z225" s="33">
        <v>0</v>
      </c>
      <c r="AA225" s="33">
        <v>0</v>
      </c>
      <c r="AB225" s="33">
        <v>0</v>
      </c>
      <c r="AC225" s="33">
        <v>0</v>
      </c>
      <c r="AD225" s="33">
        <v>0</v>
      </c>
      <c r="AE225" s="33">
        <v>0</v>
      </c>
      <c r="AF225" s="33">
        <v>0</v>
      </c>
      <c r="AG225" s="33">
        <v>0</v>
      </c>
      <c r="AH225" t="s">
        <v>177</v>
      </c>
      <c r="AI225" s="34">
        <v>4</v>
      </c>
    </row>
    <row r="226" spans="1:35" x14ac:dyDescent="0.25">
      <c r="A226" t="s">
        <v>822</v>
      </c>
      <c r="B226" t="s">
        <v>480</v>
      </c>
      <c r="C226" t="s">
        <v>622</v>
      </c>
      <c r="D226" t="s">
        <v>767</v>
      </c>
      <c r="E226" s="33">
        <v>20.411111111111111</v>
      </c>
      <c r="F226" s="33">
        <v>2</v>
      </c>
      <c r="G226" s="33">
        <v>0</v>
      </c>
      <c r="H226" s="33">
        <v>0</v>
      </c>
      <c r="I226" s="33">
        <v>0</v>
      </c>
      <c r="J226" s="33">
        <v>0</v>
      </c>
      <c r="K226" s="33">
        <v>0</v>
      </c>
      <c r="L226" s="33">
        <v>1.4079999999999999</v>
      </c>
      <c r="M226" s="33">
        <v>3.6941111111111109</v>
      </c>
      <c r="N226" s="33">
        <v>0</v>
      </c>
      <c r="O226" s="33">
        <v>0.18098530212302666</v>
      </c>
      <c r="P226" s="33">
        <v>3.588888888888889</v>
      </c>
      <c r="Q226" s="33">
        <v>2.1454444444444443</v>
      </c>
      <c r="R226" s="33">
        <v>0.28094175285792056</v>
      </c>
      <c r="S226" s="33">
        <v>14.766333333333327</v>
      </c>
      <c r="T226" s="33">
        <v>0</v>
      </c>
      <c r="U226" s="33">
        <v>0</v>
      </c>
      <c r="V226" s="33">
        <v>0.72344583560152387</v>
      </c>
      <c r="W226" s="33">
        <v>10.641555555555554</v>
      </c>
      <c r="X226" s="33">
        <v>5.0524444444444452</v>
      </c>
      <c r="Y226" s="33">
        <v>0</v>
      </c>
      <c r="Z226" s="33">
        <v>0.76889493739793136</v>
      </c>
      <c r="AA226" s="33">
        <v>0</v>
      </c>
      <c r="AB226" s="33">
        <v>0</v>
      </c>
      <c r="AC226" s="33">
        <v>0</v>
      </c>
      <c r="AD226" s="33">
        <v>0</v>
      </c>
      <c r="AE226" s="33">
        <v>0</v>
      </c>
      <c r="AF226" s="33">
        <v>0</v>
      </c>
      <c r="AG226" s="33">
        <v>0</v>
      </c>
      <c r="AH226" t="s">
        <v>212</v>
      </c>
      <c r="AI226" s="34">
        <v>4</v>
      </c>
    </row>
    <row r="227" spans="1:35" x14ac:dyDescent="0.25">
      <c r="A227" t="s">
        <v>822</v>
      </c>
      <c r="B227" t="s">
        <v>437</v>
      </c>
      <c r="C227" t="s">
        <v>622</v>
      </c>
      <c r="D227" t="s">
        <v>767</v>
      </c>
      <c r="E227" s="33">
        <v>15.911111111111111</v>
      </c>
      <c r="F227" s="33">
        <v>2.8444444444444446</v>
      </c>
      <c r="G227" s="33">
        <v>0</v>
      </c>
      <c r="H227" s="33">
        <v>0.50744444444444436</v>
      </c>
      <c r="I227" s="33">
        <v>0</v>
      </c>
      <c r="J227" s="33">
        <v>0</v>
      </c>
      <c r="K227" s="33">
        <v>0</v>
      </c>
      <c r="L227" s="33">
        <v>1.7538888888888891</v>
      </c>
      <c r="M227" s="33">
        <v>4.3989999999999982</v>
      </c>
      <c r="N227" s="33">
        <v>0</v>
      </c>
      <c r="O227" s="33">
        <v>0.2764734636871507</v>
      </c>
      <c r="P227" s="33">
        <v>0</v>
      </c>
      <c r="Q227" s="33">
        <v>1.9105555555555551</v>
      </c>
      <c r="R227" s="33">
        <v>0.12007681564245808</v>
      </c>
      <c r="S227" s="33">
        <v>12.521333333333335</v>
      </c>
      <c r="T227" s="33">
        <v>0</v>
      </c>
      <c r="U227" s="33">
        <v>0</v>
      </c>
      <c r="V227" s="33">
        <v>0.7869553072625699</v>
      </c>
      <c r="W227" s="33">
        <v>11.32144444444444</v>
      </c>
      <c r="X227" s="33">
        <v>1.2258888888888888</v>
      </c>
      <c r="Y227" s="33">
        <v>0</v>
      </c>
      <c r="Z227" s="33">
        <v>0.78858938547486002</v>
      </c>
      <c r="AA227" s="33">
        <v>0</v>
      </c>
      <c r="AB227" s="33">
        <v>0</v>
      </c>
      <c r="AC227" s="33">
        <v>0</v>
      </c>
      <c r="AD227" s="33">
        <v>0</v>
      </c>
      <c r="AE227" s="33">
        <v>0</v>
      </c>
      <c r="AF227" s="33">
        <v>0</v>
      </c>
      <c r="AG227" s="33">
        <v>0</v>
      </c>
      <c r="AH227" t="s">
        <v>169</v>
      </c>
      <c r="AI227" s="34">
        <v>4</v>
      </c>
    </row>
    <row r="228" spans="1:35" x14ac:dyDescent="0.25">
      <c r="A228" t="s">
        <v>822</v>
      </c>
      <c r="B228" t="s">
        <v>344</v>
      </c>
      <c r="C228" t="s">
        <v>555</v>
      </c>
      <c r="D228" t="s">
        <v>688</v>
      </c>
      <c r="E228" s="33">
        <v>109.66666666666667</v>
      </c>
      <c r="F228" s="33">
        <v>5.6888888888888891</v>
      </c>
      <c r="G228" s="33">
        <v>0.26666666666666666</v>
      </c>
      <c r="H228" s="33">
        <v>0.57777777777777772</v>
      </c>
      <c r="I228" s="33">
        <v>2.3666666666666667</v>
      </c>
      <c r="J228" s="33">
        <v>0</v>
      </c>
      <c r="K228" s="33">
        <v>0</v>
      </c>
      <c r="L228" s="33">
        <v>7.0493333333333323</v>
      </c>
      <c r="M228" s="33">
        <v>5.4555555555555557</v>
      </c>
      <c r="N228" s="33">
        <v>3.7555555555555555</v>
      </c>
      <c r="O228" s="33">
        <v>8.3991894630192507E-2</v>
      </c>
      <c r="P228" s="33">
        <v>5.2333333333333334</v>
      </c>
      <c r="Q228" s="33">
        <v>5.416666666666667</v>
      </c>
      <c r="R228" s="33">
        <v>9.7112462006079023E-2</v>
      </c>
      <c r="S228" s="33">
        <v>11.109222222222224</v>
      </c>
      <c r="T228" s="33">
        <v>11.228555555555555</v>
      </c>
      <c r="U228" s="33">
        <v>0</v>
      </c>
      <c r="V228" s="33">
        <v>0.20368794326241135</v>
      </c>
      <c r="W228" s="33">
        <v>6.1806666666666663</v>
      </c>
      <c r="X228" s="33">
        <v>19.732111111111109</v>
      </c>
      <c r="Y228" s="33">
        <v>0</v>
      </c>
      <c r="Z228" s="33">
        <v>0.23628672745694021</v>
      </c>
      <c r="AA228" s="33">
        <v>0</v>
      </c>
      <c r="AB228" s="33">
        <v>0</v>
      </c>
      <c r="AC228" s="33">
        <v>0</v>
      </c>
      <c r="AD228" s="33">
        <v>0</v>
      </c>
      <c r="AE228" s="33">
        <v>0</v>
      </c>
      <c r="AF228" s="33">
        <v>0</v>
      </c>
      <c r="AG228" s="33">
        <v>0</v>
      </c>
      <c r="AH228" t="s">
        <v>72</v>
      </c>
      <c r="AI228" s="34">
        <v>4</v>
      </c>
    </row>
    <row r="229" spans="1:35" x14ac:dyDescent="0.25">
      <c r="A229" t="s">
        <v>822</v>
      </c>
      <c r="B229" t="s">
        <v>377</v>
      </c>
      <c r="C229" t="s">
        <v>635</v>
      </c>
      <c r="D229" t="s">
        <v>715</v>
      </c>
      <c r="E229" s="33">
        <v>112.83333333333333</v>
      </c>
      <c r="F229" s="33">
        <v>5.6888888888888891</v>
      </c>
      <c r="G229" s="33">
        <v>0.26666666666666666</v>
      </c>
      <c r="H229" s="33">
        <v>0.53333333333333333</v>
      </c>
      <c r="I229" s="33">
        <v>1.6</v>
      </c>
      <c r="J229" s="33">
        <v>0</v>
      </c>
      <c r="K229" s="33">
        <v>0</v>
      </c>
      <c r="L229" s="33">
        <v>11.040888888888887</v>
      </c>
      <c r="M229" s="33">
        <v>5.0777777777777775</v>
      </c>
      <c r="N229" s="33">
        <v>4.552777777777778</v>
      </c>
      <c r="O229" s="33">
        <v>8.5352043328409663E-2</v>
      </c>
      <c r="P229" s="33">
        <v>5.6694444444444443</v>
      </c>
      <c r="Q229" s="33">
        <v>2.5722222222222224</v>
      </c>
      <c r="R229" s="33">
        <v>7.3042836041358944E-2</v>
      </c>
      <c r="S229" s="33">
        <v>8.5262222222222217</v>
      </c>
      <c r="T229" s="33">
        <v>10.013777777777777</v>
      </c>
      <c r="U229" s="33">
        <v>0</v>
      </c>
      <c r="V229" s="33">
        <v>0.16431314623338256</v>
      </c>
      <c r="W229" s="33">
        <v>2.4384444444444444</v>
      </c>
      <c r="X229" s="33">
        <v>8.5686666666666689</v>
      </c>
      <c r="Y229" s="33">
        <v>0.26666666666666666</v>
      </c>
      <c r="Z229" s="33">
        <v>9.9915312653865121E-2</v>
      </c>
      <c r="AA229" s="33">
        <v>0</v>
      </c>
      <c r="AB229" s="33">
        <v>0</v>
      </c>
      <c r="AC229" s="33">
        <v>0</v>
      </c>
      <c r="AD229" s="33">
        <v>0</v>
      </c>
      <c r="AE229" s="33">
        <v>0</v>
      </c>
      <c r="AF229" s="33">
        <v>0</v>
      </c>
      <c r="AG229" s="33">
        <v>0</v>
      </c>
      <c r="AH229" t="s">
        <v>106</v>
      </c>
      <c r="AI229" s="34">
        <v>4</v>
      </c>
    </row>
    <row r="230" spans="1:35" x14ac:dyDescent="0.25">
      <c r="A230" t="s">
        <v>822</v>
      </c>
      <c r="B230" t="s">
        <v>458</v>
      </c>
      <c r="C230" t="s">
        <v>583</v>
      </c>
      <c r="D230" t="s">
        <v>792</v>
      </c>
      <c r="E230" s="33">
        <v>66.144444444444446</v>
      </c>
      <c r="F230" s="33">
        <v>4.8</v>
      </c>
      <c r="G230" s="33">
        <v>0</v>
      </c>
      <c r="H230" s="33">
        <v>0</v>
      </c>
      <c r="I230" s="33">
        <v>1.0666666666666667</v>
      </c>
      <c r="J230" s="33">
        <v>0</v>
      </c>
      <c r="K230" s="33">
        <v>0</v>
      </c>
      <c r="L230" s="33">
        <v>0</v>
      </c>
      <c r="M230" s="33">
        <v>5.7178888888888881</v>
      </c>
      <c r="N230" s="33">
        <v>0</v>
      </c>
      <c r="O230" s="33">
        <v>8.6445489669074407E-2</v>
      </c>
      <c r="P230" s="33">
        <v>5.2995555555555551</v>
      </c>
      <c r="Q230" s="33">
        <v>0.60733333333333328</v>
      </c>
      <c r="R230" s="33">
        <v>8.9302872501259858E-2</v>
      </c>
      <c r="S230" s="33">
        <v>0</v>
      </c>
      <c r="T230" s="33">
        <v>0</v>
      </c>
      <c r="U230" s="33">
        <v>0</v>
      </c>
      <c r="V230" s="33">
        <v>0</v>
      </c>
      <c r="W230" s="33">
        <v>0</v>
      </c>
      <c r="X230" s="33">
        <v>0</v>
      </c>
      <c r="Y230" s="33">
        <v>0</v>
      </c>
      <c r="Z230" s="33">
        <v>0</v>
      </c>
      <c r="AA230" s="33">
        <v>0</v>
      </c>
      <c r="AB230" s="33">
        <v>0</v>
      </c>
      <c r="AC230" s="33">
        <v>0</v>
      </c>
      <c r="AD230" s="33">
        <v>0</v>
      </c>
      <c r="AE230" s="33">
        <v>0</v>
      </c>
      <c r="AF230" s="33">
        <v>0</v>
      </c>
      <c r="AG230" s="33">
        <v>0</v>
      </c>
      <c r="AH230" t="s">
        <v>190</v>
      </c>
      <c r="AI230" s="34">
        <v>4</v>
      </c>
    </row>
    <row r="231" spans="1:35" x14ac:dyDescent="0.25">
      <c r="A231" t="s">
        <v>822</v>
      </c>
      <c r="B231" t="s">
        <v>426</v>
      </c>
      <c r="C231" t="s">
        <v>614</v>
      </c>
      <c r="D231" t="s">
        <v>763</v>
      </c>
      <c r="E231" s="33">
        <v>80.355555555555554</v>
      </c>
      <c r="F231" s="33">
        <v>7.0222222222222221</v>
      </c>
      <c r="G231" s="33">
        <v>0.72222222222222221</v>
      </c>
      <c r="H231" s="33">
        <v>0</v>
      </c>
      <c r="I231" s="33">
        <v>0</v>
      </c>
      <c r="J231" s="33">
        <v>0</v>
      </c>
      <c r="K231" s="33">
        <v>0</v>
      </c>
      <c r="L231" s="33">
        <v>10.813222222222224</v>
      </c>
      <c r="M231" s="33">
        <v>4.8610000000000007</v>
      </c>
      <c r="N231" s="33">
        <v>0</v>
      </c>
      <c r="O231" s="33">
        <v>6.0493639380530984E-2</v>
      </c>
      <c r="P231" s="33">
        <v>5.1630000000000011</v>
      </c>
      <c r="Q231" s="33">
        <v>0</v>
      </c>
      <c r="R231" s="33">
        <v>6.4251935840707985E-2</v>
      </c>
      <c r="S231" s="33">
        <v>3.4522222222222214</v>
      </c>
      <c r="T231" s="33">
        <v>16.730666666666668</v>
      </c>
      <c r="U231" s="33">
        <v>0</v>
      </c>
      <c r="V231" s="33">
        <v>0.25116980088495577</v>
      </c>
      <c r="W231" s="33">
        <v>3.1816666666666675</v>
      </c>
      <c r="X231" s="33">
        <v>11.871222222222222</v>
      </c>
      <c r="Y231" s="33">
        <v>0</v>
      </c>
      <c r="Z231" s="33">
        <v>0.18732853982300887</v>
      </c>
      <c r="AA231" s="33">
        <v>0</v>
      </c>
      <c r="AB231" s="33">
        <v>0</v>
      </c>
      <c r="AC231" s="33">
        <v>0</v>
      </c>
      <c r="AD231" s="33">
        <v>0</v>
      </c>
      <c r="AE231" s="33">
        <v>0</v>
      </c>
      <c r="AF231" s="33">
        <v>0</v>
      </c>
      <c r="AG231" s="33">
        <v>0</v>
      </c>
      <c r="AH231" t="s">
        <v>158</v>
      </c>
      <c r="AI231" s="34">
        <v>4</v>
      </c>
    </row>
    <row r="232" spans="1:35" x14ac:dyDescent="0.25">
      <c r="A232" t="s">
        <v>822</v>
      </c>
      <c r="B232" t="s">
        <v>288</v>
      </c>
      <c r="C232" t="s">
        <v>593</v>
      </c>
      <c r="D232" t="s">
        <v>754</v>
      </c>
      <c r="E232" s="33">
        <v>102.33333333333333</v>
      </c>
      <c r="F232" s="33">
        <v>5.6888888888888891</v>
      </c>
      <c r="G232" s="33">
        <v>0.4</v>
      </c>
      <c r="H232" s="33">
        <v>0.64444444444444449</v>
      </c>
      <c r="I232" s="33">
        <v>0</v>
      </c>
      <c r="J232" s="33">
        <v>0</v>
      </c>
      <c r="K232" s="33">
        <v>0</v>
      </c>
      <c r="L232" s="33">
        <v>9.7341111111111118</v>
      </c>
      <c r="M232" s="33">
        <v>6.9573333333333354</v>
      </c>
      <c r="N232" s="33">
        <v>5.0116666666666658</v>
      </c>
      <c r="O232" s="33">
        <v>0.11696091205211728</v>
      </c>
      <c r="P232" s="33">
        <v>7.3555555555555555E-2</v>
      </c>
      <c r="Q232" s="33">
        <v>20.22722222222221</v>
      </c>
      <c r="R232" s="33">
        <v>0.19837893593919639</v>
      </c>
      <c r="S232" s="33">
        <v>10.439777777777779</v>
      </c>
      <c r="T232" s="33">
        <v>9.4498888888888892</v>
      </c>
      <c r="U232" s="33">
        <v>0</v>
      </c>
      <c r="V232" s="33">
        <v>0.19436156351791536</v>
      </c>
      <c r="W232" s="33">
        <v>5.3673333333333328</v>
      </c>
      <c r="X232" s="33">
        <v>9.3505555555555571</v>
      </c>
      <c r="Y232" s="33">
        <v>0</v>
      </c>
      <c r="Z232" s="33">
        <v>0.14382301845819762</v>
      </c>
      <c r="AA232" s="33">
        <v>0</v>
      </c>
      <c r="AB232" s="33">
        <v>0</v>
      </c>
      <c r="AC232" s="33">
        <v>0</v>
      </c>
      <c r="AD232" s="33">
        <v>0</v>
      </c>
      <c r="AE232" s="33">
        <v>10.922222222222222</v>
      </c>
      <c r="AF232" s="33">
        <v>0</v>
      </c>
      <c r="AG232" s="33">
        <v>0</v>
      </c>
      <c r="AH232" t="s">
        <v>15</v>
      </c>
      <c r="AI232" s="34">
        <v>4</v>
      </c>
    </row>
    <row r="233" spans="1:35" x14ac:dyDescent="0.25">
      <c r="A233" t="s">
        <v>822</v>
      </c>
      <c r="B233" t="s">
        <v>455</v>
      </c>
      <c r="C233" t="s">
        <v>555</v>
      </c>
      <c r="D233" t="s">
        <v>688</v>
      </c>
      <c r="E233" s="33">
        <v>80.955555555555549</v>
      </c>
      <c r="F233" s="33">
        <v>5.6888888888888891</v>
      </c>
      <c r="G233" s="33">
        <v>0</v>
      </c>
      <c r="H233" s="33">
        <v>0</v>
      </c>
      <c r="I233" s="33">
        <v>0</v>
      </c>
      <c r="J233" s="33">
        <v>0</v>
      </c>
      <c r="K233" s="33">
        <v>0</v>
      </c>
      <c r="L233" s="33">
        <v>1.7895555555555553</v>
      </c>
      <c r="M233" s="33">
        <v>10.015111111111109</v>
      </c>
      <c r="N233" s="33">
        <v>0</v>
      </c>
      <c r="O233" s="33">
        <v>0.12371122701070544</v>
      </c>
      <c r="P233" s="33">
        <v>9.3475555555555534</v>
      </c>
      <c r="Q233" s="33">
        <v>5.6933333333333342</v>
      </c>
      <c r="R233" s="33">
        <v>0.18579192972824593</v>
      </c>
      <c r="S233" s="33">
        <v>3.9582222222222225</v>
      </c>
      <c r="T233" s="33">
        <v>10.260555555555554</v>
      </c>
      <c r="U233" s="33">
        <v>0</v>
      </c>
      <c r="V233" s="33">
        <v>0.17563683777106778</v>
      </c>
      <c r="W233" s="33">
        <v>2.9051111111111103</v>
      </c>
      <c r="X233" s="33">
        <v>6.5399999999999991</v>
      </c>
      <c r="Y233" s="33">
        <v>0</v>
      </c>
      <c r="Z233" s="33">
        <v>0.11667032665385671</v>
      </c>
      <c r="AA233" s="33">
        <v>0</v>
      </c>
      <c r="AB233" s="33">
        <v>0</v>
      </c>
      <c r="AC233" s="33">
        <v>0</v>
      </c>
      <c r="AD233" s="33">
        <v>0</v>
      </c>
      <c r="AE233" s="33">
        <v>0</v>
      </c>
      <c r="AF233" s="33">
        <v>0</v>
      </c>
      <c r="AG233" s="33">
        <v>0</v>
      </c>
      <c r="AH233" t="s">
        <v>187</v>
      </c>
      <c r="AI233" s="34">
        <v>4</v>
      </c>
    </row>
    <row r="234" spans="1:35" x14ac:dyDescent="0.25">
      <c r="A234" t="s">
        <v>822</v>
      </c>
      <c r="B234" t="s">
        <v>476</v>
      </c>
      <c r="C234" t="s">
        <v>597</v>
      </c>
      <c r="D234" t="s">
        <v>756</v>
      </c>
      <c r="E234" s="33">
        <v>6.9333333333333336</v>
      </c>
      <c r="F234" s="33">
        <v>0</v>
      </c>
      <c r="G234" s="33">
        <v>0</v>
      </c>
      <c r="H234" s="33">
        <v>0</v>
      </c>
      <c r="I234" s="33">
        <v>0</v>
      </c>
      <c r="J234" s="33">
        <v>0</v>
      </c>
      <c r="K234" s="33">
        <v>0</v>
      </c>
      <c r="L234" s="33">
        <v>0</v>
      </c>
      <c r="M234" s="33">
        <v>0</v>
      </c>
      <c r="N234" s="33">
        <v>0</v>
      </c>
      <c r="O234" s="33">
        <v>0</v>
      </c>
      <c r="P234" s="33">
        <v>0</v>
      </c>
      <c r="Q234" s="33">
        <v>0</v>
      </c>
      <c r="R234" s="33">
        <v>0</v>
      </c>
      <c r="S234" s="33">
        <v>0</v>
      </c>
      <c r="T234" s="33">
        <v>0</v>
      </c>
      <c r="U234" s="33">
        <v>0</v>
      </c>
      <c r="V234" s="33">
        <v>0</v>
      </c>
      <c r="W234" s="33">
        <v>0</v>
      </c>
      <c r="X234" s="33">
        <v>0</v>
      </c>
      <c r="Y234" s="33">
        <v>0</v>
      </c>
      <c r="Z234" s="33">
        <v>0</v>
      </c>
      <c r="AA234" s="33">
        <v>0</v>
      </c>
      <c r="AB234" s="33">
        <v>0</v>
      </c>
      <c r="AC234" s="33">
        <v>0</v>
      </c>
      <c r="AD234" s="33">
        <v>0</v>
      </c>
      <c r="AE234" s="33">
        <v>0</v>
      </c>
      <c r="AF234" s="33">
        <v>0</v>
      </c>
      <c r="AG234" s="33">
        <v>0</v>
      </c>
      <c r="AH234" t="s">
        <v>208</v>
      </c>
      <c r="AI234" s="34">
        <v>4</v>
      </c>
    </row>
    <row r="235" spans="1:35" x14ac:dyDescent="0.25">
      <c r="A235" t="s">
        <v>822</v>
      </c>
      <c r="B235" t="s">
        <v>509</v>
      </c>
      <c r="C235" t="s">
        <v>553</v>
      </c>
      <c r="D235" t="s">
        <v>693</v>
      </c>
      <c r="E235" s="33">
        <v>17.588888888888889</v>
      </c>
      <c r="F235" s="33">
        <v>5.6888888888888891</v>
      </c>
      <c r="G235" s="33">
        <v>0.71111111111111114</v>
      </c>
      <c r="H235" s="33">
        <v>3.3333333333333333E-2</v>
      </c>
      <c r="I235" s="33">
        <v>0.61111111111111116</v>
      </c>
      <c r="J235" s="33">
        <v>0</v>
      </c>
      <c r="K235" s="33">
        <v>0</v>
      </c>
      <c r="L235" s="33">
        <v>4.2145555555555561</v>
      </c>
      <c r="M235" s="33">
        <v>0</v>
      </c>
      <c r="N235" s="33">
        <v>0</v>
      </c>
      <c r="O235" s="33">
        <v>0</v>
      </c>
      <c r="P235" s="33">
        <v>2.1572222222222219</v>
      </c>
      <c r="Q235" s="33">
        <v>5.7465555555555561</v>
      </c>
      <c r="R235" s="33">
        <v>0.4493619709412508</v>
      </c>
      <c r="S235" s="33">
        <v>5.076666666666668</v>
      </c>
      <c r="T235" s="33">
        <v>6.6111111111111107E-2</v>
      </c>
      <c r="U235" s="33">
        <v>0</v>
      </c>
      <c r="V235" s="33">
        <v>0.29238787113076442</v>
      </c>
      <c r="W235" s="33">
        <v>1.5229999999999999</v>
      </c>
      <c r="X235" s="33">
        <v>2.9708888888888882</v>
      </c>
      <c r="Y235" s="33">
        <v>0</v>
      </c>
      <c r="Z235" s="33">
        <v>0.25549589387239413</v>
      </c>
      <c r="AA235" s="33">
        <v>0</v>
      </c>
      <c r="AB235" s="33">
        <v>0</v>
      </c>
      <c r="AC235" s="33">
        <v>0</v>
      </c>
      <c r="AD235" s="33">
        <v>0</v>
      </c>
      <c r="AE235" s="33">
        <v>0</v>
      </c>
      <c r="AF235" s="33">
        <v>0</v>
      </c>
      <c r="AG235" s="33">
        <v>0</v>
      </c>
      <c r="AH235" t="s">
        <v>242</v>
      </c>
      <c r="AI235" s="34">
        <v>4</v>
      </c>
    </row>
    <row r="236" spans="1:35" x14ac:dyDescent="0.25">
      <c r="A236" t="s">
        <v>822</v>
      </c>
      <c r="B236" t="s">
        <v>424</v>
      </c>
      <c r="C236" t="s">
        <v>555</v>
      </c>
      <c r="D236" t="s">
        <v>688</v>
      </c>
      <c r="E236" s="33">
        <v>24.755555555555556</v>
      </c>
      <c r="F236" s="33">
        <v>5.333333333333333</v>
      </c>
      <c r="G236" s="33">
        <v>5.5555555555555552E-2</v>
      </c>
      <c r="H236" s="33">
        <v>0.27777777777777779</v>
      </c>
      <c r="I236" s="33">
        <v>1.9888888888888889</v>
      </c>
      <c r="J236" s="33">
        <v>0</v>
      </c>
      <c r="K236" s="33">
        <v>0</v>
      </c>
      <c r="L236" s="33">
        <v>0.68733333333333324</v>
      </c>
      <c r="M236" s="33">
        <v>2.7252222222222224</v>
      </c>
      <c r="N236" s="33">
        <v>0</v>
      </c>
      <c r="O236" s="33">
        <v>0.11008527827648115</v>
      </c>
      <c r="P236" s="33">
        <v>0</v>
      </c>
      <c r="Q236" s="33">
        <v>2.0666666666666669</v>
      </c>
      <c r="R236" s="33">
        <v>8.3482944344703769E-2</v>
      </c>
      <c r="S236" s="33">
        <v>1.559333333333333</v>
      </c>
      <c r="T236" s="33">
        <v>3.2843333333333335</v>
      </c>
      <c r="U236" s="33">
        <v>0</v>
      </c>
      <c r="V236" s="33">
        <v>0.19565978456014363</v>
      </c>
      <c r="W236" s="33">
        <v>1.9302222222222225</v>
      </c>
      <c r="X236" s="33">
        <v>2.6934444444444443</v>
      </c>
      <c r="Y236" s="33">
        <v>0</v>
      </c>
      <c r="Z236" s="33">
        <v>0.18677289048473969</v>
      </c>
      <c r="AA236" s="33">
        <v>0</v>
      </c>
      <c r="AB236" s="33">
        <v>0</v>
      </c>
      <c r="AC236" s="33">
        <v>0</v>
      </c>
      <c r="AD236" s="33">
        <v>0</v>
      </c>
      <c r="AE236" s="33">
        <v>0</v>
      </c>
      <c r="AF236" s="33">
        <v>0</v>
      </c>
      <c r="AG236" s="33">
        <v>0</v>
      </c>
      <c r="AH236" t="s">
        <v>156</v>
      </c>
      <c r="AI236" s="34">
        <v>4</v>
      </c>
    </row>
    <row r="237" spans="1:35" x14ac:dyDescent="0.25">
      <c r="A237" t="s">
        <v>822</v>
      </c>
      <c r="B237" t="s">
        <v>282</v>
      </c>
      <c r="C237" t="s">
        <v>590</v>
      </c>
      <c r="D237" t="s">
        <v>719</v>
      </c>
      <c r="E237" s="33">
        <v>75.37777777777778</v>
      </c>
      <c r="F237" s="33">
        <v>5.6888888888888891</v>
      </c>
      <c r="G237" s="33">
        <v>1.1000000000000001</v>
      </c>
      <c r="H237" s="33">
        <v>0.27777777777777779</v>
      </c>
      <c r="I237" s="33">
        <v>1.3555555555555556</v>
      </c>
      <c r="J237" s="33">
        <v>0</v>
      </c>
      <c r="K237" s="33">
        <v>0</v>
      </c>
      <c r="L237" s="33">
        <v>5.4509999999999996</v>
      </c>
      <c r="M237" s="33">
        <v>0</v>
      </c>
      <c r="N237" s="33">
        <v>5.2301111111111123</v>
      </c>
      <c r="O237" s="33">
        <v>6.9385318396226428E-2</v>
      </c>
      <c r="P237" s="33">
        <v>0</v>
      </c>
      <c r="Q237" s="33">
        <v>11.001444444444443</v>
      </c>
      <c r="R237" s="33">
        <v>0.14595076650943395</v>
      </c>
      <c r="S237" s="33">
        <v>6.8757777777777767</v>
      </c>
      <c r="T237" s="33">
        <v>6.6655555555555557</v>
      </c>
      <c r="U237" s="33">
        <v>0</v>
      </c>
      <c r="V237" s="33">
        <v>0.17964622641509431</v>
      </c>
      <c r="W237" s="33">
        <v>5.0157777777777763</v>
      </c>
      <c r="X237" s="33">
        <v>11.21177777777778</v>
      </c>
      <c r="Y237" s="33">
        <v>0</v>
      </c>
      <c r="Z237" s="33">
        <v>0.2152830188679245</v>
      </c>
      <c r="AA237" s="33">
        <v>0</v>
      </c>
      <c r="AB237" s="33">
        <v>0</v>
      </c>
      <c r="AC237" s="33">
        <v>0</v>
      </c>
      <c r="AD237" s="33">
        <v>0</v>
      </c>
      <c r="AE237" s="33">
        <v>0</v>
      </c>
      <c r="AF237" s="33">
        <v>0</v>
      </c>
      <c r="AG237" s="33">
        <v>0</v>
      </c>
      <c r="AH237" t="s">
        <v>9</v>
      </c>
      <c r="AI237" s="34">
        <v>4</v>
      </c>
    </row>
    <row r="238" spans="1:35" x14ac:dyDescent="0.25">
      <c r="A238" t="s">
        <v>822</v>
      </c>
      <c r="B238" t="s">
        <v>496</v>
      </c>
      <c r="C238" t="s">
        <v>602</v>
      </c>
      <c r="D238" t="s">
        <v>738</v>
      </c>
      <c r="E238" s="33">
        <v>80.400000000000006</v>
      </c>
      <c r="F238" s="33">
        <v>5.6888888888888891</v>
      </c>
      <c r="G238" s="33">
        <v>0.27777777777777779</v>
      </c>
      <c r="H238" s="33">
        <v>0.23333333333333334</v>
      </c>
      <c r="I238" s="33">
        <v>1.6666666666666667</v>
      </c>
      <c r="J238" s="33">
        <v>0</v>
      </c>
      <c r="K238" s="33">
        <v>0</v>
      </c>
      <c r="L238" s="33">
        <v>9.6503333333333305</v>
      </c>
      <c r="M238" s="33">
        <v>0</v>
      </c>
      <c r="N238" s="33">
        <v>4.7826666666666657</v>
      </c>
      <c r="O238" s="33">
        <v>5.9485903814262005E-2</v>
      </c>
      <c r="P238" s="33">
        <v>8.4596666666666671</v>
      </c>
      <c r="Q238" s="33">
        <v>1.2805555555555554</v>
      </c>
      <c r="R238" s="33">
        <v>0.121147042564953</v>
      </c>
      <c r="S238" s="33">
        <v>10.701888888888888</v>
      </c>
      <c r="T238" s="33">
        <v>12.116777777777777</v>
      </c>
      <c r="U238" s="33">
        <v>0</v>
      </c>
      <c r="V238" s="33">
        <v>0.28381426202321719</v>
      </c>
      <c r="W238" s="33">
        <v>5.1506666666666652</v>
      </c>
      <c r="X238" s="33">
        <v>15.710444444444445</v>
      </c>
      <c r="Y238" s="33">
        <v>0</v>
      </c>
      <c r="Z238" s="33">
        <v>0.25946655610834712</v>
      </c>
      <c r="AA238" s="33">
        <v>0</v>
      </c>
      <c r="AB238" s="33">
        <v>0</v>
      </c>
      <c r="AC238" s="33">
        <v>0</v>
      </c>
      <c r="AD238" s="33">
        <v>0</v>
      </c>
      <c r="AE238" s="33">
        <v>0</v>
      </c>
      <c r="AF238" s="33">
        <v>0</v>
      </c>
      <c r="AG238" s="33">
        <v>0</v>
      </c>
      <c r="AH238" t="s">
        <v>229</v>
      </c>
      <c r="AI238" s="34">
        <v>4</v>
      </c>
    </row>
    <row r="239" spans="1:35" x14ac:dyDescent="0.25">
      <c r="A239" t="s">
        <v>822</v>
      </c>
      <c r="B239" t="s">
        <v>529</v>
      </c>
      <c r="C239" t="s">
        <v>564</v>
      </c>
      <c r="D239" t="s">
        <v>728</v>
      </c>
      <c r="E239" s="33">
        <v>26.833333333333332</v>
      </c>
      <c r="F239" s="33">
        <v>3.3333333333333335</v>
      </c>
      <c r="G239" s="33">
        <v>0.33333333333333331</v>
      </c>
      <c r="H239" s="33">
        <v>0.15555555555555556</v>
      </c>
      <c r="I239" s="33">
        <v>0.44444444444444442</v>
      </c>
      <c r="J239" s="33">
        <v>0</v>
      </c>
      <c r="K239" s="33">
        <v>0.56666666666666665</v>
      </c>
      <c r="L239" s="33">
        <v>5.25</v>
      </c>
      <c r="M239" s="33">
        <v>2.6666666666666665</v>
      </c>
      <c r="N239" s="33">
        <v>0</v>
      </c>
      <c r="O239" s="33">
        <v>9.9378881987577633E-2</v>
      </c>
      <c r="P239" s="33">
        <v>0</v>
      </c>
      <c r="Q239" s="33">
        <v>0</v>
      </c>
      <c r="R239" s="33">
        <v>0</v>
      </c>
      <c r="S239" s="33">
        <v>2.2164444444444444</v>
      </c>
      <c r="T239" s="33">
        <v>1.4606666666666663</v>
      </c>
      <c r="U239" s="33">
        <v>0</v>
      </c>
      <c r="V239" s="33">
        <v>0.13703519668737058</v>
      </c>
      <c r="W239" s="33">
        <v>4.6142222222222244</v>
      </c>
      <c r="X239" s="33">
        <v>2.2831111111111104</v>
      </c>
      <c r="Y239" s="33">
        <v>0</v>
      </c>
      <c r="Z239" s="33">
        <v>0.25704347826086965</v>
      </c>
      <c r="AA239" s="33">
        <v>0</v>
      </c>
      <c r="AB239" s="33">
        <v>0</v>
      </c>
      <c r="AC239" s="33">
        <v>0</v>
      </c>
      <c r="AD239" s="33">
        <v>0</v>
      </c>
      <c r="AE239" s="33">
        <v>0</v>
      </c>
      <c r="AF239" s="33">
        <v>0</v>
      </c>
      <c r="AG239" s="33">
        <v>0</v>
      </c>
      <c r="AH239" t="s">
        <v>262</v>
      </c>
      <c r="AI239" s="34">
        <v>4</v>
      </c>
    </row>
    <row r="240" spans="1:35" x14ac:dyDescent="0.25">
      <c r="A240" t="s">
        <v>822</v>
      </c>
      <c r="B240" t="s">
        <v>308</v>
      </c>
      <c r="C240" t="s">
        <v>603</v>
      </c>
      <c r="D240" t="s">
        <v>696</v>
      </c>
      <c r="E240" s="33">
        <v>52.888888888888886</v>
      </c>
      <c r="F240" s="33">
        <v>5.6888888888888891</v>
      </c>
      <c r="G240" s="33">
        <v>0.15555555555555556</v>
      </c>
      <c r="H240" s="33">
        <v>0.17777777777777778</v>
      </c>
      <c r="I240" s="33">
        <v>1.0444444444444445</v>
      </c>
      <c r="J240" s="33">
        <v>0</v>
      </c>
      <c r="K240" s="33">
        <v>0</v>
      </c>
      <c r="L240" s="33">
        <v>4.6427777777777779</v>
      </c>
      <c r="M240" s="33">
        <v>0</v>
      </c>
      <c r="N240" s="33">
        <v>4.046333333333334</v>
      </c>
      <c r="O240" s="33">
        <v>7.6506302521008415E-2</v>
      </c>
      <c r="P240" s="33">
        <v>0</v>
      </c>
      <c r="Q240" s="33">
        <v>10.434444444444445</v>
      </c>
      <c r="R240" s="33">
        <v>0.19728991596638656</v>
      </c>
      <c r="S240" s="33">
        <v>4.6657777777777758</v>
      </c>
      <c r="T240" s="33">
        <v>0</v>
      </c>
      <c r="U240" s="33">
        <v>6.6666666666666666E-2</v>
      </c>
      <c r="V240" s="33">
        <v>8.9478991596638621E-2</v>
      </c>
      <c r="W240" s="33">
        <v>0.39222222222222214</v>
      </c>
      <c r="X240" s="33">
        <v>5.4613333333333332</v>
      </c>
      <c r="Y240" s="33">
        <v>0</v>
      </c>
      <c r="Z240" s="33">
        <v>0.11067647058823529</v>
      </c>
      <c r="AA240" s="33">
        <v>0</v>
      </c>
      <c r="AB240" s="33">
        <v>0</v>
      </c>
      <c r="AC240" s="33">
        <v>0</v>
      </c>
      <c r="AD240" s="33">
        <v>0</v>
      </c>
      <c r="AE240" s="33">
        <v>0</v>
      </c>
      <c r="AF240" s="33">
        <v>0</v>
      </c>
      <c r="AG240" s="33">
        <v>0.53333333333333333</v>
      </c>
      <c r="AH240" t="s">
        <v>35</v>
      </c>
      <c r="AI240" s="34">
        <v>4</v>
      </c>
    </row>
    <row r="241" spans="1:35" x14ac:dyDescent="0.25">
      <c r="A241" t="s">
        <v>822</v>
      </c>
      <c r="B241" t="s">
        <v>280</v>
      </c>
      <c r="C241" t="s">
        <v>563</v>
      </c>
      <c r="D241" t="s">
        <v>753</v>
      </c>
      <c r="E241" s="33">
        <v>70.25555555555556</v>
      </c>
      <c r="F241" s="33">
        <v>5.6888888888888891</v>
      </c>
      <c r="G241" s="33">
        <v>0.15555555555555556</v>
      </c>
      <c r="H241" s="33">
        <v>0.30888888888888888</v>
      </c>
      <c r="I241" s="33">
        <v>2.9</v>
      </c>
      <c r="J241" s="33">
        <v>0</v>
      </c>
      <c r="K241" s="33">
        <v>0</v>
      </c>
      <c r="L241" s="33">
        <v>7.5</v>
      </c>
      <c r="M241" s="33">
        <v>4.5666666666666664</v>
      </c>
      <c r="N241" s="33">
        <v>0</v>
      </c>
      <c r="O241" s="33">
        <v>6.5000790763877894E-2</v>
      </c>
      <c r="P241" s="33">
        <v>5.5111111111111111</v>
      </c>
      <c r="Q241" s="33">
        <v>7.572222222222222</v>
      </c>
      <c r="R241" s="33">
        <v>0.18622489324687647</v>
      </c>
      <c r="S241" s="33">
        <v>1.5194444444444444</v>
      </c>
      <c r="T241" s="33">
        <v>2.0556666666666668</v>
      </c>
      <c r="U241" s="33">
        <v>2.6888888888888891</v>
      </c>
      <c r="V241" s="33">
        <v>8.9160208761663765E-2</v>
      </c>
      <c r="W241" s="33">
        <v>7.0401111111111128</v>
      </c>
      <c r="X241" s="33">
        <v>1.2183333333333335</v>
      </c>
      <c r="Y241" s="33">
        <v>9.0555555555555554</v>
      </c>
      <c r="Z241" s="33">
        <v>0.24644314407717854</v>
      </c>
      <c r="AA241" s="33">
        <v>0</v>
      </c>
      <c r="AB241" s="33">
        <v>0</v>
      </c>
      <c r="AC241" s="33">
        <v>0</v>
      </c>
      <c r="AD241" s="33">
        <v>0</v>
      </c>
      <c r="AE241" s="33">
        <v>0</v>
      </c>
      <c r="AF241" s="33">
        <v>0</v>
      </c>
      <c r="AG241" s="33">
        <v>0</v>
      </c>
      <c r="AH241" t="s">
        <v>7</v>
      </c>
      <c r="AI241" s="34">
        <v>4</v>
      </c>
    </row>
    <row r="242" spans="1:35" x14ac:dyDescent="0.25">
      <c r="A242" t="s">
        <v>822</v>
      </c>
      <c r="B242" t="s">
        <v>533</v>
      </c>
      <c r="C242" t="s">
        <v>581</v>
      </c>
      <c r="D242" t="s">
        <v>767</v>
      </c>
      <c r="E242" s="33">
        <v>110.63333333333334</v>
      </c>
      <c r="F242" s="33">
        <v>0</v>
      </c>
      <c r="G242" s="33">
        <v>0.12222222222222222</v>
      </c>
      <c r="H242" s="33">
        <v>0</v>
      </c>
      <c r="I242" s="33">
        <v>5.333333333333333</v>
      </c>
      <c r="J242" s="33">
        <v>0</v>
      </c>
      <c r="K242" s="33">
        <v>1.8666666666666667</v>
      </c>
      <c r="L242" s="33">
        <v>4.5253333333333323</v>
      </c>
      <c r="M242" s="33">
        <v>5.4222222222222225</v>
      </c>
      <c r="N242" s="33">
        <v>13.877777777777778</v>
      </c>
      <c r="O242" s="33">
        <v>0.17445013558300693</v>
      </c>
      <c r="P242" s="33">
        <v>5.2444444444444445</v>
      </c>
      <c r="Q242" s="33">
        <v>18.141666666666666</v>
      </c>
      <c r="R242" s="33">
        <v>0.21138395098925375</v>
      </c>
      <c r="S242" s="33">
        <v>10.650666666666668</v>
      </c>
      <c r="T242" s="33">
        <v>13.588333333333335</v>
      </c>
      <c r="U242" s="33">
        <v>0</v>
      </c>
      <c r="V242" s="33">
        <v>0.21909310033142515</v>
      </c>
      <c r="W242" s="33">
        <v>11.057777777777776</v>
      </c>
      <c r="X242" s="33">
        <v>17.076888888888888</v>
      </c>
      <c r="Y242" s="33">
        <v>5.3111111111111109</v>
      </c>
      <c r="Z242" s="33">
        <v>0.30231194134779549</v>
      </c>
      <c r="AA242" s="33">
        <v>0</v>
      </c>
      <c r="AB242" s="33">
        <v>0</v>
      </c>
      <c r="AC242" s="33">
        <v>0</v>
      </c>
      <c r="AD242" s="33">
        <v>0</v>
      </c>
      <c r="AE242" s="33">
        <v>0</v>
      </c>
      <c r="AF242" s="33">
        <v>0</v>
      </c>
      <c r="AG242" s="33">
        <v>4.9222222222222225</v>
      </c>
      <c r="AH242" t="s">
        <v>266</v>
      </c>
      <c r="AI242" s="34">
        <v>4</v>
      </c>
    </row>
    <row r="243" spans="1:35" x14ac:dyDescent="0.25">
      <c r="A243" t="s">
        <v>822</v>
      </c>
      <c r="B243" t="s">
        <v>534</v>
      </c>
      <c r="C243" t="s">
        <v>555</v>
      </c>
      <c r="D243" t="s">
        <v>688</v>
      </c>
      <c r="E243" s="33">
        <v>57.62222222222222</v>
      </c>
      <c r="F243" s="33">
        <v>34.31111111111111</v>
      </c>
      <c r="G243" s="33">
        <v>0.4</v>
      </c>
      <c r="H243" s="33">
        <v>0.13055555555555556</v>
      </c>
      <c r="I243" s="33">
        <v>8.8888888888888892E-2</v>
      </c>
      <c r="J243" s="33">
        <v>0</v>
      </c>
      <c r="K243" s="33">
        <v>0</v>
      </c>
      <c r="L243" s="33">
        <v>0</v>
      </c>
      <c r="M243" s="33">
        <v>5.6737777777777767</v>
      </c>
      <c r="N243" s="33">
        <v>0</v>
      </c>
      <c r="O243" s="33">
        <v>9.846509834168915E-2</v>
      </c>
      <c r="P243" s="33">
        <v>5.9257777777777774</v>
      </c>
      <c r="Q243" s="33">
        <v>11.287666666666665</v>
      </c>
      <c r="R243" s="33">
        <v>0.29872927111453912</v>
      </c>
      <c r="S243" s="33">
        <v>0</v>
      </c>
      <c r="T243" s="33">
        <v>0</v>
      </c>
      <c r="U243" s="33">
        <v>0</v>
      </c>
      <c r="V243" s="33">
        <v>0</v>
      </c>
      <c r="W243" s="33">
        <v>0</v>
      </c>
      <c r="X243" s="33">
        <v>0</v>
      </c>
      <c r="Y243" s="33">
        <v>0</v>
      </c>
      <c r="Z243" s="33">
        <v>0</v>
      </c>
      <c r="AA243" s="33">
        <v>0</v>
      </c>
      <c r="AB243" s="33">
        <v>0</v>
      </c>
      <c r="AC243" s="33">
        <v>0</v>
      </c>
      <c r="AD243" s="33">
        <v>53.18566666666667</v>
      </c>
      <c r="AE243" s="33">
        <v>0</v>
      </c>
      <c r="AF243" s="33">
        <v>0</v>
      </c>
      <c r="AG243" s="33">
        <v>0</v>
      </c>
      <c r="AH243" t="s">
        <v>267</v>
      </c>
      <c r="AI243" s="34">
        <v>4</v>
      </c>
    </row>
    <row r="244" spans="1:35" x14ac:dyDescent="0.25">
      <c r="A244" t="s">
        <v>822</v>
      </c>
      <c r="B244" t="s">
        <v>300</v>
      </c>
      <c r="C244" t="s">
        <v>599</v>
      </c>
      <c r="D244" t="s">
        <v>693</v>
      </c>
      <c r="E244" s="33">
        <v>98.477777777777774</v>
      </c>
      <c r="F244" s="33">
        <v>5.6888888888888891</v>
      </c>
      <c r="G244" s="33">
        <v>0.15555555555555556</v>
      </c>
      <c r="H244" s="33">
        <v>0.32222222222222224</v>
      </c>
      <c r="I244" s="33">
        <v>1.3333333333333333</v>
      </c>
      <c r="J244" s="33">
        <v>0</v>
      </c>
      <c r="K244" s="33">
        <v>0</v>
      </c>
      <c r="L244" s="33">
        <v>4.6865555555555574</v>
      </c>
      <c r="M244" s="33">
        <v>0</v>
      </c>
      <c r="N244" s="33">
        <v>5.5826666666666664</v>
      </c>
      <c r="O244" s="33">
        <v>5.6689608484711725E-2</v>
      </c>
      <c r="P244" s="33">
        <v>9.8588888888888899</v>
      </c>
      <c r="Q244" s="33">
        <v>4.9462222222222225</v>
      </c>
      <c r="R244" s="33">
        <v>0.15033961412614241</v>
      </c>
      <c r="S244" s="33">
        <v>8.112555555555554</v>
      </c>
      <c r="T244" s="33">
        <v>0.60922222222222233</v>
      </c>
      <c r="U244" s="33">
        <v>0</v>
      </c>
      <c r="V244" s="33">
        <v>8.8565948324495075E-2</v>
      </c>
      <c r="W244" s="33">
        <v>0.34</v>
      </c>
      <c r="X244" s="33">
        <v>10.867111111111113</v>
      </c>
      <c r="Y244" s="33">
        <v>0</v>
      </c>
      <c r="Z244" s="33">
        <v>0.1138034525555681</v>
      </c>
      <c r="AA244" s="33">
        <v>0</v>
      </c>
      <c r="AB244" s="33">
        <v>0</v>
      </c>
      <c r="AC244" s="33">
        <v>0</v>
      </c>
      <c r="AD244" s="33">
        <v>0</v>
      </c>
      <c r="AE244" s="33">
        <v>0</v>
      </c>
      <c r="AF244" s="33">
        <v>0</v>
      </c>
      <c r="AG244" s="33">
        <v>0</v>
      </c>
      <c r="AH244" t="s">
        <v>27</v>
      </c>
      <c r="AI244" s="34">
        <v>4</v>
      </c>
    </row>
    <row r="245" spans="1:35" x14ac:dyDescent="0.25">
      <c r="A245" t="s">
        <v>822</v>
      </c>
      <c r="B245" t="s">
        <v>481</v>
      </c>
      <c r="C245" t="s">
        <v>596</v>
      </c>
      <c r="D245" t="s">
        <v>739</v>
      </c>
      <c r="E245" s="33">
        <v>16.322222222222223</v>
      </c>
      <c r="F245" s="33">
        <v>0</v>
      </c>
      <c r="G245" s="33">
        <v>0</v>
      </c>
      <c r="H245" s="33">
        <v>2.1333333333333333</v>
      </c>
      <c r="I245" s="33">
        <v>2.1222222222222222</v>
      </c>
      <c r="J245" s="33">
        <v>0</v>
      </c>
      <c r="K245" s="33">
        <v>0</v>
      </c>
      <c r="L245" s="33">
        <v>1.0083333333333333</v>
      </c>
      <c r="M245" s="33">
        <v>0</v>
      </c>
      <c r="N245" s="33">
        <v>0</v>
      </c>
      <c r="O245" s="33">
        <v>0</v>
      </c>
      <c r="P245" s="33">
        <v>0</v>
      </c>
      <c r="Q245" s="33">
        <v>0</v>
      </c>
      <c r="R245" s="33">
        <v>0</v>
      </c>
      <c r="S245" s="33">
        <v>2.4249999999999998</v>
      </c>
      <c r="T245" s="33">
        <v>5.9333333333333336</v>
      </c>
      <c r="U245" s="33">
        <v>0</v>
      </c>
      <c r="V245" s="33">
        <v>0.51208304969366925</v>
      </c>
      <c r="W245" s="33">
        <v>2.2888888888888888</v>
      </c>
      <c r="X245" s="33">
        <v>9.4805555555555561</v>
      </c>
      <c r="Y245" s="33">
        <v>0</v>
      </c>
      <c r="Z245" s="33">
        <v>0.72106875425459505</v>
      </c>
      <c r="AA245" s="33">
        <v>0</v>
      </c>
      <c r="AB245" s="33">
        <v>4.9333333333333336</v>
      </c>
      <c r="AC245" s="33">
        <v>0</v>
      </c>
      <c r="AD245" s="33">
        <v>0</v>
      </c>
      <c r="AE245" s="33">
        <v>0</v>
      </c>
      <c r="AF245" s="33">
        <v>0</v>
      </c>
      <c r="AG245" s="33">
        <v>0</v>
      </c>
      <c r="AH245" t="s">
        <v>213</v>
      </c>
      <c r="AI245" s="34">
        <v>4</v>
      </c>
    </row>
    <row r="246" spans="1:35" x14ac:dyDescent="0.25">
      <c r="A246" t="s">
        <v>822</v>
      </c>
      <c r="B246" t="s">
        <v>499</v>
      </c>
      <c r="C246" t="s">
        <v>570</v>
      </c>
      <c r="D246" t="s">
        <v>698</v>
      </c>
      <c r="E246" s="33">
        <v>35.455555555555556</v>
      </c>
      <c r="F246" s="33">
        <v>4.4444444444444446</v>
      </c>
      <c r="G246" s="33">
        <v>0.53333333333333333</v>
      </c>
      <c r="H246" s="33">
        <v>0.12777777777777777</v>
      </c>
      <c r="I246" s="33">
        <v>0.51111111111111107</v>
      </c>
      <c r="J246" s="33">
        <v>8.8888888888888892E-2</v>
      </c>
      <c r="K246" s="33">
        <v>0.14444444444444443</v>
      </c>
      <c r="L246" s="33">
        <v>3.55311111111111</v>
      </c>
      <c r="M246" s="33">
        <v>0</v>
      </c>
      <c r="N246" s="33">
        <v>5.4361111111111109</v>
      </c>
      <c r="O246" s="33">
        <v>0.15332184268254465</v>
      </c>
      <c r="P246" s="33">
        <v>5.2972222222222225</v>
      </c>
      <c r="Q246" s="33">
        <v>6.1638888888888888</v>
      </c>
      <c r="R246" s="33">
        <v>0.3232528987778126</v>
      </c>
      <c r="S246" s="33">
        <v>3.0755555555555545</v>
      </c>
      <c r="T246" s="33">
        <v>5.7086666666666677</v>
      </c>
      <c r="U246" s="33">
        <v>0</v>
      </c>
      <c r="V246" s="33">
        <v>0.24775305546850518</v>
      </c>
      <c r="W246" s="33">
        <v>1.5877777777777782</v>
      </c>
      <c r="X246" s="33">
        <v>4.3061111111111128</v>
      </c>
      <c r="Y246" s="33">
        <v>0</v>
      </c>
      <c r="Z246" s="33">
        <v>0.16623315575054848</v>
      </c>
      <c r="AA246" s="33">
        <v>0</v>
      </c>
      <c r="AB246" s="33">
        <v>0</v>
      </c>
      <c r="AC246" s="33">
        <v>0</v>
      </c>
      <c r="AD246" s="33">
        <v>0</v>
      </c>
      <c r="AE246" s="33">
        <v>0</v>
      </c>
      <c r="AF246" s="33">
        <v>0</v>
      </c>
      <c r="AG246" s="33">
        <v>0</v>
      </c>
      <c r="AH246" t="s">
        <v>232</v>
      </c>
      <c r="AI246" s="34">
        <v>4</v>
      </c>
    </row>
    <row r="247" spans="1:35" x14ac:dyDescent="0.25">
      <c r="A247" t="s">
        <v>822</v>
      </c>
      <c r="B247" t="s">
        <v>525</v>
      </c>
      <c r="C247" t="s">
        <v>594</v>
      </c>
      <c r="D247" t="s">
        <v>699</v>
      </c>
      <c r="E247" s="33">
        <v>49.922222222222224</v>
      </c>
      <c r="F247" s="33">
        <v>33.555555555555557</v>
      </c>
      <c r="G247" s="33">
        <v>0.57777777777777772</v>
      </c>
      <c r="H247" s="33">
        <v>0.37222222222222223</v>
      </c>
      <c r="I247" s="33">
        <v>2.2222222222222223E-2</v>
      </c>
      <c r="J247" s="33">
        <v>0</v>
      </c>
      <c r="K247" s="33">
        <v>0</v>
      </c>
      <c r="L247" s="33">
        <v>0.21711111111111109</v>
      </c>
      <c r="M247" s="33">
        <v>4.6263333333333332</v>
      </c>
      <c r="N247" s="33">
        <v>0</v>
      </c>
      <c r="O247" s="33">
        <v>9.2670821277542836E-2</v>
      </c>
      <c r="P247" s="33">
        <v>5.8221111111111128</v>
      </c>
      <c r="Q247" s="33">
        <v>15.701999999999996</v>
      </c>
      <c r="R247" s="33">
        <v>0.43115290451813931</v>
      </c>
      <c r="S247" s="33">
        <v>3.4342222222222238</v>
      </c>
      <c r="T247" s="33">
        <v>1.9681111111111114</v>
      </c>
      <c r="U247" s="33">
        <v>0</v>
      </c>
      <c r="V247" s="33">
        <v>0.10821500111284223</v>
      </c>
      <c r="W247" s="33">
        <v>4.1157777777777778</v>
      </c>
      <c r="X247" s="33">
        <v>6.0985555555555573</v>
      </c>
      <c r="Y247" s="33">
        <v>0</v>
      </c>
      <c r="Z247" s="33">
        <v>0.2046049410193635</v>
      </c>
      <c r="AA247" s="33">
        <v>0</v>
      </c>
      <c r="AB247" s="33">
        <v>0</v>
      </c>
      <c r="AC247" s="33">
        <v>0</v>
      </c>
      <c r="AD247" s="33">
        <v>51.792444444444442</v>
      </c>
      <c r="AE247" s="33">
        <v>0</v>
      </c>
      <c r="AF247" s="33">
        <v>0</v>
      </c>
      <c r="AG247" s="33">
        <v>0</v>
      </c>
      <c r="AH247" t="s">
        <v>258</v>
      </c>
      <c r="AI247" s="34">
        <v>4</v>
      </c>
    </row>
    <row r="248" spans="1:35" x14ac:dyDescent="0.25">
      <c r="A248" t="s">
        <v>822</v>
      </c>
      <c r="B248" t="s">
        <v>531</v>
      </c>
      <c r="C248" t="s">
        <v>594</v>
      </c>
      <c r="D248" t="s">
        <v>699</v>
      </c>
      <c r="E248" s="33">
        <v>49.31111111111111</v>
      </c>
      <c r="F248" s="33">
        <v>34.222222222222221</v>
      </c>
      <c r="G248" s="33">
        <v>0.57777777777777772</v>
      </c>
      <c r="H248" s="33">
        <v>0.32777777777777778</v>
      </c>
      <c r="I248" s="33">
        <v>0</v>
      </c>
      <c r="J248" s="33">
        <v>0</v>
      </c>
      <c r="K248" s="33">
        <v>0</v>
      </c>
      <c r="L248" s="33">
        <v>4.4978888888888884</v>
      </c>
      <c r="M248" s="33">
        <v>4.6037777777777782</v>
      </c>
      <c r="N248" s="33">
        <v>0</v>
      </c>
      <c r="O248" s="33">
        <v>9.3361874718341606E-2</v>
      </c>
      <c r="P248" s="33">
        <v>5.8059999999999992</v>
      </c>
      <c r="Q248" s="33">
        <v>10.468666666666669</v>
      </c>
      <c r="R248" s="33">
        <v>0.33004055881027494</v>
      </c>
      <c r="S248" s="33">
        <v>3.070444444444445</v>
      </c>
      <c r="T248" s="33">
        <v>1.3397777777777777</v>
      </c>
      <c r="U248" s="33">
        <v>0</v>
      </c>
      <c r="V248" s="33">
        <v>8.943668319062642E-2</v>
      </c>
      <c r="W248" s="33">
        <v>0.87200000000000022</v>
      </c>
      <c r="X248" s="33">
        <v>4.4999999999999998E-2</v>
      </c>
      <c r="Y248" s="33">
        <v>0</v>
      </c>
      <c r="Z248" s="33">
        <v>1.8596214511041015E-2</v>
      </c>
      <c r="AA248" s="33">
        <v>0</v>
      </c>
      <c r="AB248" s="33">
        <v>0</v>
      </c>
      <c r="AC248" s="33">
        <v>0</v>
      </c>
      <c r="AD248" s="33">
        <v>50.156111111111116</v>
      </c>
      <c r="AE248" s="33">
        <v>0</v>
      </c>
      <c r="AF248" s="33">
        <v>0</v>
      </c>
      <c r="AG248" s="33">
        <v>0</v>
      </c>
      <c r="AH248" t="s">
        <v>264</v>
      </c>
      <c r="AI248" s="34">
        <v>4</v>
      </c>
    </row>
    <row r="249" spans="1:35" x14ac:dyDescent="0.25">
      <c r="A249" t="s">
        <v>822</v>
      </c>
      <c r="B249" t="s">
        <v>521</v>
      </c>
      <c r="C249" t="s">
        <v>594</v>
      </c>
      <c r="D249" t="s">
        <v>699</v>
      </c>
      <c r="E249" s="33">
        <v>62.4</v>
      </c>
      <c r="F249" s="33">
        <v>35.711111111111109</v>
      </c>
      <c r="G249" s="33">
        <v>0.28888888888888886</v>
      </c>
      <c r="H249" s="33">
        <v>0.67777777777777781</v>
      </c>
      <c r="I249" s="33">
        <v>5.5555555555555552E-2</v>
      </c>
      <c r="J249" s="33">
        <v>0</v>
      </c>
      <c r="K249" s="33">
        <v>0</v>
      </c>
      <c r="L249" s="33">
        <v>0</v>
      </c>
      <c r="M249" s="33">
        <v>5.3295555555555563</v>
      </c>
      <c r="N249" s="33">
        <v>0</v>
      </c>
      <c r="O249" s="33">
        <v>8.5409544159544173E-2</v>
      </c>
      <c r="P249" s="33">
        <v>5.939111111111111</v>
      </c>
      <c r="Q249" s="33">
        <v>14.493666666666662</v>
      </c>
      <c r="R249" s="33">
        <v>0.32744836182336173</v>
      </c>
      <c r="S249" s="33">
        <v>3.7973333333333334</v>
      </c>
      <c r="T249" s="33">
        <v>1.5538888888888891</v>
      </c>
      <c r="U249" s="33">
        <v>0</v>
      </c>
      <c r="V249" s="33">
        <v>8.5756766381766394E-2</v>
      </c>
      <c r="W249" s="33">
        <v>2.0513333333333339</v>
      </c>
      <c r="X249" s="33">
        <v>3.2542222222222223</v>
      </c>
      <c r="Y249" s="33">
        <v>0</v>
      </c>
      <c r="Z249" s="33">
        <v>8.5024928774928787E-2</v>
      </c>
      <c r="AA249" s="33">
        <v>0</v>
      </c>
      <c r="AB249" s="33">
        <v>0</v>
      </c>
      <c r="AC249" s="33">
        <v>0</v>
      </c>
      <c r="AD249" s="33">
        <v>69.99155555555555</v>
      </c>
      <c r="AE249" s="33">
        <v>0</v>
      </c>
      <c r="AF249" s="33">
        <v>0</v>
      </c>
      <c r="AG249" s="33">
        <v>0</v>
      </c>
      <c r="AH249" t="s">
        <v>254</v>
      </c>
      <c r="AI249" s="34">
        <v>4</v>
      </c>
    </row>
    <row r="250" spans="1:35" x14ac:dyDescent="0.25">
      <c r="A250" t="s">
        <v>822</v>
      </c>
      <c r="B250" t="s">
        <v>354</v>
      </c>
      <c r="C250" t="s">
        <v>623</v>
      </c>
      <c r="D250" t="s">
        <v>733</v>
      </c>
      <c r="E250" s="33">
        <v>43.2</v>
      </c>
      <c r="F250" s="33">
        <v>24.577777777777779</v>
      </c>
      <c r="G250" s="33">
        <v>0.57777777777777772</v>
      </c>
      <c r="H250" s="33">
        <v>3.888888888888889E-2</v>
      </c>
      <c r="I250" s="33">
        <v>7.7777777777777779E-2</v>
      </c>
      <c r="J250" s="33">
        <v>0</v>
      </c>
      <c r="K250" s="33">
        <v>0</v>
      </c>
      <c r="L250" s="33">
        <v>0</v>
      </c>
      <c r="M250" s="33">
        <v>0</v>
      </c>
      <c r="N250" s="33">
        <v>0</v>
      </c>
      <c r="O250" s="33">
        <v>0</v>
      </c>
      <c r="P250" s="33">
        <v>5.3156666666666661</v>
      </c>
      <c r="Q250" s="33">
        <v>10.678666666666667</v>
      </c>
      <c r="R250" s="33">
        <v>0.37023919753086415</v>
      </c>
      <c r="S250" s="33">
        <v>0</v>
      </c>
      <c r="T250" s="33">
        <v>0</v>
      </c>
      <c r="U250" s="33">
        <v>0</v>
      </c>
      <c r="V250" s="33">
        <v>0</v>
      </c>
      <c r="W250" s="33">
        <v>0</v>
      </c>
      <c r="X250" s="33">
        <v>0</v>
      </c>
      <c r="Y250" s="33">
        <v>0</v>
      </c>
      <c r="Z250" s="33">
        <v>0</v>
      </c>
      <c r="AA250" s="33">
        <v>0</v>
      </c>
      <c r="AB250" s="33">
        <v>0</v>
      </c>
      <c r="AC250" s="33">
        <v>0</v>
      </c>
      <c r="AD250" s="33">
        <v>57.647999999999989</v>
      </c>
      <c r="AE250" s="33">
        <v>0</v>
      </c>
      <c r="AF250" s="33">
        <v>0</v>
      </c>
      <c r="AG250" s="33">
        <v>0</v>
      </c>
      <c r="AH250" t="s">
        <v>82</v>
      </c>
      <c r="AI250" s="34">
        <v>4</v>
      </c>
    </row>
    <row r="251" spans="1:35" x14ac:dyDescent="0.25">
      <c r="A251" t="s">
        <v>822</v>
      </c>
      <c r="B251" t="s">
        <v>421</v>
      </c>
      <c r="C251" t="s">
        <v>555</v>
      </c>
      <c r="D251" t="s">
        <v>688</v>
      </c>
      <c r="E251" s="33">
        <v>46.422222222222224</v>
      </c>
      <c r="F251" s="33">
        <v>43.411111111111111</v>
      </c>
      <c r="G251" s="33">
        <v>0</v>
      </c>
      <c r="H251" s="33">
        <v>4.4444444444444446E-2</v>
      </c>
      <c r="I251" s="33">
        <v>8.8888888888888892E-2</v>
      </c>
      <c r="J251" s="33">
        <v>0</v>
      </c>
      <c r="K251" s="33">
        <v>0</v>
      </c>
      <c r="L251" s="33">
        <v>0</v>
      </c>
      <c r="M251" s="33">
        <v>4.5405555555555557</v>
      </c>
      <c r="N251" s="33">
        <v>0</v>
      </c>
      <c r="O251" s="33">
        <v>9.7809956917185248E-2</v>
      </c>
      <c r="P251" s="33">
        <v>4.7828888888888894</v>
      </c>
      <c r="Q251" s="33">
        <v>13.972111111111108</v>
      </c>
      <c r="R251" s="33">
        <v>0.40400909526089024</v>
      </c>
      <c r="S251" s="33">
        <v>0</v>
      </c>
      <c r="T251" s="33">
        <v>0</v>
      </c>
      <c r="U251" s="33">
        <v>0</v>
      </c>
      <c r="V251" s="33">
        <v>0</v>
      </c>
      <c r="W251" s="33">
        <v>0</v>
      </c>
      <c r="X251" s="33">
        <v>0</v>
      </c>
      <c r="Y251" s="33">
        <v>0</v>
      </c>
      <c r="Z251" s="33">
        <v>0</v>
      </c>
      <c r="AA251" s="33">
        <v>0</v>
      </c>
      <c r="AB251" s="33">
        <v>0</v>
      </c>
      <c r="AC251" s="33">
        <v>0</v>
      </c>
      <c r="AD251" s="33">
        <v>51.493111111111112</v>
      </c>
      <c r="AE251" s="33">
        <v>0</v>
      </c>
      <c r="AF251" s="33">
        <v>0</v>
      </c>
      <c r="AG251" s="33">
        <v>0</v>
      </c>
      <c r="AH251" t="s">
        <v>153</v>
      </c>
      <c r="AI251" s="34">
        <v>4</v>
      </c>
    </row>
    <row r="252" spans="1:35" x14ac:dyDescent="0.25">
      <c r="A252" t="s">
        <v>822</v>
      </c>
      <c r="B252" t="s">
        <v>524</v>
      </c>
      <c r="C252" t="s">
        <v>683</v>
      </c>
      <c r="D252" t="s">
        <v>771</v>
      </c>
      <c r="E252" s="33">
        <v>95.388888888888886</v>
      </c>
      <c r="F252" s="33">
        <v>102.91111111111111</v>
      </c>
      <c r="G252" s="33">
        <v>2.4555555555555557</v>
      </c>
      <c r="H252" s="33">
        <v>0</v>
      </c>
      <c r="I252" s="33">
        <v>5.2</v>
      </c>
      <c r="J252" s="33">
        <v>4.7222222222222223</v>
      </c>
      <c r="K252" s="33">
        <v>10.077777777777778</v>
      </c>
      <c r="L252" s="33">
        <v>4.8692222222222208</v>
      </c>
      <c r="M252" s="33">
        <v>5.3416666666666668</v>
      </c>
      <c r="N252" s="33">
        <v>11.786111111111111</v>
      </c>
      <c r="O252" s="33">
        <v>0.17955736750145607</v>
      </c>
      <c r="P252" s="33">
        <v>0</v>
      </c>
      <c r="Q252" s="33">
        <v>20.030555555555555</v>
      </c>
      <c r="R252" s="33">
        <v>0.20998835177635411</v>
      </c>
      <c r="S252" s="33">
        <v>5.564222222222222</v>
      </c>
      <c r="T252" s="33">
        <v>0</v>
      </c>
      <c r="U252" s="33">
        <v>0</v>
      </c>
      <c r="V252" s="33">
        <v>5.8331974373907976E-2</v>
      </c>
      <c r="W252" s="33">
        <v>4.1538888888888872</v>
      </c>
      <c r="X252" s="33">
        <v>0</v>
      </c>
      <c r="Y252" s="33">
        <v>0</v>
      </c>
      <c r="Z252" s="33">
        <v>4.354688410017471E-2</v>
      </c>
      <c r="AA252" s="33">
        <v>4.3444444444444441</v>
      </c>
      <c r="AB252" s="33">
        <v>5.0666666666666664</v>
      </c>
      <c r="AC252" s="33">
        <v>0</v>
      </c>
      <c r="AD252" s="33">
        <v>0</v>
      </c>
      <c r="AE252" s="33">
        <v>0</v>
      </c>
      <c r="AF252" s="33">
        <v>0</v>
      </c>
      <c r="AG252" s="33">
        <v>6.6666666666666666E-2</v>
      </c>
      <c r="AH252" t="s">
        <v>257</v>
      </c>
      <c r="AI252" s="34">
        <v>4</v>
      </c>
    </row>
    <row r="253" spans="1:35" x14ac:dyDescent="0.25">
      <c r="A253" t="s">
        <v>822</v>
      </c>
      <c r="B253" t="s">
        <v>337</v>
      </c>
      <c r="C253" t="s">
        <v>555</v>
      </c>
      <c r="D253" t="s">
        <v>688</v>
      </c>
      <c r="E253" s="33">
        <v>46.488888888888887</v>
      </c>
      <c r="F253" s="33">
        <v>5.6</v>
      </c>
      <c r="G253" s="33">
        <v>0.12222222222222222</v>
      </c>
      <c r="H253" s="33">
        <v>0.22777777777777777</v>
      </c>
      <c r="I253" s="33">
        <v>1.1777777777777778</v>
      </c>
      <c r="J253" s="33">
        <v>0</v>
      </c>
      <c r="K253" s="33">
        <v>5.5555555555555552E-2</v>
      </c>
      <c r="L253" s="33">
        <v>0.93344444444444452</v>
      </c>
      <c r="M253" s="33">
        <v>4.7138888888888886</v>
      </c>
      <c r="N253" s="33">
        <v>0</v>
      </c>
      <c r="O253" s="33">
        <v>0.10139818355640536</v>
      </c>
      <c r="P253" s="33">
        <v>0</v>
      </c>
      <c r="Q253" s="33">
        <v>0</v>
      </c>
      <c r="R253" s="33">
        <v>0</v>
      </c>
      <c r="S253" s="33">
        <v>9.0355555555555558</v>
      </c>
      <c r="T253" s="33">
        <v>4.910333333333333</v>
      </c>
      <c r="U253" s="33">
        <v>0.12222222222222222</v>
      </c>
      <c r="V253" s="33">
        <v>0.3026123326959847</v>
      </c>
      <c r="W253" s="33">
        <v>3.7292222222222229</v>
      </c>
      <c r="X253" s="33">
        <v>8.3431111111111065</v>
      </c>
      <c r="Y253" s="33">
        <v>0</v>
      </c>
      <c r="Z253" s="33">
        <v>0.25968212237093685</v>
      </c>
      <c r="AA253" s="33">
        <v>0.66666666666666663</v>
      </c>
      <c r="AB253" s="33">
        <v>0</v>
      </c>
      <c r="AC253" s="33">
        <v>0</v>
      </c>
      <c r="AD253" s="33">
        <v>0</v>
      </c>
      <c r="AE253" s="33">
        <v>0</v>
      </c>
      <c r="AF253" s="33">
        <v>0</v>
      </c>
      <c r="AG253" s="33">
        <v>0</v>
      </c>
      <c r="AH253" t="s">
        <v>65</v>
      </c>
      <c r="AI253" s="34">
        <v>4</v>
      </c>
    </row>
    <row r="254" spans="1:35" x14ac:dyDescent="0.25">
      <c r="A254" t="s">
        <v>822</v>
      </c>
      <c r="B254" t="s">
        <v>495</v>
      </c>
      <c r="C254" t="s">
        <v>678</v>
      </c>
      <c r="D254" t="s">
        <v>762</v>
      </c>
      <c r="E254" s="33">
        <v>61.022222222222226</v>
      </c>
      <c r="F254" s="33">
        <v>5.6</v>
      </c>
      <c r="G254" s="33">
        <v>0</v>
      </c>
      <c r="H254" s="33">
        <v>0.46666666666666667</v>
      </c>
      <c r="I254" s="33">
        <v>0.64444444444444449</v>
      </c>
      <c r="J254" s="33">
        <v>0</v>
      </c>
      <c r="K254" s="33">
        <v>0</v>
      </c>
      <c r="L254" s="33">
        <v>8.7191111111111095</v>
      </c>
      <c r="M254" s="33">
        <v>5.1755555555555555</v>
      </c>
      <c r="N254" s="33">
        <v>0</v>
      </c>
      <c r="O254" s="33">
        <v>8.4814275309541151E-2</v>
      </c>
      <c r="P254" s="33">
        <v>3.5255555555555556</v>
      </c>
      <c r="Q254" s="33">
        <v>16.116666666666667</v>
      </c>
      <c r="R254" s="33">
        <v>0.32188638018936633</v>
      </c>
      <c r="S254" s="33">
        <v>4.5913333333333348</v>
      </c>
      <c r="T254" s="33">
        <v>9.4712222222222238</v>
      </c>
      <c r="U254" s="33">
        <v>0</v>
      </c>
      <c r="V254" s="33">
        <v>0.23044974508375823</v>
      </c>
      <c r="W254" s="33">
        <v>4.5684444444444434</v>
      </c>
      <c r="X254" s="33">
        <v>9.6493333333333347</v>
      </c>
      <c r="Y254" s="33">
        <v>5.3777777777777782</v>
      </c>
      <c r="Z254" s="33">
        <v>0.32112163146394757</v>
      </c>
      <c r="AA254" s="33">
        <v>0</v>
      </c>
      <c r="AB254" s="33">
        <v>0</v>
      </c>
      <c r="AC254" s="33">
        <v>0</v>
      </c>
      <c r="AD254" s="33">
        <v>0</v>
      </c>
      <c r="AE254" s="33">
        <v>0</v>
      </c>
      <c r="AF254" s="33">
        <v>0</v>
      </c>
      <c r="AG254" s="33">
        <v>1.1111111111111112E-2</v>
      </c>
      <c r="AH254" t="s">
        <v>228</v>
      </c>
      <c r="AI254" s="34">
        <v>4</v>
      </c>
    </row>
    <row r="255" spans="1:35" x14ac:dyDescent="0.25">
      <c r="A255" t="s">
        <v>822</v>
      </c>
      <c r="B255" t="s">
        <v>334</v>
      </c>
      <c r="C255" t="s">
        <v>615</v>
      </c>
      <c r="D255" t="s">
        <v>703</v>
      </c>
      <c r="E255" s="33">
        <v>16.211111111111112</v>
      </c>
      <c r="F255" s="33">
        <v>2.5222222222222221</v>
      </c>
      <c r="G255" s="33">
        <v>0</v>
      </c>
      <c r="H255" s="33">
        <v>4.8</v>
      </c>
      <c r="I255" s="33">
        <v>5.333333333333333</v>
      </c>
      <c r="J255" s="33">
        <v>0</v>
      </c>
      <c r="K255" s="33">
        <v>0</v>
      </c>
      <c r="L255" s="33">
        <v>0.75555555555555554</v>
      </c>
      <c r="M255" s="33">
        <v>5.7133333333333329</v>
      </c>
      <c r="N255" s="33">
        <v>0</v>
      </c>
      <c r="O255" s="33">
        <v>0.3524331734064427</v>
      </c>
      <c r="P255" s="33">
        <v>0</v>
      </c>
      <c r="Q255" s="33">
        <v>0</v>
      </c>
      <c r="R255" s="33">
        <v>0</v>
      </c>
      <c r="S255" s="33">
        <v>9.4422222222222238</v>
      </c>
      <c r="T255" s="33">
        <v>4.2666666666666666</v>
      </c>
      <c r="U255" s="33">
        <v>0</v>
      </c>
      <c r="V255" s="33">
        <v>0.84564770390678545</v>
      </c>
      <c r="W255" s="33">
        <v>10.22111111111111</v>
      </c>
      <c r="X255" s="33">
        <v>3.8311111111111127</v>
      </c>
      <c r="Y255" s="33">
        <v>2.7444444444444445</v>
      </c>
      <c r="Z255" s="33">
        <v>1.0361206305688828</v>
      </c>
      <c r="AA255" s="33">
        <v>0</v>
      </c>
      <c r="AB255" s="33">
        <v>0</v>
      </c>
      <c r="AC255" s="33">
        <v>0</v>
      </c>
      <c r="AD255" s="33">
        <v>0</v>
      </c>
      <c r="AE255" s="33">
        <v>0</v>
      </c>
      <c r="AF255" s="33">
        <v>0</v>
      </c>
      <c r="AG255" s="33">
        <v>0</v>
      </c>
      <c r="AH255" t="s">
        <v>62</v>
      </c>
      <c r="AI255" s="34">
        <v>4</v>
      </c>
    </row>
    <row r="256" spans="1:35" x14ac:dyDescent="0.25">
      <c r="A256" t="s">
        <v>822</v>
      </c>
      <c r="B256" t="s">
        <v>293</v>
      </c>
      <c r="C256" t="s">
        <v>596</v>
      </c>
      <c r="D256" t="s">
        <v>739</v>
      </c>
      <c r="E256" s="33">
        <v>89.25555555555556</v>
      </c>
      <c r="F256" s="33">
        <v>5.6888888888888891</v>
      </c>
      <c r="G256" s="33">
        <v>0.35555555555555557</v>
      </c>
      <c r="H256" s="33">
        <v>0.25555555555555554</v>
      </c>
      <c r="I256" s="33">
        <v>0.8</v>
      </c>
      <c r="J256" s="33">
        <v>0</v>
      </c>
      <c r="K256" s="33">
        <v>0</v>
      </c>
      <c r="L256" s="33">
        <v>0</v>
      </c>
      <c r="M256" s="33">
        <v>5.1388888888888893</v>
      </c>
      <c r="N256" s="33">
        <v>0</v>
      </c>
      <c r="O256" s="33">
        <v>5.7575003112162335E-2</v>
      </c>
      <c r="P256" s="33">
        <v>4.3277777777777775</v>
      </c>
      <c r="Q256" s="33">
        <v>5.9138888888888888</v>
      </c>
      <c r="R256" s="33">
        <v>0.11474542512137433</v>
      </c>
      <c r="S256" s="33">
        <v>0</v>
      </c>
      <c r="T256" s="33">
        <v>0</v>
      </c>
      <c r="U256" s="33">
        <v>0</v>
      </c>
      <c r="V256" s="33">
        <v>0</v>
      </c>
      <c r="W256" s="33">
        <v>0</v>
      </c>
      <c r="X256" s="33">
        <v>0</v>
      </c>
      <c r="Y256" s="33">
        <v>0</v>
      </c>
      <c r="Z256" s="33">
        <v>0</v>
      </c>
      <c r="AA256" s="33">
        <v>0</v>
      </c>
      <c r="AB256" s="33">
        <v>0</v>
      </c>
      <c r="AC256" s="33">
        <v>0</v>
      </c>
      <c r="AD256" s="33">
        <v>0</v>
      </c>
      <c r="AE256" s="33">
        <v>0</v>
      </c>
      <c r="AF256" s="33">
        <v>0</v>
      </c>
      <c r="AG256" s="33">
        <v>0</v>
      </c>
      <c r="AH256" t="s">
        <v>20</v>
      </c>
      <c r="AI256" s="34">
        <v>4</v>
      </c>
    </row>
    <row r="257" spans="1:35" x14ac:dyDescent="0.25">
      <c r="A257" t="s">
        <v>822</v>
      </c>
      <c r="B257" t="s">
        <v>510</v>
      </c>
      <c r="C257" t="s">
        <v>555</v>
      </c>
      <c r="D257" t="s">
        <v>688</v>
      </c>
      <c r="E257" s="33">
        <v>124.83333333333333</v>
      </c>
      <c r="F257" s="33">
        <v>5.6888888888888891</v>
      </c>
      <c r="G257" s="33">
        <v>5.6</v>
      </c>
      <c r="H257" s="33">
        <v>0</v>
      </c>
      <c r="I257" s="33">
        <v>5.6</v>
      </c>
      <c r="J257" s="33">
        <v>0</v>
      </c>
      <c r="K257" s="33">
        <v>5.6888888888888891</v>
      </c>
      <c r="L257" s="33">
        <v>9.180666666666669</v>
      </c>
      <c r="M257" s="33">
        <v>0</v>
      </c>
      <c r="N257" s="33">
        <v>6.0967777777777794</v>
      </c>
      <c r="O257" s="33">
        <v>4.8839341344014256E-2</v>
      </c>
      <c r="P257" s="33">
        <v>5.1015555555555556</v>
      </c>
      <c r="Q257" s="33">
        <v>0</v>
      </c>
      <c r="R257" s="33">
        <v>4.0866933689363595E-2</v>
      </c>
      <c r="S257" s="33">
        <v>14.657444444444446</v>
      </c>
      <c r="T257" s="33">
        <v>9.3071111111111069</v>
      </c>
      <c r="U257" s="33">
        <v>0</v>
      </c>
      <c r="V257" s="33">
        <v>0.19197240765465062</v>
      </c>
      <c r="W257" s="33">
        <v>19.087111111111106</v>
      </c>
      <c r="X257" s="33">
        <v>20.241888888888894</v>
      </c>
      <c r="Y257" s="33">
        <v>0</v>
      </c>
      <c r="Z257" s="33">
        <v>0.31505206942590119</v>
      </c>
      <c r="AA257" s="33">
        <v>0</v>
      </c>
      <c r="AB257" s="33">
        <v>0</v>
      </c>
      <c r="AC257" s="33">
        <v>0</v>
      </c>
      <c r="AD257" s="33">
        <v>0</v>
      </c>
      <c r="AE257" s="33">
        <v>0</v>
      </c>
      <c r="AF257" s="33">
        <v>0</v>
      </c>
      <c r="AG257" s="33">
        <v>0</v>
      </c>
      <c r="AH257" t="s">
        <v>243</v>
      </c>
      <c r="AI257" s="34">
        <v>4</v>
      </c>
    </row>
    <row r="258" spans="1:35" x14ac:dyDescent="0.25">
      <c r="A258" t="s">
        <v>822</v>
      </c>
      <c r="B258" t="s">
        <v>372</v>
      </c>
      <c r="C258" t="s">
        <v>631</v>
      </c>
      <c r="D258" t="s">
        <v>773</v>
      </c>
      <c r="E258" s="33">
        <v>81.788888888888891</v>
      </c>
      <c r="F258" s="33">
        <v>5.6</v>
      </c>
      <c r="G258" s="33">
        <v>0.26666666666666666</v>
      </c>
      <c r="H258" s="33">
        <v>0.4</v>
      </c>
      <c r="I258" s="33">
        <v>2.2666666666666666</v>
      </c>
      <c r="J258" s="33">
        <v>0</v>
      </c>
      <c r="K258" s="33">
        <v>0</v>
      </c>
      <c r="L258" s="33">
        <v>5.4942222222222235</v>
      </c>
      <c r="M258" s="33">
        <v>4.7333333333333334</v>
      </c>
      <c r="N258" s="33">
        <v>1.1333333333333333</v>
      </c>
      <c r="O258" s="33">
        <v>7.1729384594484455E-2</v>
      </c>
      <c r="P258" s="33">
        <v>5.572222222222222</v>
      </c>
      <c r="Q258" s="33">
        <v>3.0388888888888888</v>
      </c>
      <c r="R258" s="33">
        <v>0.10528460806955577</v>
      </c>
      <c r="S258" s="33">
        <v>5.4755555555555553</v>
      </c>
      <c r="T258" s="33">
        <v>10.087444444444445</v>
      </c>
      <c r="U258" s="33">
        <v>0</v>
      </c>
      <c r="V258" s="33">
        <v>0.19028257030294798</v>
      </c>
      <c r="W258" s="33">
        <v>0.4230000000000001</v>
      </c>
      <c r="X258" s="33">
        <v>7.4640000000000013</v>
      </c>
      <c r="Y258" s="33">
        <v>0</v>
      </c>
      <c r="Z258" s="33">
        <v>9.6431191414210041E-2</v>
      </c>
      <c r="AA258" s="33">
        <v>0</v>
      </c>
      <c r="AB258" s="33">
        <v>0</v>
      </c>
      <c r="AC258" s="33">
        <v>0</v>
      </c>
      <c r="AD258" s="33">
        <v>0</v>
      </c>
      <c r="AE258" s="33">
        <v>4.2222222222222223</v>
      </c>
      <c r="AF258" s="33">
        <v>0</v>
      </c>
      <c r="AG258" s="33">
        <v>0</v>
      </c>
      <c r="AH258" t="s">
        <v>101</v>
      </c>
      <c r="AI258" s="34">
        <v>4</v>
      </c>
    </row>
    <row r="259" spans="1:35" x14ac:dyDescent="0.25">
      <c r="A259" t="s">
        <v>822</v>
      </c>
      <c r="B259" t="s">
        <v>501</v>
      </c>
      <c r="C259" t="s">
        <v>679</v>
      </c>
      <c r="D259" t="s">
        <v>753</v>
      </c>
      <c r="E259" s="33">
        <v>88.677777777777777</v>
      </c>
      <c r="F259" s="33">
        <v>0</v>
      </c>
      <c r="G259" s="33">
        <v>0</v>
      </c>
      <c r="H259" s="33">
        <v>0.44077777777777782</v>
      </c>
      <c r="I259" s="33">
        <v>3.6222222222222222</v>
      </c>
      <c r="J259" s="33">
        <v>0</v>
      </c>
      <c r="K259" s="33">
        <v>0.53333333333333333</v>
      </c>
      <c r="L259" s="33">
        <v>5.0967777777777776</v>
      </c>
      <c r="M259" s="33">
        <v>7.7805555555555559</v>
      </c>
      <c r="N259" s="33">
        <v>10.4</v>
      </c>
      <c r="O259" s="33">
        <v>0.20501816814935472</v>
      </c>
      <c r="P259" s="33">
        <v>4.8583333333333334</v>
      </c>
      <c r="Q259" s="33">
        <v>7.2805555555555559</v>
      </c>
      <c r="R259" s="33">
        <v>0.13688760806916428</v>
      </c>
      <c r="S259" s="33">
        <v>4.570222222222224</v>
      </c>
      <c r="T259" s="33">
        <v>8.4865555555555545</v>
      </c>
      <c r="U259" s="33">
        <v>0</v>
      </c>
      <c r="V259" s="33">
        <v>0.14723844129808294</v>
      </c>
      <c r="W259" s="33">
        <v>5.8967777777777783</v>
      </c>
      <c r="X259" s="33">
        <v>9.152333333333333</v>
      </c>
      <c r="Y259" s="33">
        <v>0</v>
      </c>
      <c r="Z259" s="33">
        <v>0.16970555068287183</v>
      </c>
      <c r="AA259" s="33">
        <v>0</v>
      </c>
      <c r="AB259" s="33">
        <v>0</v>
      </c>
      <c r="AC259" s="33">
        <v>0</v>
      </c>
      <c r="AD259" s="33">
        <v>0.51944444444444449</v>
      </c>
      <c r="AE259" s="33">
        <v>0</v>
      </c>
      <c r="AF259" s="33">
        <v>0</v>
      </c>
      <c r="AG259" s="33">
        <v>2.1111111111111112</v>
      </c>
      <c r="AH259" t="s">
        <v>234</v>
      </c>
      <c r="AI259" s="34">
        <v>4</v>
      </c>
    </row>
    <row r="260" spans="1:35" x14ac:dyDescent="0.25">
      <c r="A260" t="s">
        <v>822</v>
      </c>
      <c r="B260" t="s">
        <v>507</v>
      </c>
      <c r="C260" t="s">
        <v>679</v>
      </c>
      <c r="D260" t="s">
        <v>753</v>
      </c>
      <c r="E260" s="33">
        <v>125.78888888888889</v>
      </c>
      <c r="F260" s="33">
        <v>5.6888888888888891</v>
      </c>
      <c r="G260" s="33">
        <v>0</v>
      </c>
      <c r="H260" s="33">
        <v>0.49611111111111117</v>
      </c>
      <c r="I260" s="33">
        <v>5.5111111111111111</v>
      </c>
      <c r="J260" s="33">
        <v>0</v>
      </c>
      <c r="K260" s="33">
        <v>0</v>
      </c>
      <c r="L260" s="33">
        <v>4.4107777777777777</v>
      </c>
      <c r="M260" s="33">
        <v>10.163888888888891</v>
      </c>
      <c r="N260" s="33">
        <v>4.9203333333333328</v>
      </c>
      <c r="O260" s="33">
        <v>0.11991696846568325</v>
      </c>
      <c r="P260" s="33">
        <v>5.6888888888888891</v>
      </c>
      <c r="Q260" s="33">
        <v>16.772777777777776</v>
      </c>
      <c r="R260" s="33">
        <v>0.17856638106174366</v>
      </c>
      <c r="S260" s="33">
        <v>9.4851111111111095</v>
      </c>
      <c r="T260" s="33">
        <v>12.119111111111113</v>
      </c>
      <c r="U260" s="33">
        <v>0</v>
      </c>
      <c r="V260" s="33">
        <v>0.1717498454200159</v>
      </c>
      <c r="W260" s="33">
        <v>20.37822222222222</v>
      </c>
      <c r="X260" s="33">
        <v>9.8080000000000034</v>
      </c>
      <c r="Y260" s="33">
        <v>0</v>
      </c>
      <c r="Z260" s="33">
        <v>0.23997526720254395</v>
      </c>
      <c r="AA260" s="33">
        <v>0</v>
      </c>
      <c r="AB260" s="33">
        <v>0</v>
      </c>
      <c r="AC260" s="33">
        <v>0</v>
      </c>
      <c r="AD260" s="33">
        <v>0</v>
      </c>
      <c r="AE260" s="33">
        <v>0.66666666666666663</v>
      </c>
      <c r="AF260" s="33">
        <v>0</v>
      </c>
      <c r="AG260" s="33">
        <v>7.7777777777777779E-2</v>
      </c>
      <c r="AH260" t="s">
        <v>240</v>
      </c>
      <c r="AI260" s="34">
        <v>4</v>
      </c>
    </row>
    <row r="261" spans="1:35" x14ac:dyDescent="0.25">
      <c r="A261" t="s">
        <v>822</v>
      </c>
      <c r="B261" t="s">
        <v>498</v>
      </c>
      <c r="C261" t="s">
        <v>596</v>
      </c>
      <c r="D261" t="s">
        <v>739</v>
      </c>
      <c r="E261" s="33">
        <v>38.12222222222222</v>
      </c>
      <c r="F261" s="33">
        <v>23.166666666666668</v>
      </c>
      <c r="G261" s="33">
        <v>3.3333333333333333E-2</v>
      </c>
      <c r="H261" s="33">
        <v>0.20833333333333334</v>
      </c>
      <c r="I261" s="33">
        <v>0.3888888888888889</v>
      </c>
      <c r="J261" s="33">
        <v>0</v>
      </c>
      <c r="K261" s="33">
        <v>0</v>
      </c>
      <c r="L261" s="33">
        <v>4.2369999999999992</v>
      </c>
      <c r="M261" s="33">
        <v>4.4916666666666663</v>
      </c>
      <c r="N261" s="33">
        <v>0</v>
      </c>
      <c r="O261" s="33">
        <v>0.11782279218886621</v>
      </c>
      <c r="P261" s="33">
        <v>0</v>
      </c>
      <c r="Q261" s="33">
        <v>18.536111111111111</v>
      </c>
      <c r="R261" s="33">
        <v>0.48622850480909358</v>
      </c>
      <c r="S261" s="33">
        <v>0.7400000000000001</v>
      </c>
      <c r="T261" s="33">
        <v>3.3351111111111114</v>
      </c>
      <c r="U261" s="33">
        <v>0</v>
      </c>
      <c r="V261" s="33">
        <v>0.10689594870300205</v>
      </c>
      <c r="W261" s="33">
        <v>1.5776666666666666</v>
      </c>
      <c r="X261" s="33">
        <v>4.4659999999999993</v>
      </c>
      <c r="Y261" s="33">
        <v>0</v>
      </c>
      <c r="Z261" s="33">
        <v>0.15853395511512677</v>
      </c>
      <c r="AA261" s="33">
        <v>0</v>
      </c>
      <c r="AB261" s="33">
        <v>0</v>
      </c>
      <c r="AC261" s="33">
        <v>0</v>
      </c>
      <c r="AD261" s="33">
        <v>0</v>
      </c>
      <c r="AE261" s="33">
        <v>0</v>
      </c>
      <c r="AF261" s="33">
        <v>0</v>
      </c>
      <c r="AG261" s="33">
        <v>0</v>
      </c>
      <c r="AH261" t="s">
        <v>231</v>
      </c>
      <c r="AI261" s="34">
        <v>4</v>
      </c>
    </row>
    <row r="262" spans="1:35" x14ac:dyDescent="0.25">
      <c r="A262" t="s">
        <v>822</v>
      </c>
      <c r="B262" t="s">
        <v>311</v>
      </c>
      <c r="C262" t="s">
        <v>555</v>
      </c>
      <c r="D262" t="s">
        <v>688</v>
      </c>
      <c r="E262" s="33">
        <v>55.6</v>
      </c>
      <c r="F262" s="33">
        <v>4.7111111111111112</v>
      </c>
      <c r="G262" s="33">
        <v>1.1111111111111112E-2</v>
      </c>
      <c r="H262" s="33">
        <v>0.33333333333333331</v>
      </c>
      <c r="I262" s="33">
        <v>0.78888888888888886</v>
      </c>
      <c r="J262" s="33">
        <v>0</v>
      </c>
      <c r="K262" s="33">
        <v>0</v>
      </c>
      <c r="L262" s="33">
        <v>0.34100000000000003</v>
      </c>
      <c r="M262" s="33">
        <v>5.333333333333333</v>
      </c>
      <c r="N262" s="33">
        <v>0</v>
      </c>
      <c r="O262" s="33">
        <v>9.5923261390887277E-2</v>
      </c>
      <c r="P262" s="33">
        <v>0</v>
      </c>
      <c r="Q262" s="33">
        <v>12.330666666666669</v>
      </c>
      <c r="R262" s="33">
        <v>0.22177458033573147</v>
      </c>
      <c r="S262" s="33">
        <v>2.1582222222222232</v>
      </c>
      <c r="T262" s="33">
        <v>5.5022222222222226</v>
      </c>
      <c r="U262" s="33">
        <v>0</v>
      </c>
      <c r="V262" s="33">
        <v>0.1377777777777778</v>
      </c>
      <c r="W262" s="33">
        <v>2.6216666666666657</v>
      </c>
      <c r="X262" s="33">
        <v>2.2394444444444446</v>
      </c>
      <c r="Y262" s="33">
        <v>0</v>
      </c>
      <c r="Z262" s="33">
        <v>8.74300559552358E-2</v>
      </c>
      <c r="AA262" s="33">
        <v>0.2</v>
      </c>
      <c r="AB262" s="33">
        <v>0</v>
      </c>
      <c r="AC262" s="33">
        <v>0</v>
      </c>
      <c r="AD262" s="33">
        <v>0</v>
      </c>
      <c r="AE262" s="33">
        <v>0</v>
      </c>
      <c r="AF262" s="33">
        <v>0</v>
      </c>
      <c r="AG262" s="33">
        <v>0.55555555555555558</v>
      </c>
      <c r="AH262" t="s">
        <v>38</v>
      </c>
      <c r="AI262" s="34">
        <v>4</v>
      </c>
    </row>
    <row r="263" spans="1:35" x14ac:dyDescent="0.25">
      <c r="A263" t="s">
        <v>822</v>
      </c>
      <c r="B263" t="s">
        <v>401</v>
      </c>
      <c r="C263" t="s">
        <v>585</v>
      </c>
      <c r="D263" t="s">
        <v>691</v>
      </c>
      <c r="E263" s="33">
        <v>43.722222222222221</v>
      </c>
      <c r="F263" s="33">
        <v>5.6888888888888891</v>
      </c>
      <c r="G263" s="33">
        <v>0</v>
      </c>
      <c r="H263" s="33">
        <v>0</v>
      </c>
      <c r="I263" s="33">
        <v>0</v>
      </c>
      <c r="J263" s="33">
        <v>0</v>
      </c>
      <c r="K263" s="33">
        <v>0</v>
      </c>
      <c r="L263" s="33">
        <v>2.5201111111111114</v>
      </c>
      <c r="M263" s="33">
        <v>4.4000000000000004</v>
      </c>
      <c r="N263" s="33">
        <v>0</v>
      </c>
      <c r="O263" s="33">
        <v>0.10063532401524779</v>
      </c>
      <c r="P263" s="33">
        <v>0</v>
      </c>
      <c r="Q263" s="33">
        <v>4.1732222222222219</v>
      </c>
      <c r="R263" s="33">
        <v>9.5448538754764931E-2</v>
      </c>
      <c r="S263" s="33">
        <v>2.5581111111111112</v>
      </c>
      <c r="T263" s="33">
        <v>2.9962222222222219</v>
      </c>
      <c r="U263" s="33">
        <v>0</v>
      </c>
      <c r="V263" s="33">
        <v>0.12703684879288438</v>
      </c>
      <c r="W263" s="33">
        <v>0.33255555555555555</v>
      </c>
      <c r="X263" s="33">
        <v>4.6425555555555542</v>
      </c>
      <c r="Y263" s="33">
        <v>0</v>
      </c>
      <c r="Z263" s="33">
        <v>0.11378907242693771</v>
      </c>
      <c r="AA263" s="33">
        <v>0</v>
      </c>
      <c r="AB263" s="33">
        <v>0</v>
      </c>
      <c r="AC263" s="33">
        <v>0</v>
      </c>
      <c r="AD263" s="33">
        <v>0</v>
      </c>
      <c r="AE263" s="33">
        <v>0</v>
      </c>
      <c r="AF263" s="33">
        <v>0</v>
      </c>
      <c r="AG263" s="33">
        <v>0</v>
      </c>
      <c r="AH263" t="s">
        <v>132</v>
      </c>
      <c r="AI263" s="34">
        <v>4</v>
      </c>
    </row>
    <row r="264" spans="1:35" x14ac:dyDescent="0.25">
      <c r="A264" t="s">
        <v>822</v>
      </c>
      <c r="B264" t="s">
        <v>366</v>
      </c>
      <c r="C264" t="s">
        <v>595</v>
      </c>
      <c r="D264" t="s">
        <v>727</v>
      </c>
      <c r="E264" s="33">
        <v>62.455555555555556</v>
      </c>
      <c r="F264" s="33">
        <v>5.2666666666666666</v>
      </c>
      <c r="G264" s="33">
        <v>0</v>
      </c>
      <c r="H264" s="33">
        <v>0</v>
      </c>
      <c r="I264" s="33">
        <v>0</v>
      </c>
      <c r="J264" s="33">
        <v>0</v>
      </c>
      <c r="K264" s="33">
        <v>0.57777777777777772</v>
      </c>
      <c r="L264" s="33">
        <v>0</v>
      </c>
      <c r="M264" s="33">
        <v>0</v>
      </c>
      <c r="N264" s="33">
        <v>9.2555555555555564</v>
      </c>
      <c r="O264" s="33">
        <v>0.14819427148194272</v>
      </c>
      <c r="P264" s="33">
        <v>0</v>
      </c>
      <c r="Q264" s="33">
        <v>12.463888888888889</v>
      </c>
      <c r="R264" s="33">
        <v>0.19956413449564134</v>
      </c>
      <c r="S264" s="33">
        <v>0</v>
      </c>
      <c r="T264" s="33">
        <v>0</v>
      </c>
      <c r="U264" s="33">
        <v>0</v>
      </c>
      <c r="V264" s="33">
        <v>0</v>
      </c>
      <c r="W264" s="33">
        <v>0</v>
      </c>
      <c r="X264" s="33">
        <v>0</v>
      </c>
      <c r="Y264" s="33">
        <v>0</v>
      </c>
      <c r="Z264" s="33">
        <v>0</v>
      </c>
      <c r="AA264" s="33">
        <v>0</v>
      </c>
      <c r="AB264" s="33">
        <v>0</v>
      </c>
      <c r="AC264" s="33">
        <v>0</v>
      </c>
      <c r="AD264" s="33">
        <v>0</v>
      </c>
      <c r="AE264" s="33">
        <v>0</v>
      </c>
      <c r="AF264" s="33">
        <v>0</v>
      </c>
      <c r="AG264" s="33">
        <v>0</v>
      </c>
      <c r="AH264" t="s">
        <v>94</v>
      </c>
      <c r="AI264" s="34">
        <v>4</v>
      </c>
    </row>
    <row r="265" spans="1:35" x14ac:dyDescent="0.25">
      <c r="A265" t="s">
        <v>822</v>
      </c>
      <c r="B265" t="s">
        <v>517</v>
      </c>
      <c r="C265" t="s">
        <v>555</v>
      </c>
      <c r="D265" t="s">
        <v>688</v>
      </c>
      <c r="E265" s="33">
        <v>43.977777777777774</v>
      </c>
      <c r="F265" s="33">
        <v>26.466666666666665</v>
      </c>
      <c r="G265" s="33">
        <v>0.46666666666666667</v>
      </c>
      <c r="H265" s="33">
        <v>0.31111111111111112</v>
      </c>
      <c r="I265" s="33">
        <v>7.7777777777777779E-2</v>
      </c>
      <c r="J265" s="33">
        <v>0</v>
      </c>
      <c r="K265" s="33">
        <v>0</v>
      </c>
      <c r="L265" s="33">
        <v>1.1521111111111109</v>
      </c>
      <c r="M265" s="33">
        <v>3.5609999999999995</v>
      </c>
      <c r="N265" s="33">
        <v>0</v>
      </c>
      <c r="O265" s="33">
        <v>8.0972713491662449E-2</v>
      </c>
      <c r="P265" s="33">
        <v>6.1773333333333325</v>
      </c>
      <c r="Q265" s="33">
        <v>4.1900000000000013</v>
      </c>
      <c r="R265" s="33">
        <v>0.23574027286508342</v>
      </c>
      <c r="S265" s="33">
        <v>5.338222222222222</v>
      </c>
      <c r="T265" s="33">
        <v>4.9258888888888892</v>
      </c>
      <c r="U265" s="33">
        <v>0</v>
      </c>
      <c r="V265" s="33">
        <v>0.23339312784234464</v>
      </c>
      <c r="W265" s="33">
        <v>3.3346666666666667</v>
      </c>
      <c r="X265" s="33">
        <v>6.6574444444444429</v>
      </c>
      <c r="Y265" s="33">
        <v>0</v>
      </c>
      <c r="Z265" s="33">
        <v>0.22720818595250122</v>
      </c>
      <c r="AA265" s="33">
        <v>0</v>
      </c>
      <c r="AB265" s="33">
        <v>0</v>
      </c>
      <c r="AC265" s="33">
        <v>0</v>
      </c>
      <c r="AD265" s="33">
        <v>42.145777777777781</v>
      </c>
      <c r="AE265" s="33">
        <v>0</v>
      </c>
      <c r="AF265" s="33">
        <v>0</v>
      </c>
      <c r="AG265" s="33">
        <v>0</v>
      </c>
      <c r="AH265" t="s">
        <v>250</v>
      </c>
      <c r="AI265" s="34">
        <v>4</v>
      </c>
    </row>
    <row r="266" spans="1:35" x14ac:dyDescent="0.25">
      <c r="A266" t="s">
        <v>822</v>
      </c>
      <c r="B266" t="s">
        <v>317</v>
      </c>
      <c r="C266" t="s">
        <v>586</v>
      </c>
      <c r="D266" t="s">
        <v>738</v>
      </c>
      <c r="E266" s="33">
        <v>92.666666666666671</v>
      </c>
      <c r="F266" s="33">
        <v>4.9777777777777779</v>
      </c>
      <c r="G266" s="33">
        <v>0.31111111111111112</v>
      </c>
      <c r="H266" s="33">
        <v>0.88111111111111107</v>
      </c>
      <c r="I266" s="33">
        <v>1.5</v>
      </c>
      <c r="J266" s="33">
        <v>0</v>
      </c>
      <c r="K266" s="33">
        <v>0</v>
      </c>
      <c r="L266" s="33">
        <v>5.2063333333333333</v>
      </c>
      <c r="M266" s="33">
        <v>5.5466666666666669</v>
      </c>
      <c r="N266" s="33">
        <v>0</v>
      </c>
      <c r="O266" s="33">
        <v>5.9856115107913666E-2</v>
      </c>
      <c r="P266" s="33">
        <v>4.9815555555555555</v>
      </c>
      <c r="Q266" s="33">
        <v>0</v>
      </c>
      <c r="R266" s="33">
        <v>5.3757793764988009E-2</v>
      </c>
      <c r="S266" s="33">
        <v>10.608000000000001</v>
      </c>
      <c r="T266" s="33">
        <v>2.5906666666666669</v>
      </c>
      <c r="U266" s="33">
        <v>0</v>
      </c>
      <c r="V266" s="33">
        <v>0.14243165467625901</v>
      </c>
      <c r="W266" s="33">
        <v>5.4926666666666666</v>
      </c>
      <c r="X266" s="33">
        <v>12.330888888888889</v>
      </c>
      <c r="Y266" s="33">
        <v>0</v>
      </c>
      <c r="Z266" s="33">
        <v>0.19234052757793765</v>
      </c>
      <c r="AA266" s="33">
        <v>0</v>
      </c>
      <c r="AB266" s="33">
        <v>0</v>
      </c>
      <c r="AC266" s="33">
        <v>0</v>
      </c>
      <c r="AD266" s="33">
        <v>0</v>
      </c>
      <c r="AE266" s="33">
        <v>0</v>
      </c>
      <c r="AF266" s="33">
        <v>0</v>
      </c>
      <c r="AG266" s="33">
        <v>0</v>
      </c>
      <c r="AH266" t="s">
        <v>45</v>
      </c>
      <c r="AI266" s="34">
        <v>4</v>
      </c>
    </row>
    <row r="267" spans="1:35" x14ac:dyDescent="0.25">
      <c r="A267" t="s">
        <v>822</v>
      </c>
      <c r="B267" t="s">
        <v>375</v>
      </c>
      <c r="C267" t="s">
        <v>573</v>
      </c>
      <c r="D267" t="s">
        <v>689</v>
      </c>
      <c r="E267" s="33">
        <v>117.18888888888888</v>
      </c>
      <c r="F267" s="33">
        <v>6</v>
      </c>
      <c r="G267" s="33">
        <v>0.35555555555555557</v>
      </c>
      <c r="H267" s="33">
        <v>6.2102222222222165</v>
      </c>
      <c r="I267" s="33">
        <v>1.7777777777777777</v>
      </c>
      <c r="J267" s="33">
        <v>0</v>
      </c>
      <c r="K267" s="33">
        <v>0</v>
      </c>
      <c r="L267" s="33">
        <v>4.7427777777777784</v>
      </c>
      <c r="M267" s="33">
        <v>4.8416666666666668</v>
      </c>
      <c r="N267" s="33">
        <v>5.7099999999999911</v>
      </c>
      <c r="O267" s="33">
        <v>9.0039821750260679E-2</v>
      </c>
      <c r="P267" s="33">
        <v>4.45</v>
      </c>
      <c r="Q267" s="33">
        <v>3.875</v>
      </c>
      <c r="R267" s="33">
        <v>7.1039158054423054E-2</v>
      </c>
      <c r="S267" s="33">
        <v>9.3028888888888908</v>
      </c>
      <c r="T267" s="33">
        <v>8.222666666666667</v>
      </c>
      <c r="U267" s="33">
        <v>0</v>
      </c>
      <c r="V267" s="33">
        <v>0.14954963496728929</v>
      </c>
      <c r="W267" s="33">
        <v>10.917666666666671</v>
      </c>
      <c r="X267" s="33">
        <v>10.143111111111109</v>
      </c>
      <c r="Y267" s="33">
        <v>0</v>
      </c>
      <c r="Z267" s="33">
        <v>0.17971650706362002</v>
      </c>
      <c r="AA267" s="33">
        <v>0</v>
      </c>
      <c r="AB267" s="33">
        <v>0</v>
      </c>
      <c r="AC267" s="33">
        <v>0</v>
      </c>
      <c r="AD267" s="33">
        <v>51.227777777777774</v>
      </c>
      <c r="AE267" s="33">
        <v>0</v>
      </c>
      <c r="AF267" s="33">
        <v>0</v>
      </c>
      <c r="AG267" s="33">
        <v>0</v>
      </c>
      <c r="AH267" t="s">
        <v>104</v>
      </c>
      <c r="AI267" s="34">
        <v>4</v>
      </c>
    </row>
    <row r="268" spans="1:35" x14ac:dyDescent="0.25">
      <c r="A268" t="s">
        <v>822</v>
      </c>
      <c r="B268" t="s">
        <v>356</v>
      </c>
      <c r="C268" t="s">
        <v>625</v>
      </c>
      <c r="D268" t="s">
        <v>769</v>
      </c>
      <c r="E268" s="33">
        <v>88.63333333333334</v>
      </c>
      <c r="F268" s="33">
        <v>5.5111111111111111</v>
      </c>
      <c r="G268" s="33">
        <v>5.5555555555555552E-2</v>
      </c>
      <c r="H268" s="33">
        <v>0.6694444444444444</v>
      </c>
      <c r="I268" s="33">
        <v>0.58888888888888891</v>
      </c>
      <c r="J268" s="33">
        <v>0</v>
      </c>
      <c r="K268" s="33">
        <v>0</v>
      </c>
      <c r="L268" s="33">
        <v>5.6404444444444453</v>
      </c>
      <c r="M268" s="33">
        <v>0</v>
      </c>
      <c r="N268" s="33">
        <v>0</v>
      </c>
      <c r="O268" s="33">
        <v>0</v>
      </c>
      <c r="P268" s="33">
        <v>2.6373333333333329</v>
      </c>
      <c r="Q268" s="33">
        <v>5.5847777777777781</v>
      </c>
      <c r="R268" s="33">
        <v>9.2765450670678193E-2</v>
      </c>
      <c r="S268" s="33">
        <v>11.640222222222224</v>
      </c>
      <c r="T268" s="33">
        <v>0</v>
      </c>
      <c r="U268" s="33">
        <v>0</v>
      </c>
      <c r="V268" s="33">
        <v>0.13133007396264262</v>
      </c>
      <c r="W268" s="33">
        <v>6.0518888888888895</v>
      </c>
      <c r="X268" s="33">
        <v>10.171777777777775</v>
      </c>
      <c r="Y268" s="33">
        <v>0</v>
      </c>
      <c r="Z268" s="33">
        <v>0.18304249717939072</v>
      </c>
      <c r="AA268" s="33">
        <v>0</v>
      </c>
      <c r="AB268" s="33">
        <v>0</v>
      </c>
      <c r="AC268" s="33">
        <v>0</v>
      </c>
      <c r="AD268" s="33">
        <v>0</v>
      </c>
      <c r="AE268" s="33">
        <v>0</v>
      </c>
      <c r="AF268" s="33">
        <v>0</v>
      </c>
      <c r="AG268" s="33">
        <v>0</v>
      </c>
      <c r="AH268" t="s">
        <v>84</v>
      </c>
      <c r="AI268" s="34">
        <v>4</v>
      </c>
    </row>
    <row r="269" spans="1:35" x14ac:dyDescent="0.25">
      <c r="A269" t="s">
        <v>822</v>
      </c>
      <c r="B269" t="s">
        <v>505</v>
      </c>
      <c r="C269" t="s">
        <v>680</v>
      </c>
      <c r="D269" t="s">
        <v>753</v>
      </c>
      <c r="E269" s="33">
        <v>89.6</v>
      </c>
      <c r="F269" s="33">
        <v>5.2444444444444445</v>
      </c>
      <c r="G269" s="33">
        <v>1.0666666666666667</v>
      </c>
      <c r="H269" s="33">
        <v>0</v>
      </c>
      <c r="I269" s="33">
        <v>1.0666666666666667</v>
      </c>
      <c r="J269" s="33">
        <v>0</v>
      </c>
      <c r="K269" s="33">
        <v>0</v>
      </c>
      <c r="L269" s="33">
        <v>0</v>
      </c>
      <c r="M269" s="33">
        <v>0.77777777777777779</v>
      </c>
      <c r="N269" s="33">
        <v>0</v>
      </c>
      <c r="O269" s="33">
        <v>8.6805555555555559E-3</v>
      </c>
      <c r="P269" s="33">
        <v>5.8777777777777782</v>
      </c>
      <c r="Q269" s="33">
        <v>13.221444444444446</v>
      </c>
      <c r="R269" s="33">
        <v>0.21316096230158732</v>
      </c>
      <c r="S269" s="33">
        <v>0</v>
      </c>
      <c r="T269" s="33">
        <v>0</v>
      </c>
      <c r="U269" s="33">
        <v>0</v>
      </c>
      <c r="V269" s="33">
        <v>0</v>
      </c>
      <c r="W269" s="33">
        <v>0</v>
      </c>
      <c r="X269" s="33">
        <v>0</v>
      </c>
      <c r="Y269" s="33">
        <v>0</v>
      </c>
      <c r="Z269" s="33">
        <v>0</v>
      </c>
      <c r="AA269" s="33">
        <v>0</v>
      </c>
      <c r="AB269" s="33">
        <v>0</v>
      </c>
      <c r="AC269" s="33">
        <v>0</v>
      </c>
      <c r="AD269" s="33">
        <v>0</v>
      </c>
      <c r="AE269" s="33">
        <v>0</v>
      </c>
      <c r="AF269" s="33">
        <v>0</v>
      </c>
      <c r="AG269" s="33">
        <v>0</v>
      </c>
      <c r="AH269" t="s">
        <v>238</v>
      </c>
      <c r="AI269" s="34">
        <v>4</v>
      </c>
    </row>
    <row r="270" spans="1:35" x14ac:dyDescent="0.25">
      <c r="A270" t="s">
        <v>822</v>
      </c>
      <c r="B270" t="s">
        <v>479</v>
      </c>
      <c r="C270" t="s">
        <v>541</v>
      </c>
      <c r="D270" t="s">
        <v>797</v>
      </c>
      <c r="E270" s="33">
        <v>103.38888888888889</v>
      </c>
      <c r="F270" s="33">
        <v>5.6</v>
      </c>
      <c r="G270" s="33">
        <v>0.72222222222222221</v>
      </c>
      <c r="H270" s="33">
        <v>0.49166666666666664</v>
      </c>
      <c r="I270" s="33">
        <v>1.5222222222222221</v>
      </c>
      <c r="J270" s="33">
        <v>0</v>
      </c>
      <c r="K270" s="33">
        <v>0</v>
      </c>
      <c r="L270" s="33">
        <v>2.9618888888888883</v>
      </c>
      <c r="M270" s="33">
        <v>5.1555555555555559</v>
      </c>
      <c r="N270" s="33">
        <v>0</v>
      </c>
      <c r="O270" s="33">
        <v>4.9865663621708765E-2</v>
      </c>
      <c r="P270" s="33">
        <v>5.4359999999999991</v>
      </c>
      <c r="Q270" s="33">
        <v>12.765777777777782</v>
      </c>
      <c r="R270" s="33">
        <v>0.17605158516926389</v>
      </c>
      <c r="S270" s="33">
        <v>3.9706666666666663</v>
      </c>
      <c r="T270" s="33">
        <v>13.528777777777773</v>
      </c>
      <c r="U270" s="33">
        <v>0</v>
      </c>
      <c r="V270" s="33">
        <v>0.1692584631918323</v>
      </c>
      <c r="W270" s="33">
        <v>4.6474444444444449</v>
      </c>
      <c r="X270" s="33">
        <v>10.212777777777776</v>
      </c>
      <c r="Y270" s="33">
        <v>0</v>
      </c>
      <c r="Z270" s="33">
        <v>0.1437313272434175</v>
      </c>
      <c r="AA270" s="33">
        <v>0</v>
      </c>
      <c r="AB270" s="33">
        <v>0</v>
      </c>
      <c r="AC270" s="33">
        <v>0</v>
      </c>
      <c r="AD270" s="33">
        <v>0</v>
      </c>
      <c r="AE270" s="33">
        <v>0</v>
      </c>
      <c r="AF270" s="33">
        <v>0</v>
      </c>
      <c r="AG270" s="33">
        <v>0</v>
      </c>
      <c r="AH270" t="s">
        <v>211</v>
      </c>
      <c r="AI270" s="34">
        <v>4</v>
      </c>
    </row>
    <row r="271" spans="1:35" x14ac:dyDescent="0.25">
      <c r="A271" t="s">
        <v>822</v>
      </c>
      <c r="B271" t="s">
        <v>389</v>
      </c>
      <c r="C271" t="s">
        <v>643</v>
      </c>
      <c r="D271" t="s">
        <v>776</v>
      </c>
      <c r="E271" s="33">
        <v>102.82222222222222</v>
      </c>
      <c r="F271" s="33">
        <v>5.6888888888888891</v>
      </c>
      <c r="G271" s="33">
        <v>0</v>
      </c>
      <c r="H271" s="33">
        <v>0</v>
      </c>
      <c r="I271" s="33">
        <v>1.2444444444444445</v>
      </c>
      <c r="J271" s="33">
        <v>0</v>
      </c>
      <c r="K271" s="33">
        <v>0</v>
      </c>
      <c r="L271" s="33">
        <v>0.26800000000000002</v>
      </c>
      <c r="M271" s="33">
        <v>5.5111111111111111</v>
      </c>
      <c r="N271" s="33">
        <v>0</v>
      </c>
      <c r="O271" s="33">
        <v>5.3598443916144371E-2</v>
      </c>
      <c r="P271" s="33">
        <v>4.6994444444444445</v>
      </c>
      <c r="Q271" s="33">
        <v>2.2727777777777782</v>
      </c>
      <c r="R271" s="33">
        <v>6.7808515236654432E-2</v>
      </c>
      <c r="S271" s="33">
        <v>5.1932222222222224</v>
      </c>
      <c r="T271" s="33">
        <v>5.3681111111111113</v>
      </c>
      <c r="U271" s="33">
        <v>0</v>
      </c>
      <c r="V271" s="33">
        <v>0.10271450183704345</v>
      </c>
      <c r="W271" s="33">
        <v>1.1519999999999999</v>
      </c>
      <c r="X271" s="33">
        <v>10.565888888888889</v>
      </c>
      <c r="Y271" s="33">
        <v>0</v>
      </c>
      <c r="Z271" s="33">
        <v>0.11396261076291332</v>
      </c>
      <c r="AA271" s="33">
        <v>0</v>
      </c>
      <c r="AB271" s="33">
        <v>0</v>
      </c>
      <c r="AC271" s="33">
        <v>0</v>
      </c>
      <c r="AD271" s="33">
        <v>0</v>
      </c>
      <c r="AE271" s="33">
        <v>0</v>
      </c>
      <c r="AF271" s="33">
        <v>0</v>
      </c>
      <c r="AG271" s="33">
        <v>0</v>
      </c>
      <c r="AH271" t="s">
        <v>119</v>
      </c>
      <c r="AI271" s="34">
        <v>4</v>
      </c>
    </row>
  </sheetData>
  <pageMargins left="0.7" right="0.7" top="0.75" bottom="0.75" header="0.3" footer="0.3"/>
  <pageSetup orientation="portrait" horizontalDpi="1200" verticalDpi="1200" r:id="rId1"/>
  <ignoredErrors>
    <ignoredError sqref="AH2:AH271"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FAAD-E6F9-43EA-9EFC-752F067A379B}">
  <dimension ref="B2:AG54"/>
  <sheetViews>
    <sheetView zoomScale="80" zoomScaleNormal="80" workbookViewId="0">
      <pane ySplit="2" topLeftCell="A3" activePane="bottomLeft" state="frozen"/>
      <selection activeCell="C40" sqref="C40"/>
      <selection pane="bottomLeft"/>
    </sheetView>
  </sheetViews>
  <sheetFormatPr defaultColWidth="8.85546875" defaultRowHeight="15.75" x14ac:dyDescent="0.25"/>
  <cols>
    <col min="1" max="1" width="3" style="5" customWidth="1"/>
    <col min="2" max="2" width="27.28515625" style="5" customWidth="1"/>
    <col min="3" max="3" width="13.7109375" style="5" customWidth="1"/>
    <col min="4" max="4" width="11.5703125" style="5" customWidth="1"/>
    <col min="5" max="5" width="4.5703125" style="5" customWidth="1"/>
    <col min="6" max="6" width="10" style="5" customWidth="1"/>
    <col min="7" max="13" width="9.7109375" style="5" customWidth="1"/>
    <col min="14" max="14" width="4.5703125" style="5" customWidth="1"/>
    <col min="15" max="15" width="7.5703125" style="5" customWidth="1"/>
    <col min="16" max="16" width="9.7109375" style="12" customWidth="1"/>
    <col min="17" max="22" width="9.7109375" style="5" customWidth="1"/>
    <col min="23" max="23" width="5.42578125" style="5" customWidth="1"/>
    <col min="24" max="24" width="40.5703125" style="5" customWidth="1"/>
    <col min="25" max="26" width="12.5703125" style="5" customWidth="1"/>
    <col min="27" max="29" width="8.85546875" style="5"/>
    <col min="30" max="30" width="37.140625" style="5" customWidth="1"/>
    <col min="31" max="31" width="11.5703125" style="5" customWidth="1"/>
    <col min="32" max="36" width="8.85546875" style="5"/>
    <col min="37" max="37" width="22.85546875" style="5" customWidth="1"/>
    <col min="38" max="38" width="16.42578125" style="5" customWidth="1"/>
    <col min="39" max="39" width="13.5703125" style="5" customWidth="1"/>
    <col min="40" max="16384" width="8.85546875" style="5"/>
  </cols>
  <sheetData>
    <row r="2" spans="2:33" ht="85.5" customHeight="1" x14ac:dyDescent="0.25">
      <c r="B2" s="1" t="s">
        <v>1007</v>
      </c>
      <c r="C2" s="1" t="s">
        <v>1008</v>
      </c>
      <c r="D2" s="1" t="s">
        <v>1009</v>
      </c>
      <c r="E2" s="2"/>
      <c r="F2" s="3" t="s">
        <v>856</v>
      </c>
      <c r="G2" s="3" t="s">
        <v>857</v>
      </c>
      <c r="H2" s="3" t="s">
        <v>858</v>
      </c>
      <c r="I2" s="3" t="s">
        <v>859</v>
      </c>
      <c r="J2" s="4" t="s">
        <v>860</v>
      </c>
      <c r="K2" s="3" t="s">
        <v>861</v>
      </c>
      <c r="L2" s="4" t="s">
        <v>932</v>
      </c>
      <c r="M2" s="3" t="s">
        <v>931</v>
      </c>
      <c r="N2" s="3"/>
      <c r="O2" s="3" t="s">
        <v>862</v>
      </c>
      <c r="P2" s="3" t="s">
        <v>857</v>
      </c>
      <c r="Q2" s="3" t="s">
        <v>858</v>
      </c>
      <c r="R2" s="3" t="s">
        <v>859</v>
      </c>
      <c r="S2" s="4" t="s">
        <v>860</v>
      </c>
      <c r="T2" s="3" t="s">
        <v>861</v>
      </c>
      <c r="U2" s="4" t="s">
        <v>932</v>
      </c>
      <c r="V2" s="3" t="s">
        <v>931</v>
      </c>
      <c r="X2" s="5" t="s">
        <v>863</v>
      </c>
      <c r="Y2" s="5" t="s">
        <v>1010</v>
      </c>
      <c r="Z2" s="6" t="s">
        <v>864</v>
      </c>
      <c r="AA2" s="6" t="s">
        <v>865</v>
      </c>
    </row>
    <row r="3" spans="2:33" ht="15" customHeight="1" x14ac:dyDescent="0.25">
      <c r="B3" s="7" t="s">
        <v>866</v>
      </c>
      <c r="C3" s="49">
        <f>AVERAGE(Nurse[MDS Census])</f>
        <v>73.715967078189351</v>
      </c>
      <c r="D3" s="8">
        <v>77.140845685707092</v>
      </c>
      <c r="E3" s="8"/>
      <c r="F3" s="5">
        <v>1</v>
      </c>
      <c r="G3" s="9">
        <v>69115.888888888876</v>
      </c>
      <c r="H3" s="10">
        <v>3.6672718204368535</v>
      </c>
      <c r="I3" s="9">
        <v>5</v>
      </c>
      <c r="J3" s="11">
        <v>0.69112838501518359</v>
      </c>
      <c r="K3" s="9">
        <v>3</v>
      </c>
      <c r="L3" s="30">
        <v>9.5793251673751564E-2</v>
      </c>
      <c r="M3" s="9">
        <v>6</v>
      </c>
      <c r="O3" t="s">
        <v>806</v>
      </c>
      <c r="P3" s="9">
        <v>633.73333333333335</v>
      </c>
      <c r="Q3" s="10">
        <v>6.0408624377586086</v>
      </c>
      <c r="R3" s="12">
        <v>1</v>
      </c>
      <c r="S3" s="11">
        <v>1.8757404095658883</v>
      </c>
      <c r="T3" s="12">
        <v>1</v>
      </c>
      <c r="U3" s="30">
        <v>9.682463009433584E-2</v>
      </c>
      <c r="V3" s="12">
        <v>24</v>
      </c>
      <c r="X3" s="13" t="s">
        <v>867</v>
      </c>
      <c r="Y3" s="9">
        <f>SUM(Nurse[Total Nurse Staff Hours])</f>
        <v>72078.121666666688</v>
      </c>
      <c r="Z3" s="14" t="s">
        <v>868</v>
      </c>
      <c r="AA3" s="10">
        <f>Category[[#This Row],[State Total]]/D9</f>
        <v>6.3338556452936179E-2</v>
      </c>
    </row>
    <row r="4" spans="2:33" ht="15" customHeight="1" x14ac:dyDescent="0.25">
      <c r="B4" s="15" t="s">
        <v>858</v>
      </c>
      <c r="C4" s="16">
        <f>SUM(Nurse[Total Nurse Staff Hours])/SUM(Nurse[MDS Census])</f>
        <v>3.6214136062229723</v>
      </c>
      <c r="D4" s="16">
        <v>3.6162767648550016</v>
      </c>
      <c r="E4" s="8"/>
      <c r="F4" s="5">
        <v>2</v>
      </c>
      <c r="G4" s="9">
        <v>129923.92222222219</v>
      </c>
      <c r="H4" s="10">
        <v>3.478915026597186</v>
      </c>
      <c r="I4" s="9">
        <v>7</v>
      </c>
      <c r="J4" s="11">
        <v>0.63723178256540391</v>
      </c>
      <c r="K4" s="9">
        <v>6</v>
      </c>
      <c r="L4" s="30">
        <v>0.12604617718952438</v>
      </c>
      <c r="M4" s="9">
        <v>2</v>
      </c>
      <c r="O4" t="s">
        <v>805</v>
      </c>
      <c r="P4" s="9">
        <v>16131.511111111107</v>
      </c>
      <c r="Q4" s="10">
        <v>3.6069247284128507</v>
      </c>
      <c r="R4" s="12">
        <v>34</v>
      </c>
      <c r="S4" s="11">
        <v>0.55170316068757097</v>
      </c>
      <c r="T4" s="12">
        <v>39</v>
      </c>
      <c r="U4" s="30">
        <v>5.0037531820096057E-2</v>
      </c>
      <c r="V4" s="12">
        <v>46</v>
      </c>
      <c r="X4" s="9" t="s">
        <v>869</v>
      </c>
      <c r="Y4" s="9">
        <f>SUM(Nurse[Total Direct Care Staff Hours])</f>
        <v>65083.352444444441</v>
      </c>
      <c r="Z4" s="14">
        <f>Category[[#This Row],[State Total]]/Y3</f>
        <v>0.90295572275634017</v>
      </c>
      <c r="AA4" s="10">
        <f>Category[[#This Row],[State Total]]/D9</f>
        <v>5.7191912020304242E-2</v>
      </c>
    </row>
    <row r="5" spans="2:33" ht="15" customHeight="1" x14ac:dyDescent="0.25">
      <c r="B5" s="17" t="s">
        <v>870</v>
      </c>
      <c r="C5" s="18">
        <f>SUM(Nurse[Total Direct Care Staff Hours])/SUM(Nurse[MDS Census])</f>
        <v>3.2699761402067082</v>
      </c>
      <c r="D5" s="18">
        <v>3.341917987105413</v>
      </c>
      <c r="E5" s="19"/>
      <c r="F5" s="5">
        <v>3</v>
      </c>
      <c r="G5" s="9">
        <v>125277.33333333326</v>
      </c>
      <c r="H5" s="10">
        <v>3.5524562064965219</v>
      </c>
      <c r="I5" s="9">
        <v>6</v>
      </c>
      <c r="J5" s="11">
        <v>0.67245584197194497</v>
      </c>
      <c r="K5" s="9">
        <v>5</v>
      </c>
      <c r="L5" s="30">
        <v>0.12712919180650573</v>
      </c>
      <c r="M5" s="9">
        <v>1</v>
      </c>
      <c r="O5" t="s">
        <v>808</v>
      </c>
      <c r="P5" s="9">
        <v>14363.788888888885</v>
      </c>
      <c r="Q5" s="10">
        <v>3.8190037447562974</v>
      </c>
      <c r="R5" s="12">
        <v>19</v>
      </c>
      <c r="S5" s="11">
        <v>0.36973406119245866</v>
      </c>
      <c r="T5" s="12">
        <v>48</v>
      </c>
      <c r="U5" s="30">
        <v>2.0994468864578082E-2</v>
      </c>
      <c r="V5" s="12">
        <v>50</v>
      </c>
      <c r="X5" s="13" t="s">
        <v>871</v>
      </c>
      <c r="Y5" s="9">
        <f>SUM(Nurse[Total RN Hours (w/ Admin, DON)])</f>
        <v>12581.581222222214</v>
      </c>
      <c r="Z5" s="14">
        <f>Category[[#This Row],[State Total]]/Y3</f>
        <v>0.17455478765674748</v>
      </c>
      <c r="AA5" s="10">
        <f>Category[[#This Row],[State Total]]/D9</f>
        <v>1.1056048272127188E-2</v>
      </c>
      <c r="AB5" s="20"/>
      <c r="AC5" s="20"/>
      <c r="AF5" s="20"/>
      <c r="AG5" s="20"/>
    </row>
    <row r="6" spans="2:33" ht="15" customHeight="1" x14ac:dyDescent="0.25">
      <c r="B6" s="21" t="s">
        <v>872</v>
      </c>
      <c r="C6" s="18">
        <f>SUM(Nurse[Total RN Hours (w/ Admin, DON)])/SUM(Nurse[MDS Census])</f>
        <v>0.63213508305150701</v>
      </c>
      <c r="D6" s="18">
        <v>0.6053127868931506</v>
      </c>
      <c r="E6"/>
      <c r="F6" s="5">
        <v>4</v>
      </c>
      <c r="G6" s="9">
        <v>213135.8888888885</v>
      </c>
      <c r="H6" s="10">
        <v>3.7068517101504894</v>
      </c>
      <c r="I6" s="9">
        <v>4</v>
      </c>
      <c r="J6" s="11">
        <v>0.55803789966025963</v>
      </c>
      <c r="K6" s="9">
        <v>9</v>
      </c>
      <c r="L6" s="30">
        <v>0.10911916801909696</v>
      </c>
      <c r="M6" s="9">
        <v>4</v>
      </c>
      <c r="O6" t="s">
        <v>807</v>
      </c>
      <c r="P6" s="9">
        <v>10745.944444444447</v>
      </c>
      <c r="Q6" s="10">
        <v>3.8629575912359715</v>
      </c>
      <c r="R6" s="12">
        <v>17</v>
      </c>
      <c r="S6" s="11">
        <v>0.63364813598928815</v>
      </c>
      <c r="T6" s="12">
        <v>33</v>
      </c>
      <c r="U6" s="30">
        <v>9.0585542030926697E-2</v>
      </c>
      <c r="V6" s="12">
        <v>32</v>
      </c>
      <c r="X6" s="22" t="s">
        <v>873</v>
      </c>
      <c r="Y6" s="9">
        <f>SUM(Nurse[RN Hours (excl. Admin, DON)])</f>
        <v>7667.6917777777744</v>
      </c>
      <c r="Z6" s="14">
        <f>Category[[#This Row],[State Total]]/Y3</f>
        <v>0.10638029405424673</v>
      </c>
      <c r="AA6" s="10">
        <f>Category[[#This Row],[State Total]]/D9</f>
        <v>6.7379742604348576E-3</v>
      </c>
      <c r="AB6" s="20"/>
      <c r="AC6" s="20"/>
      <c r="AF6" s="20"/>
      <c r="AG6" s="20"/>
    </row>
    <row r="7" spans="2:33" ht="15" customHeight="1" thickBot="1" x14ac:dyDescent="0.3">
      <c r="B7" s="23" t="s">
        <v>874</v>
      </c>
      <c r="C7" s="18">
        <f>SUM(Nurse[RN Hours (excl. Admin, DON)])/SUM(Nurse[MDS Census])</f>
        <v>0.38524704432204981</v>
      </c>
      <c r="D7" s="18">
        <v>0.40828202400980046</v>
      </c>
      <c r="E7"/>
      <c r="F7" s="5">
        <v>5</v>
      </c>
      <c r="G7" s="9">
        <v>223314.35555555581</v>
      </c>
      <c r="H7" s="10">
        <v>3.4643764455208377</v>
      </c>
      <c r="I7" s="9">
        <v>8</v>
      </c>
      <c r="J7" s="11">
        <v>0.67870255392846079</v>
      </c>
      <c r="K7" s="9">
        <v>4</v>
      </c>
      <c r="L7" s="30">
        <v>9.3639223792473358E-2</v>
      </c>
      <c r="M7" s="9">
        <v>7</v>
      </c>
      <c r="O7" t="s">
        <v>809</v>
      </c>
      <c r="P7" s="9">
        <v>90543.855555555419</v>
      </c>
      <c r="Q7" s="10">
        <v>4.139123059703298</v>
      </c>
      <c r="R7" s="12">
        <v>7</v>
      </c>
      <c r="S7" s="11">
        <v>0.54285651385387712</v>
      </c>
      <c r="T7" s="12">
        <v>40</v>
      </c>
      <c r="U7" s="30">
        <v>4.2846744192113692E-2</v>
      </c>
      <c r="V7" s="12">
        <v>49</v>
      </c>
      <c r="X7" s="22" t="s">
        <v>875</v>
      </c>
      <c r="Y7" s="9">
        <f>SUM(Nurse[RN Admin Hours])</f>
        <v>3523.8435555555543</v>
      </c>
      <c r="Z7" s="14">
        <f>Category[[#This Row],[State Total]]/Y3</f>
        <v>4.8889225663398414E-2</v>
      </c>
      <c r="AA7" s="10">
        <f>Category[[#This Row],[State Total]]/D9</f>
        <v>3.0965729796214965E-3</v>
      </c>
      <c r="AB7" s="20"/>
      <c r="AC7" s="20"/>
      <c r="AD7" s="20"/>
      <c r="AE7" s="20"/>
      <c r="AF7" s="20"/>
      <c r="AG7" s="20"/>
    </row>
    <row r="8" spans="2:33" ht="15" customHeight="1" thickTop="1" x14ac:dyDescent="0.25">
      <c r="B8" s="24" t="s">
        <v>876</v>
      </c>
      <c r="C8" s="25">
        <f>COUNTA(Nurse[Provider])</f>
        <v>270</v>
      </c>
      <c r="D8" s="25">
        <v>14752</v>
      </c>
      <c r="F8" s="5">
        <v>6</v>
      </c>
      <c r="G8" s="9">
        <v>136685.9333333332</v>
      </c>
      <c r="H8" s="10">
        <v>3.4116199317917255</v>
      </c>
      <c r="I8" s="9">
        <v>10</v>
      </c>
      <c r="J8" s="11">
        <v>0.34571454479506697</v>
      </c>
      <c r="K8" s="9">
        <v>10</v>
      </c>
      <c r="L8" s="30">
        <v>6.5849029186353242E-2</v>
      </c>
      <c r="M8" s="9">
        <v>9</v>
      </c>
      <c r="O8" t="s">
        <v>810</v>
      </c>
      <c r="P8" s="9">
        <v>14179.644444444439</v>
      </c>
      <c r="Q8" s="10">
        <v>3.608602864199701</v>
      </c>
      <c r="R8" s="12">
        <v>33</v>
      </c>
      <c r="S8" s="11">
        <v>0.84407096087662437</v>
      </c>
      <c r="T8" s="12">
        <v>11</v>
      </c>
      <c r="U8" s="30">
        <v>0.12009944446296228</v>
      </c>
      <c r="V8" s="12">
        <v>12</v>
      </c>
      <c r="X8" s="22" t="s">
        <v>877</v>
      </c>
      <c r="Y8" s="9">
        <f>SUM(Nurse[RN DON Hours])</f>
        <v>1390.0458888888877</v>
      </c>
      <c r="Z8" s="14">
        <f>Category[[#This Row],[State Total]]/Y3</f>
        <v>1.9285267939102381E-2</v>
      </c>
      <c r="AA8" s="10">
        <f>Category[[#This Row],[State Total]]/D9</f>
        <v>1.2215010320708363E-3</v>
      </c>
      <c r="AB8" s="20"/>
      <c r="AC8" s="20"/>
      <c r="AD8" s="20"/>
      <c r="AE8" s="20"/>
      <c r="AF8" s="20"/>
      <c r="AG8" s="20"/>
    </row>
    <row r="9" spans="2:33" ht="15" customHeight="1" x14ac:dyDescent="0.25">
      <c r="B9" s="24" t="s">
        <v>878</v>
      </c>
      <c r="C9" s="25">
        <f>SUM(Nurse[MDS Census])</f>
        <v>19903.311111111125</v>
      </c>
      <c r="D9" s="25">
        <v>1137981.755555551</v>
      </c>
      <c r="F9" s="5">
        <v>7</v>
      </c>
      <c r="G9" s="9">
        <v>75220.511111111104</v>
      </c>
      <c r="H9" s="10">
        <v>3.4625035872307905</v>
      </c>
      <c r="I9" s="9">
        <v>9</v>
      </c>
      <c r="J9" s="11">
        <v>0.5754256167717845</v>
      </c>
      <c r="K9" s="9">
        <v>8</v>
      </c>
      <c r="L9" s="30">
        <v>0.10630393346411013</v>
      </c>
      <c r="M9" s="9">
        <v>5</v>
      </c>
      <c r="O9" t="s">
        <v>811</v>
      </c>
      <c r="P9" s="9">
        <v>18939.155555555557</v>
      </c>
      <c r="Q9" s="10">
        <v>3.5327644550619404</v>
      </c>
      <c r="R9" s="12">
        <v>40</v>
      </c>
      <c r="S9" s="11">
        <v>0.65219798606531798</v>
      </c>
      <c r="T9" s="12">
        <v>28</v>
      </c>
      <c r="U9" s="30">
        <v>6.2207938320487134E-2</v>
      </c>
      <c r="V9" s="12">
        <v>43</v>
      </c>
      <c r="X9" s="13" t="s">
        <v>879</v>
      </c>
      <c r="Y9" s="9">
        <f>SUM(Nurse[Total LPN Hours (w/ Admin)])</f>
        <v>16997.421111111122</v>
      </c>
      <c r="Z9" s="14">
        <f>Category[[#This Row],[State Total]]/Y3</f>
        <v>0.23581942367640477</v>
      </c>
      <c r="AA9" s="10">
        <f>Category[[#This Row],[State Total]]/D9</f>
        <v>1.4936461879226837E-2</v>
      </c>
      <c r="AB9" s="20"/>
      <c r="AC9" s="20"/>
      <c r="AD9" s="20"/>
      <c r="AE9" s="20"/>
      <c r="AF9" s="20"/>
      <c r="AG9" s="20"/>
    </row>
    <row r="10" spans="2:33" ht="15" customHeight="1" x14ac:dyDescent="0.25">
      <c r="F10" s="5">
        <v>8</v>
      </c>
      <c r="G10" s="9">
        <v>33645.944444444445</v>
      </c>
      <c r="H10" s="10">
        <v>3.7793572248265024</v>
      </c>
      <c r="I10" s="9">
        <v>3</v>
      </c>
      <c r="J10" s="11">
        <v>0.88321631301114345</v>
      </c>
      <c r="K10" s="9">
        <v>1</v>
      </c>
      <c r="L10" s="30">
        <v>0.11383371668124517</v>
      </c>
      <c r="M10" s="9">
        <v>3</v>
      </c>
      <c r="O10" t="s">
        <v>813</v>
      </c>
      <c r="P10" s="9">
        <v>1995.3555555555556</v>
      </c>
      <c r="Q10" s="10">
        <v>3.6311877025537078</v>
      </c>
      <c r="R10" s="12">
        <v>29</v>
      </c>
      <c r="S10" s="11">
        <v>1.0242601151563075</v>
      </c>
      <c r="T10" s="12">
        <v>6</v>
      </c>
      <c r="U10" s="30">
        <v>2.0791633501174179E-2</v>
      </c>
      <c r="V10" s="12">
        <v>51</v>
      </c>
      <c r="X10" s="22" t="s">
        <v>880</v>
      </c>
      <c r="Y10" s="9">
        <f>SUM(Nurse[LPN Hours (excl. Admin)])</f>
        <v>14916.541333333344</v>
      </c>
      <c r="Z10" s="14">
        <f>Category[[#This Row],[State Total]]/Y3</f>
        <v>0.2069496400352461</v>
      </c>
      <c r="AA10" s="10">
        <f>Category[[#This Row],[State Total]]/D9</f>
        <v>1.3107891458287255E-2</v>
      </c>
      <c r="AB10" s="20"/>
      <c r="AC10" s="20"/>
      <c r="AD10" s="20"/>
      <c r="AE10" s="20"/>
      <c r="AF10" s="20"/>
      <c r="AG10" s="20"/>
    </row>
    <row r="11" spans="2:33" ht="15" customHeight="1" x14ac:dyDescent="0.25">
      <c r="F11" s="5">
        <v>9</v>
      </c>
      <c r="G11" s="9">
        <v>109459.68888888879</v>
      </c>
      <c r="H11" s="10">
        <v>4.110350508538299</v>
      </c>
      <c r="I11" s="9">
        <v>2</v>
      </c>
      <c r="J11" s="11">
        <v>0.58778919322100609</v>
      </c>
      <c r="K11" s="9">
        <v>7</v>
      </c>
      <c r="L11" s="30">
        <v>4.8914931017563536E-2</v>
      </c>
      <c r="M11" s="9">
        <v>10</v>
      </c>
      <c r="O11" t="s">
        <v>812</v>
      </c>
      <c r="P11" s="9">
        <v>3466.344444444444</v>
      </c>
      <c r="Q11" s="10">
        <v>4.0400154822082825</v>
      </c>
      <c r="R11" s="12">
        <v>12</v>
      </c>
      <c r="S11" s="11">
        <v>0.93927759310961634</v>
      </c>
      <c r="T11" s="12">
        <v>8</v>
      </c>
      <c r="U11" s="30">
        <v>9.6508608476128244E-2</v>
      </c>
      <c r="V11" s="12">
        <v>26</v>
      </c>
      <c r="X11" s="22" t="s">
        <v>881</v>
      </c>
      <c r="Y11" s="9">
        <f>SUM(Nurse[LPN Admin Hours])</f>
        <v>2080.8797777777781</v>
      </c>
      <c r="Z11" s="14">
        <f>Category[[#This Row],[State Total]]/Y3</f>
        <v>2.8869783641158667E-2</v>
      </c>
      <c r="AA11" s="10">
        <f>Category[[#This Row],[State Total]]/D9</f>
        <v>1.8285704209395817E-3</v>
      </c>
      <c r="AB11" s="20"/>
      <c r="AC11" s="20"/>
      <c r="AD11" s="20"/>
      <c r="AE11" s="20"/>
      <c r="AF11" s="20"/>
      <c r="AG11" s="20"/>
    </row>
    <row r="12" spans="2:33" ht="15" customHeight="1" x14ac:dyDescent="0.25">
      <c r="F12" s="5">
        <v>10</v>
      </c>
      <c r="G12" s="9">
        <v>22202.288888888877</v>
      </c>
      <c r="H12" s="10">
        <v>4.3777514030084976</v>
      </c>
      <c r="I12" s="9">
        <v>1</v>
      </c>
      <c r="J12" s="11">
        <v>0.85288086413513009</v>
      </c>
      <c r="K12" s="9">
        <v>2</v>
      </c>
      <c r="L12" s="30">
        <v>9.045746796026051E-2</v>
      </c>
      <c r="M12" s="9">
        <v>8</v>
      </c>
      <c r="O12" t="s">
        <v>814</v>
      </c>
      <c r="P12" s="9">
        <v>66243.377777777816</v>
      </c>
      <c r="Q12" s="10">
        <v>4.0475484157410087</v>
      </c>
      <c r="R12" s="12">
        <v>10</v>
      </c>
      <c r="S12" s="11">
        <v>0.64545731195940048</v>
      </c>
      <c r="T12" s="12">
        <v>30</v>
      </c>
      <c r="U12" s="30">
        <v>0.11186683571267629</v>
      </c>
      <c r="V12" s="12">
        <v>16</v>
      </c>
      <c r="X12" s="13" t="s">
        <v>882</v>
      </c>
      <c r="Y12" s="9">
        <f>SUM(Nurse[Total CNA, NA TR, Med Aide/Tech Hours])</f>
        <v>42499.119333333329</v>
      </c>
      <c r="Z12" s="14">
        <f>Category[[#This Row],[State Total]]/Y3</f>
        <v>0.58962578866684745</v>
      </c>
      <c r="AA12" s="10">
        <f>Category[[#This Row],[State Total]]/D9</f>
        <v>3.7346046301582135E-2</v>
      </c>
      <c r="AB12" s="20"/>
      <c r="AC12" s="20"/>
      <c r="AD12" s="20"/>
      <c r="AE12" s="20"/>
      <c r="AF12" s="20"/>
      <c r="AG12" s="20"/>
    </row>
    <row r="13" spans="2:33" ht="15" customHeight="1" x14ac:dyDescent="0.25">
      <c r="I13" s="9"/>
      <c r="J13" s="9"/>
      <c r="K13" s="9"/>
      <c r="L13" s="9"/>
      <c r="M13" s="9"/>
      <c r="O13" t="s">
        <v>815</v>
      </c>
      <c r="P13" s="9">
        <v>26792.522222222229</v>
      </c>
      <c r="Q13" s="10">
        <v>3.3340848130510681</v>
      </c>
      <c r="R13" s="12">
        <v>47</v>
      </c>
      <c r="S13" s="11">
        <v>0.40397606794930702</v>
      </c>
      <c r="T13" s="12">
        <v>46</v>
      </c>
      <c r="U13" s="30">
        <v>0.10382108270128565</v>
      </c>
      <c r="V13" s="12">
        <v>22</v>
      </c>
      <c r="X13" s="22" t="s">
        <v>883</v>
      </c>
      <c r="Y13" s="9">
        <f>SUM(Nurse[CNA Hours])</f>
        <v>36641.161444444435</v>
      </c>
      <c r="Z13" s="14">
        <f>Category[[#This Row],[State Total]]/Y3</f>
        <v>0.50835344480667199</v>
      </c>
      <c r="AA13" s="10">
        <f>Category[[#This Row],[State Total]]/D9</f>
        <v>3.2198373361931973E-2</v>
      </c>
      <c r="AB13" s="20"/>
      <c r="AC13" s="20"/>
      <c r="AD13" s="20"/>
      <c r="AE13" s="20"/>
      <c r="AF13" s="20"/>
      <c r="AG13" s="20"/>
    </row>
    <row r="14" spans="2:33" ht="15" customHeight="1" x14ac:dyDescent="0.25">
      <c r="G14" s="10"/>
      <c r="I14" s="9"/>
      <c r="J14" s="9"/>
      <c r="K14" s="9"/>
      <c r="L14" s="9"/>
      <c r="M14" s="9"/>
      <c r="O14" t="s">
        <v>816</v>
      </c>
      <c r="P14" s="9">
        <v>3182.6222222222227</v>
      </c>
      <c r="Q14" s="10">
        <v>4.4477925609909361</v>
      </c>
      <c r="R14" s="12">
        <v>4</v>
      </c>
      <c r="S14" s="11">
        <v>1.4693429247720258</v>
      </c>
      <c r="T14" s="12">
        <v>2</v>
      </c>
      <c r="U14" s="30">
        <v>4.4632540782262482E-2</v>
      </c>
      <c r="V14" s="12">
        <v>48</v>
      </c>
      <c r="X14" s="22" t="s">
        <v>884</v>
      </c>
      <c r="Y14" s="9">
        <f>SUM(Nurse[NA TR Hours])</f>
        <v>2231.2781111111117</v>
      </c>
      <c r="Z14" s="14">
        <f>Category[[#This Row],[State Total]]/Y3</f>
        <v>3.0956385370721869E-2</v>
      </c>
      <c r="AA14" s="10">
        <f>Category[[#This Row],[State Total]]/D9</f>
        <v>1.9607327623823146E-3</v>
      </c>
    </row>
    <row r="15" spans="2:33" ht="15" customHeight="1" x14ac:dyDescent="0.25">
      <c r="I15" s="9"/>
      <c r="J15" s="9"/>
      <c r="K15" s="9"/>
      <c r="L15" s="9"/>
      <c r="M15" s="9"/>
      <c r="O15" t="s">
        <v>820</v>
      </c>
      <c r="P15" s="9">
        <v>19943.144444444424</v>
      </c>
      <c r="Q15" s="10">
        <v>3.6351922214428489</v>
      </c>
      <c r="R15" s="12">
        <v>28</v>
      </c>
      <c r="S15" s="11">
        <v>0.69859209764647734</v>
      </c>
      <c r="T15" s="12">
        <v>23</v>
      </c>
      <c r="U15" s="30">
        <v>0.11811421029817698</v>
      </c>
      <c r="V15" s="12">
        <v>13</v>
      </c>
      <c r="X15" s="26" t="s">
        <v>885</v>
      </c>
      <c r="Y15" s="27">
        <f>SUM(Nurse[Med Aide/Tech Hours])</f>
        <v>3626.6797777777783</v>
      </c>
      <c r="Z15" s="14">
        <f>Category[[#This Row],[State Total]]/Y3</f>
        <v>5.0315958489453479E-2</v>
      </c>
      <c r="AA15" s="10">
        <f>Category[[#This Row],[State Total]]/D9</f>
        <v>3.1869401772678424E-3</v>
      </c>
    </row>
    <row r="16" spans="2:33" ht="15" customHeight="1" x14ac:dyDescent="0.25">
      <c r="I16" s="9"/>
      <c r="J16" s="9"/>
      <c r="K16" s="9"/>
      <c r="L16" s="9"/>
      <c r="M16" s="9"/>
      <c r="O16" t="s">
        <v>817</v>
      </c>
      <c r="P16" s="9">
        <v>3563.8444444444449</v>
      </c>
      <c r="Q16" s="10">
        <v>4.041973960704107</v>
      </c>
      <c r="R16" s="12">
        <v>11</v>
      </c>
      <c r="S16" s="11">
        <v>0.84693583084434398</v>
      </c>
      <c r="T16" s="12">
        <v>10</v>
      </c>
      <c r="U16" s="30">
        <v>4.4814320135174369E-2</v>
      </c>
      <c r="V16" s="12">
        <v>47</v>
      </c>
    </row>
    <row r="17" spans="9:27" ht="15" customHeight="1" x14ac:dyDescent="0.25">
      <c r="I17" s="9"/>
      <c r="J17" s="9"/>
      <c r="K17" s="9"/>
      <c r="L17" s="9"/>
      <c r="M17" s="9"/>
      <c r="O17" t="s">
        <v>818</v>
      </c>
      <c r="P17" s="9">
        <v>57155.055555555577</v>
      </c>
      <c r="Q17" s="10">
        <v>2.9852421901046924</v>
      </c>
      <c r="R17" s="12">
        <v>51</v>
      </c>
      <c r="S17" s="11">
        <v>0.64891852669784222</v>
      </c>
      <c r="T17" s="12">
        <v>29</v>
      </c>
      <c r="U17" s="30">
        <v>9.5552984844705438E-2</v>
      </c>
      <c r="V17" s="12">
        <v>27</v>
      </c>
    </row>
    <row r="18" spans="9:27" ht="15" customHeight="1" x14ac:dyDescent="0.25">
      <c r="I18" s="9"/>
      <c r="J18" s="9"/>
      <c r="K18" s="9"/>
      <c r="L18" s="9"/>
      <c r="M18" s="9"/>
      <c r="O18" t="s">
        <v>819</v>
      </c>
      <c r="P18" s="9">
        <v>33971.28888888895</v>
      </c>
      <c r="Q18" s="10">
        <v>3.4103972406764318</v>
      </c>
      <c r="R18" s="12">
        <v>45</v>
      </c>
      <c r="S18" s="11">
        <v>0.56801137300256033</v>
      </c>
      <c r="T18" s="12">
        <v>37</v>
      </c>
      <c r="U18" s="30">
        <v>9.4044956305848859E-2</v>
      </c>
      <c r="V18" s="12">
        <v>29</v>
      </c>
      <c r="X18" s="5" t="s">
        <v>886</v>
      </c>
      <c r="Y18" s="5" t="s">
        <v>1010</v>
      </c>
    </row>
    <row r="19" spans="9:27" ht="15" customHeight="1" x14ac:dyDescent="0.25">
      <c r="O19" t="s">
        <v>821</v>
      </c>
      <c r="P19" s="9">
        <v>14539.022222222233</v>
      </c>
      <c r="Q19" s="10">
        <v>3.7830361127754224</v>
      </c>
      <c r="R19" s="12">
        <v>22</v>
      </c>
      <c r="S19" s="11">
        <v>0.66929399195421835</v>
      </c>
      <c r="T19" s="12">
        <v>26</v>
      </c>
      <c r="U19" s="30">
        <v>0.10640719510586769</v>
      </c>
      <c r="V19" s="12">
        <v>20</v>
      </c>
      <c r="X19" s="5" t="s">
        <v>887</v>
      </c>
      <c r="Y19" s="9">
        <f>SUM(Nurse[RN Hours Contract (excl. Admin, DON)])</f>
        <v>565.90222222222235</v>
      </c>
    </row>
    <row r="20" spans="9:27" ht="15" customHeight="1" x14ac:dyDescent="0.25">
      <c r="O20" t="s">
        <v>822</v>
      </c>
      <c r="P20" s="9">
        <v>19903.311111111125</v>
      </c>
      <c r="Q20" s="10">
        <v>3.6214136062229723</v>
      </c>
      <c r="R20" s="12">
        <v>31</v>
      </c>
      <c r="S20" s="11">
        <v>0.63213508305150701</v>
      </c>
      <c r="T20" s="12">
        <v>34</v>
      </c>
      <c r="U20" s="30">
        <v>0.1026357196584672</v>
      </c>
      <c r="V20" s="12">
        <v>23</v>
      </c>
      <c r="X20" s="5" t="s">
        <v>888</v>
      </c>
      <c r="Y20" s="9">
        <f>SUM(Nurse[RN Admin Hours Contract])</f>
        <v>65.993888888888875</v>
      </c>
      <c r="AA20" s="9"/>
    </row>
    <row r="21" spans="9:27" ht="15" customHeight="1" x14ac:dyDescent="0.25">
      <c r="O21" t="s">
        <v>823</v>
      </c>
      <c r="P21" s="9">
        <v>21850.977777777804</v>
      </c>
      <c r="Q21" s="10">
        <v>3.3855345807052606</v>
      </c>
      <c r="R21" s="12">
        <v>46</v>
      </c>
      <c r="S21" s="11">
        <v>0.23443491468472266</v>
      </c>
      <c r="T21" s="12">
        <v>51</v>
      </c>
      <c r="U21" s="30">
        <v>7.876193237857794E-2</v>
      </c>
      <c r="V21" s="12">
        <v>38</v>
      </c>
      <c r="X21" s="5" t="s">
        <v>889</v>
      </c>
      <c r="Y21" s="9">
        <f>SUM(Nurse[RN DON Hours Contract])</f>
        <v>15.133333333333333</v>
      </c>
    </row>
    <row r="22" spans="9:27" ht="15" customHeight="1" x14ac:dyDescent="0.25">
      <c r="O22" t="s">
        <v>826</v>
      </c>
      <c r="P22" s="9">
        <v>31441.377777777765</v>
      </c>
      <c r="Q22" s="10">
        <v>3.612648449106699</v>
      </c>
      <c r="R22" s="12">
        <v>32</v>
      </c>
      <c r="S22" s="11">
        <v>0.64042077248523221</v>
      </c>
      <c r="T22" s="12">
        <v>31</v>
      </c>
      <c r="U22" s="30">
        <v>9.1118562469651498E-2</v>
      </c>
      <c r="V22" s="12">
        <v>30</v>
      </c>
      <c r="X22" s="5" t="s">
        <v>890</v>
      </c>
      <c r="Y22" s="9">
        <f>SUM(Nurse[LPN Hours Contract (excl. Admin)])</f>
        <v>1691.6746666666677</v>
      </c>
    </row>
    <row r="23" spans="9:27" ht="15" customHeight="1" x14ac:dyDescent="0.25">
      <c r="O23" t="s">
        <v>825</v>
      </c>
      <c r="P23" s="9">
        <v>21280.533333333344</v>
      </c>
      <c r="Q23" s="10">
        <v>3.7019066773597968</v>
      </c>
      <c r="R23" s="12">
        <v>23</v>
      </c>
      <c r="S23" s="11">
        <v>0.75533815986232589</v>
      </c>
      <c r="T23" s="12">
        <v>16</v>
      </c>
      <c r="U23" s="30">
        <v>0.13465961777276614</v>
      </c>
      <c r="V23" s="12">
        <v>7</v>
      </c>
      <c r="X23" s="5" t="s">
        <v>891</v>
      </c>
      <c r="Y23" s="9">
        <f>SUM(Nurse[LPN Admin Hours Contract])</f>
        <v>15.092444444444443</v>
      </c>
    </row>
    <row r="24" spans="9:27" ht="15" customHeight="1" x14ac:dyDescent="0.25">
      <c r="O24" t="s">
        <v>824</v>
      </c>
      <c r="P24" s="9">
        <v>4669.8666666666668</v>
      </c>
      <c r="Q24" s="10">
        <v>4.3362414344449514</v>
      </c>
      <c r="R24" s="12">
        <v>5</v>
      </c>
      <c r="S24" s="11">
        <v>1.0474073968326478</v>
      </c>
      <c r="T24" s="12">
        <v>4</v>
      </c>
      <c r="U24" s="30">
        <v>0.1764471116960461</v>
      </c>
      <c r="V24" s="12">
        <v>2</v>
      </c>
      <c r="X24" s="5" t="s">
        <v>892</v>
      </c>
      <c r="Y24" s="9">
        <f>SUM(Nurse[CNA Hours Contract])</f>
        <v>4893.9506666666703</v>
      </c>
    </row>
    <row r="25" spans="9:27" ht="15" customHeight="1" x14ac:dyDescent="0.25">
      <c r="O25" t="s">
        <v>827</v>
      </c>
      <c r="P25" s="9">
        <v>31828.177777777779</v>
      </c>
      <c r="Q25" s="10">
        <v>3.7844598008193975</v>
      </c>
      <c r="R25" s="12">
        <v>21</v>
      </c>
      <c r="S25" s="11">
        <v>0.6969405690834396</v>
      </c>
      <c r="T25" s="12">
        <v>24</v>
      </c>
      <c r="U25" s="30">
        <v>8.3478585199017852E-2</v>
      </c>
      <c r="V25" s="12">
        <v>35</v>
      </c>
      <c r="X25" s="5" t="s">
        <v>893</v>
      </c>
      <c r="Y25" s="9">
        <f>SUM(Nurse[NA TR Hours Contract])</f>
        <v>12.069666666666667</v>
      </c>
    </row>
    <row r="26" spans="9:27" ht="15" customHeight="1" x14ac:dyDescent="0.25">
      <c r="O26" t="s">
        <v>828</v>
      </c>
      <c r="P26" s="9">
        <v>19703.922222222227</v>
      </c>
      <c r="Q26" s="10">
        <v>4.1595973672472448</v>
      </c>
      <c r="R26" s="12">
        <v>6</v>
      </c>
      <c r="S26" s="11">
        <v>1.0329733392054474</v>
      </c>
      <c r="T26" s="12">
        <v>5</v>
      </c>
      <c r="U26" s="30">
        <v>6.6358337756642433E-2</v>
      </c>
      <c r="V26" s="12">
        <v>41</v>
      </c>
      <c r="X26" s="5" t="s">
        <v>894</v>
      </c>
      <c r="Y26" s="9">
        <f>SUM(Nurse[Med Aide/Tech Hours Contract])</f>
        <v>137.97300000000001</v>
      </c>
    </row>
    <row r="27" spans="9:27" ht="15" customHeight="1" x14ac:dyDescent="0.25">
      <c r="O27" t="s">
        <v>830</v>
      </c>
      <c r="P27" s="9">
        <v>31408.444444444438</v>
      </c>
      <c r="Q27" s="10">
        <v>3.0728472986741018</v>
      </c>
      <c r="R27" s="12">
        <v>50</v>
      </c>
      <c r="S27" s="11">
        <v>0.40359808402552727</v>
      </c>
      <c r="T27" s="12">
        <v>47</v>
      </c>
      <c r="U27" s="30">
        <v>9.531767465274292E-2</v>
      </c>
      <c r="V27" s="12">
        <v>28</v>
      </c>
      <c r="X27" s="5" t="s">
        <v>895</v>
      </c>
      <c r="Y27" s="9">
        <f>SUM(Nurse[Total Contract Hours])</f>
        <v>7397.7898888888922</v>
      </c>
    </row>
    <row r="28" spans="9:27" ht="15" customHeight="1" x14ac:dyDescent="0.25">
      <c r="O28" t="s">
        <v>829</v>
      </c>
      <c r="P28" s="9">
        <v>13539.144444444451</v>
      </c>
      <c r="Q28" s="10">
        <v>3.8714198008572667</v>
      </c>
      <c r="R28" s="12">
        <v>16</v>
      </c>
      <c r="S28" s="11">
        <v>0.53560995565943359</v>
      </c>
      <c r="T28" s="12">
        <v>41</v>
      </c>
      <c r="U28" s="30">
        <v>0.10681777824095051</v>
      </c>
      <c r="V28" s="12">
        <v>18</v>
      </c>
      <c r="X28" s="5" t="s">
        <v>896</v>
      </c>
      <c r="Y28" s="9">
        <f>SUM(Nurse[Total Nurse Staff Hours])</f>
        <v>72078.121666666688</v>
      </c>
    </row>
    <row r="29" spans="9:27" ht="15" customHeight="1" x14ac:dyDescent="0.25">
      <c r="O29" t="s">
        <v>831</v>
      </c>
      <c r="P29" s="9">
        <v>3092.2666666666673</v>
      </c>
      <c r="Q29" s="10">
        <v>3.7017095693917428</v>
      </c>
      <c r="R29" s="12">
        <v>24</v>
      </c>
      <c r="S29" s="11">
        <v>0.83524200155225914</v>
      </c>
      <c r="T29" s="12">
        <v>14</v>
      </c>
      <c r="U29" s="30">
        <v>0.15404402121381064</v>
      </c>
      <c r="V29" s="12">
        <v>3</v>
      </c>
      <c r="X29" s="5" t="s">
        <v>897</v>
      </c>
      <c r="Y29" s="28">
        <f>Y27/Y28</f>
        <v>0.1026357196584672</v>
      </c>
    </row>
    <row r="30" spans="9:27" ht="15" customHeight="1" x14ac:dyDescent="0.25">
      <c r="O30" t="s">
        <v>838</v>
      </c>
      <c r="P30" s="9">
        <v>31580.033333333373</v>
      </c>
      <c r="Q30" s="10">
        <v>3.4683107716092008</v>
      </c>
      <c r="R30" s="12">
        <v>41</v>
      </c>
      <c r="S30" s="11">
        <v>0.50992706361931184</v>
      </c>
      <c r="T30" s="12">
        <v>44</v>
      </c>
      <c r="U30" s="30">
        <v>0.15179285834331796</v>
      </c>
      <c r="V30" s="12">
        <v>4</v>
      </c>
    </row>
    <row r="31" spans="9:27" ht="15" customHeight="1" x14ac:dyDescent="0.25">
      <c r="O31" t="s">
        <v>839</v>
      </c>
      <c r="P31" s="9">
        <v>4496.5</v>
      </c>
      <c r="Q31" s="10">
        <v>4.4839297725391347</v>
      </c>
      <c r="R31" s="12">
        <v>3</v>
      </c>
      <c r="S31" s="11">
        <v>0.84335767325203514</v>
      </c>
      <c r="T31" s="12">
        <v>12</v>
      </c>
      <c r="U31" s="30">
        <v>0.1363681678426896</v>
      </c>
      <c r="V31" s="12">
        <v>6</v>
      </c>
      <c r="Y31" s="9"/>
    </row>
    <row r="32" spans="9:27" ht="15" customHeight="1" x14ac:dyDescent="0.25">
      <c r="O32" t="s">
        <v>832</v>
      </c>
      <c r="P32" s="9">
        <v>9329.8999999999942</v>
      </c>
      <c r="Q32" s="10">
        <v>3.9056288086927231</v>
      </c>
      <c r="R32" s="12">
        <v>15</v>
      </c>
      <c r="S32" s="11">
        <v>0.7443185528962446</v>
      </c>
      <c r="T32" s="12">
        <v>18</v>
      </c>
      <c r="U32" s="30">
        <v>0.11174944138799575</v>
      </c>
      <c r="V32" s="12">
        <v>17</v>
      </c>
    </row>
    <row r="33" spans="15:27" ht="15" customHeight="1" x14ac:dyDescent="0.25">
      <c r="O33" t="s">
        <v>834</v>
      </c>
      <c r="P33" s="9">
        <v>5365.7111111111117</v>
      </c>
      <c r="Q33" s="10">
        <v>3.8162251042628679</v>
      </c>
      <c r="R33" s="12">
        <v>20</v>
      </c>
      <c r="S33" s="11">
        <v>0.73197927581308475</v>
      </c>
      <c r="T33" s="12">
        <v>20</v>
      </c>
      <c r="U33" s="30">
        <v>8.9797522397923935E-2</v>
      </c>
      <c r="V33" s="12">
        <v>33</v>
      </c>
      <c r="X33" s="5" t="s">
        <v>863</v>
      </c>
      <c r="Y33" s="6" t="s">
        <v>865</v>
      </c>
    </row>
    <row r="34" spans="15:27" ht="15" customHeight="1" x14ac:dyDescent="0.25">
      <c r="O34" t="s">
        <v>835</v>
      </c>
      <c r="P34" s="9">
        <v>37460.744444444455</v>
      </c>
      <c r="Q34" s="10">
        <v>3.6413362995989567</v>
      </c>
      <c r="R34" s="12">
        <v>27</v>
      </c>
      <c r="S34" s="11">
        <v>0.66883166289333307</v>
      </c>
      <c r="T34" s="12">
        <v>27</v>
      </c>
      <c r="U34" s="30">
        <v>0.12463542513544852</v>
      </c>
      <c r="V34" s="12">
        <v>10</v>
      </c>
      <c r="X34" s="50" t="s">
        <v>898</v>
      </c>
      <c r="Y34" s="10">
        <f>SUM(Nurse[Total Nurse Staff Hours])/SUM(Nurse[MDS Census])</f>
        <v>3.6214136062229723</v>
      </c>
    </row>
    <row r="35" spans="15:27" ht="15" customHeight="1" x14ac:dyDescent="0.25">
      <c r="O35" t="s">
        <v>836</v>
      </c>
      <c r="P35" s="9">
        <v>4885.844444444444</v>
      </c>
      <c r="Q35" s="10">
        <v>3.430016965110092</v>
      </c>
      <c r="R35" s="12">
        <v>43</v>
      </c>
      <c r="S35" s="11">
        <v>0.6266838440301461</v>
      </c>
      <c r="T35" s="12">
        <v>35</v>
      </c>
      <c r="U35" s="30">
        <v>0.12207197523643744</v>
      </c>
      <c r="V35" s="12">
        <v>11</v>
      </c>
      <c r="X35" s="9" t="s">
        <v>899</v>
      </c>
      <c r="Y35" s="18">
        <f>SUM(Nurse[Total RN Hours (w/ Admin, DON)])/SUM(Nurse[MDS Census])</f>
        <v>0.63213508305150701</v>
      </c>
    </row>
    <row r="36" spans="15:27" ht="15" customHeight="1" x14ac:dyDescent="0.25">
      <c r="O36" t="s">
        <v>833</v>
      </c>
      <c r="P36" s="9">
        <v>4987.2666666666664</v>
      </c>
      <c r="Q36" s="10">
        <v>3.9056977770054404</v>
      </c>
      <c r="R36" s="12">
        <v>14</v>
      </c>
      <c r="S36" s="11">
        <v>0.7421679209720754</v>
      </c>
      <c r="T36" s="12">
        <v>19</v>
      </c>
      <c r="U36" s="30">
        <v>7.9975097885413154E-2</v>
      </c>
      <c r="V36" s="12">
        <v>37</v>
      </c>
      <c r="X36" s="9" t="s">
        <v>900</v>
      </c>
      <c r="Y36" s="18">
        <f>SUM(Nurse[Total LPN Hours (w/ Admin)])/SUM(Nurse[MDS Census])</f>
        <v>0.8539996695133919</v>
      </c>
    </row>
    <row r="37" spans="15:27" ht="15" customHeight="1" x14ac:dyDescent="0.25">
      <c r="O37" t="s">
        <v>837</v>
      </c>
      <c r="P37" s="9">
        <v>92388.255555555588</v>
      </c>
      <c r="Q37" s="10">
        <v>3.4130274230382516</v>
      </c>
      <c r="R37" s="12">
        <v>44</v>
      </c>
      <c r="S37" s="11">
        <v>0.62277743936428642</v>
      </c>
      <c r="T37" s="12">
        <v>36</v>
      </c>
      <c r="U37" s="30">
        <v>0.12676177749909556</v>
      </c>
      <c r="V37" s="12">
        <v>8</v>
      </c>
      <c r="X37" s="9" t="s">
        <v>901</v>
      </c>
      <c r="Y37" s="18">
        <f>SUM(Nurse[Total CNA, NA TR, Med Aide/Tech Hours])/SUM(Nurse[MDS Census])</f>
        <v>2.1352788536580718</v>
      </c>
      <c r="AA37" s="10"/>
    </row>
    <row r="38" spans="15:27" ht="15" customHeight="1" x14ac:dyDescent="0.25">
      <c r="O38" t="s">
        <v>840</v>
      </c>
      <c r="P38" s="9">
        <v>63300.822222222116</v>
      </c>
      <c r="Q38" s="10">
        <v>3.4499657561056791</v>
      </c>
      <c r="R38" s="12">
        <v>42</v>
      </c>
      <c r="S38" s="11">
        <v>0.56644055527451564</v>
      </c>
      <c r="T38" s="12">
        <v>38</v>
      </c>
      <c r="U38" s="30">
        <v>0.11426020867290131</v>
      </c>
      <c r="V38" s="12">
        <v>14</v>
      </c>
    </row>
    <row r="39" spans="15:27" ht="15" customHeight="1" x14ac:dyDescent="0.25">
      <c r="O39" t="s">
        <v>841</v>
      </c>
      <c r="P39" s="9">
        <v>15008.399999999994</v>
      </c>
      <c r="Q39" s="10">
        <v>3.6774995113847346</v>
      </c>
      <c r="R39" s="12">
        <v>25</v>
      </c>
      <c r="S39" s="11">
        <v>0.34457592637012174</v>
      </c>
      <c r="T39" s="12">
        <v>50</v>
      </c>
      <c r="U39" s="30">
        <v>5.8758763905221979E-2</v>
      </c>
      <c r="V39" s="12">
        <v>44</v>
      </c>
    </row>
    <row r="40" spans="15:27" ht="15" customHeight="1" x14ac:dyDescent="0.25">
      <c r="O40" t="s">
        <v>842</v>
      </c>
      <c r="P40" s="9">
        <v>6114.1222222222214</v>
      </c>
      <c r="Q40" s="10">
        <v>4.8794973931026719</v>
      </c>
      <c r="R40" s="12">
        <v>2</v>
      </c>
      <c r="S40" s="11">
        <v>0.70236496199145571</v>
      </c>
      <c r="T40" s="12">
        <v>22</v>
      </c>
      <c r="U40" s="30">
        <v>0.12607208269299203</v>
      </c>
      <c r="V40" s="12">
        <v>9</v>
      </c>
    </row>
    <row r="41" spans="15:27" ht="15" customHeight="1" x14ac:dyDescent="0.25">
      <c r="O41" t="s">
        <v>843</v>
      </c>
      <c r="P41" s="9">
        <v>64129.100000000064</v>
      </c>
      <c r="Q41" s="10">
        <v>3.5513666269377713</v>
      </c>
      <c r="R41" s="12">
        <v>39</v>
      </c>
      <c r="S41" s="11">
        <v>0.69262959665216972</v>
      </c>
      <c r="T41" s="12">
        <v>25</v>
      </c>
      <c r="U41" s="30">
        <v>0.14341731835489568</v>
      </c>
      <c r="V41" s="12">
        <v>5</v>
      </c>
    </row>
    <row r="42" spans="15:27" ht="15" customHeight="1" x14ac:dyDescent="0.25">
      <c r="O42" t="s">
        <v>844</v>
      </c>
      <c r="P42" s="9">
        <v>6509.5222222222219</v>
      </c>
      <c r="Q42" s="10">
        <v>3.5910978276268777</v>
      </c>
      <c r="R42" s="12">
        <v>35</v>
      </c>
      <c r="S42" s="11">
        <v>0.75295208557719706</v>
      </c>
      <c r="T42" s="12">
        <v>17</v>
      </c>
      <c r="U42" s="30">
        <v>9.0587839608705881E-2</v>
      </c>
      <c r="V42" s="12">
        <v>31</v>
      </c>
    </row>
    <row r="43" spans="15:27" ht="15" customHeight="1" x14ac:dyDescent="0.25">
      <c r="O43" t="s">
        <v>845</v>
      </c>
      <c r="P43" s="9">
        <v>15186.211111111117</v>
      </c>
      <c r="Q43" s="10">
        <v>3.6276710817342326</v>
      </c>
      <c r="R43" s="12">
        <v>30</v>
      </c>
      <c r="S43" s="11">
        <v>0.52269220835567909</v>
      </c>
      <c r="T43" s="12">
        <v>43</v>
      </c>
      <c r="U43" s="30">
        <v>9.6755928483920478E-2</v>
      </c>
      <c r="V43" s="12">
        <v>25</v>
      </c>
    </row>
    <row r="44" spans="15:27" ht="15" customHeight="1" x14ac:dyDescent="0.25">
      <c r="O44" t="s">
        <v>846</v>
      </c>
      <c r="P44" s="9">
        <v>4648.6333333333323</v>
      </c>
      <c r="Q44" s="10">
        <v>3.5707482724910817</v>
      </c>
      <c r="R44" s="12">
        <v>38</v>
      </c>
      <c r="S44" s="11">
        <v>0.84182213649411886</v>
      </c>
      <c r="T44" s="12">
        <v>13</v>
      </c>
      <c r="U44" s="30">
        <v>6.5365935682119805E-2</v>
      </c>
      <c r="V44" s="12">
        <v>42</v>
      </c>
    </row>
    <row r="45" spans="15:27" ht="15" customHeight="1" x14ac:dyDescent="0.25">
      <c r="O45" t="s">
        <v>847</v>
      </c>
      <c r="P45" s="9">
        <v>23759.777777777777</v>
      </c>
      <c r="Q45" s="10">
        <v>3.5906221953067243</v>
      </c>
      <c r="R45" s="12">
        <v>36</v>
      </c>
      <c r="S45" s="11">
        <v>0.52958315640812159</v>
      </c>
      <c r="T45" s="12">
        <v>42</v>
      </c>
      <c r="U45" s="30">
        <v>0.10641439767292675</v>
      </c>
      <c r="V45" s="12">
        <v>19</v>
      </c>
    </row>
    <row r="46" spans="15:27" ht="15" customHeight="1" x14ac:dyDescent="0.25">
      <c r="O46" t="s">
        <v>848</v>
      </c>
      <c r="P46" s="9">
        <v>80576.922222222172</v>
      </c>
      <c r="Q46" s="10">
        <v>3.2954340993416555</v>
      </c>
      <c r="R46" s="12">
        <v>49</v>
      </c>
      <c r="S46" s="11">
        <v>0.35478505770124719</v>
      </c>
      <c r="T46" s="12">
        <v>49</v>
      </c>
      <c r="U46" s="30">
        <v>6.9443172093357111E-2</v>
      </c>
      <c r="V46" s="12">
        <v>40</v>
      </c>
    </row>
    <row r="47" spans="15:27" ht="15" customHeight="1" x14ac:dyDescent="0.25">
      <c r="O47" t="s">
        <v>849</v>
      </c>
      <c r="P47" s="9">
        <v>5266.666666666667</v>
      </c>
      <c r="Q47" s="10">
        <v>3.9413782067510534</v>
      </c>
      <c r="R47" s="12">
        <v>13</v>
      </c>
      <c r="S47" s="11">
        <v>1.1104552742616027</v>
      </c>
      <c r="T47" s="12">
        <v>3</v>
      </c>
      <c r="U47" s="30">
        <v>0.11206664857915286</v>
      </c>
      <c r="V47" s="12">
        <v>15</v>
      </c>
    </row>
    <row r="48" spans="15:27" ht="15" customHeight="1" x14ac:dyDescent="0.25">
      <c r="O48" t="s">
        <v>851</v>
      </c>
      <c r="P48" s="9">
        <v>25625.711111111112</v>
      </c>
      <c r="Q48" s="10">
        <v>3.3270070380702683</v>
      </c>
      <c r="R48" s="12">
        <v>48</v>
      </c>
      <c r="S48" s="11">
        <v>0.50090903060034342</v>
      </c>
      <c r="T48" s="12">
        <v>45</v>
      </c>
      <c r="U48" s="30">
        <v>0.10524352854397334</v>
      </c>
      <c r="V48" s="12">
        <v>21</v>
      </c>
    </row>
    <row r="49" spans="15:22" ht="15" customHeight="1" x14ac:dyDescent="0.25">
      <c r="O49" t="s">
        <v>850</v>
      </c>
      <c r="P49" s="9">
        <v>2190.2555555555559</v>
      </c>
      <c r="Q49" s="10">
        <v>4.0496505227700457</v>
      </c>
      <c r="R49" s="12">
        <v>9</v>
      </c>
      <c r="S49" s="11">
        <v>0.71222810123628377</v>
      </c>
      <c r="T49" s="12">
        <v>21</v>
      </c>
      <c r="U49" s="30">
        <v>0.25243054667360382</v>
      </c>
      <c r="V49" s="12">
        <v>1</v>
      </c>
    </row>
    <row r="50" spans="15:22" ht="15" customHeight="1" x14ac:dyDescent="0.25">
      <c r="O50" t="s">
        <v>852</v>
      </c>
      <c r="P50" s="9">
        <v>11890.588888888882</v>
      </c>
      <c r="Q50" s="10">
        <v>4.1317546182648659</v>
      </c>
      <c r="R50" s="12">
        <v>8</v>
      </c>
      <c r="S50" s="11">
        <v>0.87754235142077852</v>
      </c>
      <c r="T50" s="12">
        <v>9</v>
      </c>
      <c r="U50" s="30">
        <v>8.1717044851721002E-2</v>
      </c>
      <c r="V50" s="12">
        <v>36</v>
      </c>
    </row>
    <row r="51" spans="15:22" ht="15" customHeight="1" x14ac:dyDescent="0.25">
      <c r="O51" t="s">
        <v>854</v>
      </c>
      <c r="P51" s="9">
        <v>17355.088888888884</v>
      </c>
      <c r="Q51" s="10">
        <v>3.8241929680567601</v>
      </c>
      <c r="R51" s="12">
        <v>18</v>
      </c>
      <c r="S51" s="11">
        <v>0.96725767914374128</v>
      </c>
      <c r="T51" s="12">
        <v>7</v>
      </c>
      <c r="U51" s="30">
        <v>7.2288399533598988E-2</v>
      </c>
      <c r="V51" s="12">
        <v>39</v>
      </c>
    </row>
    <row r="52" spans="15:22" ht="15" customHeight="1" x14ac:dyDescent="0.25">
      <c r="O52" t="s">
        <v>853</v>
      </c>
      <c r="P52" s="9">
        <v>8780.2888888888938</v>
      </c>
      <c r="Q52" s="10">
        <v>3.6458059339986262</v>
      </c>
      <c r="R52" s="12">
        <v>26</v>
      </c>
      <c r="S52" s="11">
        <v>0.6396133764264903</v>
      </c>
      <c r="T52" s="12">
        <v>32</v>
      </c>
      <c r="U52" s="30">
        <v>8.8467653142718011E-2</v>
      </c>
      <c r="V52" s="12">
        <v>34</v>
      </c>
    </row>
    <row r="53" spans="15:22" ht="15" customHeight="1" x14ac:dyDescent="0.25">
      <c r="O53" t="s">
        <v>855</v>
      </c>
      <c r="P53" s="9">
        <v>1962.2333333333338</v>
      </c>
      <c r="Q53" s="10">
        <v>3.5804353882480831</v>
      </c>
      <c r="R53" s="12">
        <v>37</v>
      </c>
      <c r="S53" s="11">
        <v>0.82118260938499754</v>
      </c>
      <c r="T53" s="12">
        <v>15</v>
      </c>
      <c r="U53" s="30">
        <v>5.7750562790974493E-2</v>
      </c>
      <c r="V53" s="12">
        <v>45</v>
      </c>
    </row>
    <row r="54" spans="15:22" ht="15" customHeight="1" x14ac:dyDescent="0.25"/>
  </sheetData>
  <phoneticPr fontId="14" type="noConversion"/>
  <pageMargins left="0.7" right="0.7" top="0.75" bottom="0.75" header="0.3" footer="0.3"/>
  <pageSetup orientation="portrait" horizontalDpi="300" verticalDpi="300" r:id="rId1"/>
  <ignoredErrors>
    <ignoredError sqref="Z3:AA15 Y29 Y19:Y28" calculatedColumn="1"/>
  </ignoredErrors>
  <drawing r:id="rId2"/>
  <tableParts count="6">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1E3C-6776-4FA1-8C3A-58AB8CC8E7D3}">
  <dimension ref="B2:D28"/>
  <sheetViews>
    <sheetView zoomScale="70" zoomScaleNormal="70" workbookViewId="0"/>
  </sheetViews>
  <sheetFormatPr defaultColWidth="8.85546875" defaultRowHeight="15.75" x14ac:dyDescent="0.25"/>
  <cols>
    <col min="1" max="1" width="100.140625" style="5" customWidth="1"/>
    <col min="2" max="2" width="4.140625" style="5" customWidth="1"/>
    <col min="3" max="3" width="21.5703125" style="5" customWidth="1"/>
    <col min="4" max="4" width="66.85546875" style="5" customWidth="1"/>
    <col min="5" max="16384" width="8.85546875" style="5"/>
  </cols>
  <sheetData>
    <row r="2" spans="2:4" ht="23.25" x14ac:dyDescent="0.35">
      <c r="C2" s="39" t="s">
        <v>948</v>
      </c>
      <c r="D2" s="40"/>
    </row>
    <row r="3" spans="2:4" x14ac:dyDescent="0.25">
      <c r="C3" s="41" t="s">
        <v>883</v>
      </c>
      <c r="D3" s="42" t="s">
        <v>949</v>
      </c>
    </row>
    <row r="4" spans="2:4" x14ac:dyDescent="0.25">
      <c r="C4" s="43" t="s">
        <v>865</v>
      </c>
      <c r="D4" s="44" t="s">
        <v>950</v>
      </c>
    </row>
    <row r="5" spans="2:4" x14ac:dyDescent="0.25">
      <c r="C5" s="43" t="s">
        <v>951</v>
      </c>
      <c r="D5" s="44" t="s">
        <v>952</v>
      </c>
    </row>
    <row r="6" spans="2:4" ht="15.6" customHeight="1" x14ac:dyDescent="0.25">
      <c r="C6" s="43" t="s">
        <v>885</v>
      </c>
      <c r="D6" s="44" t="s">
        <v>953</v>
      </c>
    </row>
    <row r="7" spans="2:4" ht="15.6" customHeight="1" x14ac:dyDescent="0.25">
      <c r="C7" s="43" t="s">
        <v>884</v>
      </c>
      <c r="D7" s="44" t="s">
        <v>954</v>
      </c>
    </row>
    <row r="8" spans="2:4" x14ac:dyDescent="0.25">
      <c r="C8" s="43" t="s">
        <v>955</v>
      </c>
      <c r="D8" s="44" t="s">
        <v>956</v>
      </c>
    </row>
    <row r="9" spans="2:4" x14ac:dyDescent="0.25">
      <c r="C9" s="45" t="s">
        <v>957</v>
      </c>
      <c r="D9" s="43" t="s">
        <v>958</v>
      </c>
    </row>
    <row r="10" spans="2:4" x14ac:dyDescent="0.25">
      <c r="B10" s="46"/>
      <c r="C10" s="43" t="s">
        <v>959</v>
      </c>
      <c r="D10" s="44" t="s">
        <v>960</v>
      </c>
    </row>
    <row r="11" spans="2:4" x14ac:dyDescent="0.25">
      <c r="C11" s="43" t="s">
        <v>843</v>
      </c>
      <c r="D11" s="44" t="s">
        <v>961</v>
      </c>
    </row>
    <row r="12" spans="2:4" x14ac:dyDescent="0.25">
      <c r="C12" s="43" t="s">
        <v>962</v>
      </c>
      <c r="D12" s="44" t="s">
        <v>963</v>
      </c>
    </row>
    <row r="13" spans="2:4" x14ac:dyDescent="0.25">
      <c r="C13" s="43" t="s">
        <v>959</v>
      </c>
      <c r="D13" s="44" t="s">
        <v>960</v>
      </c>
    </row>
    <row r="14" spans="2:4" x14ac:dyDescent="0.25">
      <c r="C14" s="43" t="s">
        <v>843</v>
      </c>
      <c r="D14" s="44" t="s">
        <v>964</v>
      </c>
    </row>
    <row r="15" spans="2:4" x14ac:dyDescent="0.25">
      <c r="C15" s="47" t="s">
        <v>962</v>
      </c>
      <c r="D15" s="48" t="s">
        <v>963</v>
      </c>
    </row>
    <row r="17" spans="3:4" ht="23.25" x14ac:dyDescent="0.35">
      <c r="C17" s="39" t="s">
        <v>965</v>
      </c>
      <c r="D17" s="40"/>
    </row>
    <row r="18" spans="3:4" x14ac:dyDescent="0.25">
      <c r="C18" s="43" t="s">
        <v>865</v>
      </c>
      <c r="D18" s="44" t="s">
        <v>966</v>
      </c>
    </row>
    <row r="19" spans="3:4" x14ac:dyDescent="0.25">
      <c r="C19" s="43" t="s">
        <v>898</v>
      </c>
      <c r="D19" s="44" t="s">
        <v>967</v>
      </c>
    </row>
    <row r="20" spans="3:4" x14ac:dyDescent="0.25">
      <c r="C20" s="45" t="s">
        <v>968</v>
      </c>
      <c r="D20" s="43" t="s">
        <v>969</v>
      </c>
    </row>
    <row r="21" spans="3:4" x14ac:dyDescent="0.25">
      <c r="C21" s="43" t="s">
        <v>970</v>
      </c>
      <c r="D21" s="44" t="s">
        <v>971</v>
      </c>
    </row>
    <row r="22" spans="3:4" x14ac:dyDescent="0.25">
      <c r="C22" s="43" t="s">
        <v>972</v>
      </c>
      <c r="D22" s="44" t="s">
        <v>973</v>
      </c>
    </row>
    <row r="23" spans="3:4" x14ac:dyDescent="0.25">
      <c r="C23" s="43" t="s">
        <v>974</v>
      </c>
      <c r="D23" s="44" t="s">
        <v>975</v>
      </c>
    </row>
    <row r="24" spans="3:4" x14ac:dyDescent="0.25">
      <c r="C24" s="43" t="s">
        <v>976</v>
      </c>
      <c r="D24" s="44" t="s">
        <v>977</v>
      </c>
    </row>
    <row r="25" spans="3:4" x14ac:dyDescent="0.25">
      <c r="C25" s="43" t="s">
        <v>871</v>
      </c>
      <c r="D25" s="44" t="s">
        <v>978</v>
      </c>
    </row>
    <row r="26" spans="3:4" x14ac:dyDescent="0.25">
      <c r="C26" s="43" t="s">
        <v>972</v>
      </c>
      <c r="D26" s="44" t="s">
        <v>973</v>
      </c>
    </row>
    <row r="27" spans="3:4" x14ac:dyDescent="0.25">
      <c r="C27" s="43" t="s">
        <v>974</v>
      </c>
      <c r="D27" s="44" t="s">
        <v>975</v>
      </c>
    </row>
    <row r="28" spans="3:4" x14ac:dyDescent="0.25">
      <c r="C28" s="47" t="s">
        <v>976</v>
      </c>
      <c r="D28" s="48" t="s">
        <v>977</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o D A A B Q S w M E F A A C A A g A 9 H w Q V W p 7 9 T q j A A A A 9 g A A A B I A H A B D b 2 5 m a W c v U G F j a 2 F n Z S 5 4 b W w g o h g A K K A U A A A A A A A A A A A A A A A A A A A A A A A A A A A A h Y + x D o I w F E V / h X S n L X X Q k E c Z X C U x I R r X B i o 0 w s P Q Y v k 3 B z / J X x C j q J v j P f c M 9 9 6 v N 0 j H t g k u u r e m w 4 R E l J N A Y 9 G V B q u E D O 4 Y r k g q Y a u K k 6 p 0 M M l o 4 9 G W C a m d O 8 e M e e + p X 9 C u r 5 j g P G K H b J M X t W 4 V + c j m v x w a t E 5 h o Y m E / W u M F D T i S y r 4 t A n Y D C E z + B X E 1 D 3 b H w j r o X F D r 6 X G c J c D m y O w 9 w f 5 A F B L A w Q U A A I A C A D 0 f B B V 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9 H w Q V S i K R 7 g O A A A A E Q A A A B M A H A B G b 3 J t d W x h c y 9 T Z W N 0 a W 9 u M S 5 t I K I Y A C i g F A A A A A A A A A A A A A A A A A A A A A A A A A A A A C t O T S 7 J z M 9 T C I b Q h t Y A U E s B A i 0 A F A A C A A g A 9 H w Q V W p 7 9 T q j A A A A 9 g A A A B I A A A A A A A A A A A A A A A A A A A A A A E N v b m Z p Z y 9 Q Y W N r Y W d l L n h t b F B L A Q I t A B Q A A g A I A P R 8 E F V T c j g s m w A A A O E A A A A T A A A A A A A A A A A A A A A A A O 8 A A A B b Q 2 9 u d G V u d F 9 U e X B l c 1 0 u e G 1 s U E s B A i 0 A F A A C A A g A 9 H w Q V S i K R 7 g O A A A A E Q A A A B M A A A A A A A A A A A A A A A A A 1 w E A A E Z v c m 1 1 b G F z L 1 N l Y 3 R p b 2 4 x L m 1 Q S w U G A A A A A A M A A w D C A A A A M 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e b 7 W S k x H m N L P E V b 3 p v E A A A A A A g A A A A A A E G Y A A A A B A A A g A A A A y o N o Q 8 q c y c h E a K i 0 J 2 f F t L B S 8 / e k u X T i b N w s 2 O R V F s 8 A A A A A D o A A A A A C A A A g A A A A L I d j W 4 J E Y I 0 b N D 7 x D U w J Z N F V 9 / V 7 l / l O 0 E 8 Q j O X g I U 1 Q A A A A D I m X Y e k U y 3 2 s r a u b a E E S e m J c U U n U b n B n A x y M 7 0 x t K u C u 2 6 E H m p Y 7 m 3 P U k g y s B i + s S G D u e 1 K U w 4 0 3 p 6 H t s b + y 5 i h R H E r k o a 5 Y n T o S s j o j j M N A A A A A j F L k a i a L 6 n Y C v z U e S D 3 l n O t J I k m k 0 3 h u m E b + u 7 U I Z H R e H I c F W J I x c X 5 d h 1 x Y w y h F A O B x c z f l K D J E G f 0 G y 5 0 x e Q = = < / D a t a M a s h u p > 
</file>

<file path=customXml/itemProps1.xml><?xml version="1.0" encoding="utf-8"?>
<ds:datastoreItem xmlns:ds="http://schemas.openxmlformats.org/officeDocument/2006/customXml" ds:itemID="{D0A9AB2E-8175-4466-9CC2-E427321A7B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Nurse</vt:lpstr>
      <vt:lpstr>Contract</vt:lpstr>
      <vt:lpstr>Non-Nurse</vt:lpstr>
      <vt:lpstr>Summary Data</vt:lpstr>
      <vt:lpstr>Notes &amp;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2015-06-05T18:17:20Z</dcterms:created>
  <dcterms:modified xsi:type="dcterms:W3CDTF">2022-08-16T20:03:31Z</dcterms:modified>
</cp:coreProperties>
</file>