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DDA1815C-D574-4F52-BF8A-11CF81388C8B}"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Z12" i="5" s="1"/>
  <c r="Y13" i="5"/>
  <c r="Z13" i="5" s="1"/>
  <c r="Y14" i="5"/>
  <c r="Y15" i="5"/>
  <c r="Y19" i="5"/>
  <c r="Y20" i="5"/>
  <c r="Y21" i="5"/>
  <c r="Y22" i="5"/>
  <c r="Y23" i="5"/>
  <c r="Y24" i="5"/>
  <c r="Y25" i="5"/>
  <c r="Y26" i="5"/>
  <c r="Y27" i="5"/>
  <c r="Y28" i="5"/>
  <c r="Z15" i="5" l="1"/>
  <c r="Z14"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<sst xmlns="http://schemas.openxmlformats.org/spreadsheetml/2006/main" count="1583" uniqueCount="436">
  <si>
    <t>135004</t>
  </si>
  <si>
    <t>135006</t>
  </si>
  <si>
    <t>135007</t>
  </si>
  <si>
    <t>135010</t>
  </si>
  <si>
    <t>135011</t>
  </si>
  <si>
    <t>135014</t>
  </si>
  <si>
    <t>135015</t>
  </si>
  <si>
    <t>135018</t>
  </si>
  <si>
    <t>135019</t>
  </si>
  <si>
    <t>135020</t>
  </si>
  <si>
    <t>135021</t>
  </si>
  <si>
    <t>135038</t>
  </si>
  <si>
    <t>135042</t>
  </si>
  <si>
    <t>135048</t>
  </si>
  <si>
    <t>135051</t>
  </si>
  <si>
    <t>135052</t>
  </si>
  <si>
    <t>135053</t>
  </si>
  <si>
    <t>135055</t>
  </si>
  <si>
    <t>135056</t>
  </si>
  <si>
    <t>135058</t>
  </si>
  <si>
    <t>135059</t>
  </si>
  <si>
    <t>135062</t>
  </si>
  <si>
    <t>135064</t>
  </si>
  <si>
    <t>135065</t>
  </si>
  <si>
    <t>135066</t>
  </si>
  <si>
    <t>135067</t>
  </si>
  <si>
    <t>135068</t>
  </si>
  <si>
    <t>135069</t>
  </si>
  <si>
    <t>135070</t>
  </si>
  <si>
    <t>135075</t>
  </si>
  <si>
    <t>135076</t>
  </si>
  <si>
    <t>135077</t>
  </si>
  <si>
    <t>135079</t>
  </si>
  <si>
    <t>135080</t>
  </si>
  <si>
    <t>135081</t>
  </si>
  <si>
    <t>135082</t>
  </si>
  <si>
    <t>135084</t>
  </si>
  <si>
    <t>135087</t>
  </si>
  <si>
    <t>135089</t>
  </si>
  <si>
    <t>135090</t>
  </si>
  <si>
    <t>135091</t>
  </si>
  <si>
    <t>135092</t>
  </si>
  <si>
    <t>135093</t>
  </si>
  <si>
    <t>135094</t>
  </si>
  <si>
    <t>135095</t>
  </si>
  <si>
    <t>135097</t>
  </si>
  <si>
    <t>135098</t>
  </si>
  <si>
    <t>135102</t>
  </si>
  <si>
    <t>135103</t>
  </si>
  <si>
    <t>135104</t>
  </si>
  <si>
    <t>135105</t>
  </si>
  <si>
    <t>135110</t>
  </si>
  <si>
    <t>135111</t>
  </si>
  <si>
    <t>135113</t>
  </si>
  <si>
    <t>135116</t>
  </si>
  <si>
    <t>135122</t>
  </si>
  <si>
    <t>135123</t>
  </si>
  <si>
    <t>135125</t>
  </si>
  <si>
    <t>135127</t>
  </si>
  <si>
    <t>135128</t>
  </si>
  <si>
    <t>135129</t>
  </si>
  <si>
    <t>135130</t>
  </si>
  <si>
    <t>135131</t>
  </si>
  <si>
    <t>135132</t>
  </si>
  <si>
    <t>135133</t>
  </si>
  <si>
    <t>135134</t>
  </si>
  <si>
    <t>135135</t>
  </si>
  <si>
    <t>135137</t>
  </si>
  <si>
    <t>135138</t>
  </si>
  <si>
    <t>135139</t>
  </si>
  <si>
    <t>135140</t>
  </si>
  <si>
    <t>135141</t>
  </si>
  <si>
    <t>135142</t>
  </si>
  <si>
    <t>135143</t>
  </si>
  <si>
    <t>135144</t>
  </si>
  <si>
    <t>135145</t>
  </si>
  <si>
    <t>135146</t>
  </si>
  <si>
    <t>135147</t>
  </si>
  <si>
    <t>BOUNDARY COUNTY NURSING HOME</t>
  </si>
  <si>
    <t>ST LUKE'S ELMORE LONG TERM CARE</t>
  </si>
  <si>
    <t>BINGHAM MEMORIAL SKILLED NURSING &amp; REHABILITATION</t>
  </si>
  <si>
    <t>WEISER CARE OF CASCADIA</t>
  </si>
  <si>
    <t>GATEWAY TRANSITIONAL CARE CENTER</t>
  </si>
  <si>
    <t>CALDWELL CARE OF CASCADIA</t>
  </si>
  <si>
    <t>PAYETTE HEALTHCARE OF CASCADIA</t>
  </si>
  <si>
    <t>MONTE VISTA HILLS HEALTHCARE CENTER</t>
  </si>
  <si>
    <t>ORCHARDS OF CASCADIA, THE</t>
  </si>
  <si>
    <t>RIVER'S EDGE REHABILITATION &amp; LIVING CENTER</t>
  </si>
  <si>
    <t>LEWISTON TRANSITIONAL CARE OF CASCADIA</t>
  </si>
  <si>
    <t>LIFE CARE CENTER OF BOISE</t>
  </si>
  <si>
    <t>LACROSSE HEALTH &amp; REHABILITATION CENTER</t>
  </si>
  <si>
    <t>CLEARWATER HEALTH &amp; REHABILITATION OF CASCADIA</t>
  </si>
  <si>
    <t>CANYON WEST OF CASCADIA</t>
  </si>
  <si>
    <t>COEUR D'ALENE HEALTH &amp; REHABILITATION OF CASCADIA</t>
  </si>
  <si>
    <t>IVY COURT</t>
  </si>
  <si>
    <t>VALLEY VISTA CARE CENTER OF SANDPOINT</t>
  </si>
  <si>
    <t>LINCOLN COUNTY CARE CENTER</t>
  </si>
  <si>
    <t>GOOD SAMARITAN SOCIETY - SILVER WOOD VILLAGE</t>
  </si>
  <si>
    <t>FRANKLIN COUNTY TRANSITIONAL CARE</t>
  </si>
  <si>
    <t>ONEIDA COUNTY HOSPITAL &amp; LONG TERM CARE FACILITY</t>
  </si>
  <si>
    <t>COUNTRYSIDE CARE &amp; REHABILITATION</t>
  </si>
  <si>
    <t>MOUNTAIN VALLEY OF CASCADIA</t>
  </si>
  <si>
    <t>POWER COUNTY NURSING HOME</t>
  </si>
  <si>
    <t>GOOD SAMARITAN SOCIETY - MOSCOW VILLAGE</t>
  </si>
  <si>
    <t>PARKE VIEW REHABILITATION &amp; CARE CENTER</t>
  </si>
  <si>
    <t>COVE OF CASCADIA, THE</t>
  </si>
  <si>
    <t>BEAR LAKE MEMORIAL SKILLED NURSING FACILITY</t>
  </si>
  <si>
    <t>VALLEY VISTA CARE CENTER OF ST MARIES</t>
  </si>
  <si>
    <t>MEADOW VIEW NURSING AND REHABILITATION</t>
  </si>
  <si>
    <t>SKYLINE TRANSITIONAL CARE CENTER</t>
  </si>
  <si>
    <t>ARBOR VALLEY OF CASCADIA</t>
  </si>
  <si>
    <t>GRANGEVILLE HEALTH &amp; REHABILITATION CENTER</t>
  </si>
  <si>
    <t>MINI-CASSIA CARE CENTER</t>
  </si>
  <si>
    <t>MCCALL REHABILITATION AND CARE CENTER</t>
  </si>
  <si>
    <t>OAK CREEK REHABILITATION CENTER OF KIMBERLY</t>
  </si>
  <si>
    <t>OWYHEE HEALTH &amp; REHABILITATION CENTER</t>
  </si>
  <si>
    <t>DESERT VIEW CARE CENTER OF BUHL</t>
  </si>
  <si>
    <t>SHAW MOUNTAIN OF CASCADIA</t>
  </si>
  <si>
    <t>LIFE CARE CENTER OF IDAHO FALLS</t>
  </si>
  <si>
    <t>GOOD SAMARITAN SOCIETY - IDAHO FALLS VILLAGE</t>
  </si>
  <si>
    <t>ASPEN PARK OF CASCADIA</t>
  </si>
  <si>
    <t>WELLSPRING HEALTH &amp; REHABILITATION OF CASCADIA</t>
  </si>
  <si>
    <t>CHERRY RIDGE OF CASCADIA</t>
  </si>
  <si>
    <t>ASHTON MEMORIAL  LIVING CENTER</t>
  </si>
  <si>
    <t>VALLEY VIEW NURSING &amp; REHABILITATION</t>
  </si>
  <si>
    <t>SUNNY RIDGE</t>
  </si>
  <si>
    <t>PRESTIGE CARE &amp; REHABILITATION - THE ORCHARDS</t>
  </si>
  <si>
    <t>TWIN FALLS TRANSITIONAL CARE OF CASCADIA</t>
  </si>
  <si>
    <t>TEMPLE VIEW TRANSITIONAL CARE CENTER</t>
  </si>
  <si>
    <t>KARCHER POST-ACUTE &amp; REHABILITATION CENTER</t>
  </si>
  <si>
    <t>SYRINGA CHALET NURSING FACILITY</t>
  </si>
  <si>
    <t>BRIDGEVIEW ESTATES</t>
  </si>
  <si>
    <t>ROYAL PLAZA HEALTH &amp; REHABILITATION</t>
  </si>
  <si>
    <t>LIFE CARE CENTER OF COEUR D'ALENE</t>
  </si>
  <si>
    <t>LIFE CARE CENTER OF TREASURE VALLEY</t>
  </si>
  <si>
    <t>CREEKSIDE TRANSITIONAL CARE AND REHABILITATION</t>
  </si>
  <si>
    <t>LIFE CARE CENTER OF SANDPOINT</t>
  </si>
  <si>
    <t>LIFE CARE CENTER OF LEWISTON</t>
  </si>
  <si>
    <t>DISCOVERY REHABILITATION AND LIVING</t>
  </si>
  <si>
    <t>ASPEN TRANSITIONAL REHABILITATION</t>
  </si>
  <si>
    <t>IDAHO STATE VETERANS HOME - BOISE</t>
  </si>
  <si>
    <t>IDAHO STATE VETERANS HOME - POCATELLO</t>
  </si>
  <si>
    <t>IDAHO STATE VETERANS HOME - LEWISTON</t>
  </si>
  <si>
    <t>BENNETT HILLS REHABILITATION AND CARE CENTER</t>
  </si>
  <si>
    <t>LIFE CARE CENTER OF POST FALLS</t>
  </si>
  <si>
    <t>PROMONTORY POINT REHABILITATION</t>
  </si>
  <si>
    <t>TETON POST ACUTE CARE &amp; REHABILITATION</t>
  </si>
  <si>
    <t>SUNTERRA SPRINGS RIVERVIEW</t>
  </si>
  <si>
    <t>MADISON CARRIAGE COVE SHORT STAY REHABILITATION</t>
  </si>
  <si>
    <t>TERRACES OF BOISE, THE</t>
  </si>
  <si>
    <t>ADVANCED HEALTH CARE OF COEUR D'ALENE LLC</t>
  </si>
  <si>
    <t>SERENITY HEALTHCARE</t>
  </si>
  <si>
    <t>CASCADIA OF NAMPA</t>
  </si>
  <si>
    <t>ADVANCED HEALTH CARE OF LEWISTON</t>
  </si>
  <si>
    <t>CASCADIA OF BOISE</t>
  </si>
  <si>
    <t>MERIDIAN MEADOWS TRANSITIONAL CARE</t>
  </si>
  <si>
    <t>MOUNTAIN HOME</t>
  </si>
  <si>
    <t>BONNERS FERRY</t>
  </si>
  <si>
    <t>BLACKFOOT</t>
  </si>
  <si>
    <t>WEISER</t>
  </si>
  <si>
    <t>POCATELLO</t>
  </si>
  <si>
    <t>CALDWELL</t>
  </si>
  <si>
    <t>PAYETTE</t>
  </si>
  <si>
    <t>NAMPA</t>
  </si>
  <si>
    <t>EMMETT</t>
  </si>
  <si>
    <t>LEWISTON</t>
  </si>
  <si>
    <t>BOISE</t>
  </si>
  <si>
    <t>COEUR D'ALENE</t>
  </si>
  <si>
    <t>OROFINO</t>
  </si>
  <si>
    <t>SANDPOINT</t>
  </si>
  <si>
    <t>SHOSHONE</t>
  </si>
  <si>
    <t>SILVERTON</t>
  </si>
  <si>
    <t>PRESTON</t>
  </si>
  <si>
    <t>MALAD</t>
  </si>
  <si>
    <t>RUPERT</t>
  </si>
  <si>
    <t>KELLOGG</t>
  </si>
  <si>
    <t>AMERICAN FALLS</t>
  </si>
  <si>
    <t>MOSCOW</t>
  </si>
  <si>
    <t>BURLEY</t>
  </si>
  <si>
    <t>BELLEVUE</t>
  </si>
  <si>
    <t>MONTPELIER</t>
  </si>
  <si>
    <t>ST MARIES</t>
  </si>
  <si>
    <t>GRANGEVILLE</t>
  </si>
  <si>
    <t>MCCALL</t>
  </si>
  <si>
    <t>KIMBERLY</t>
  </si>
  <si>
    <t>HOMEDALE</t>
  </si>
  <si>
    <t>BUHL</t>
  </si>
  <si>
    <t>IDAHO FALLS</t>
  </si>
  <si>
    <t>ASHTON</t>
  </si>
  <si>
    <t>TWIN FALLS</t>
  </si>
  <si>
    <t>REXBURG</t>
  </si>
  <si>
    <t>COEUR D ALENE</t>
  </si>
  <si>
    <t>MERIDIAN</t>
  </si>
  <si>
    <t>SALMON</t>
  </si>
  <si>
    <t>GOODING</t>
  </si>
  <si>
    <t>POST FALLS</t>
  </si>
  <si>
    <t>AMMON</t>
  </si>
  <si>
    <t>Franklin</t>
  </si>
  <si>
    <t>Elmore</t>
  </si>
  <si>
    <t>Madison</t>
  </si>
  <si>
    <t>Washington</t>
  </si>
  <si>
    <t>Lincoln</t>
  </si>
  <si>
    <t>Fremont</t>
  </si>
  <si>
    <t>Boundary</t>
  </si>
  <si>
    <t>Bingham</t>
  </si>
  <si>
    <t>Bannock</t>
  </si>
  <si>
    <t>Canyon</t>
  </si>
  <si>
    <t>Payette</t>
  </si>
  <si>
    <t>Gem</t>
  </si>
  <si>
    <t>Nez Perce</t>
  </si>
  <si>
    <t>Ada</t>
  </si>
  <si>
    <t>Kootenai</t>
  </si>
  <si>
    <t>Clearwater</t>
  </si>
  <si>
    <t>Bonner</t>
  </si>
  <si>
    <t>Shoshone</t>
  </si>
  <si>
    <t>Oneida</t>
  </si>
  <si>
    <t>Minidoka</t>
  </si>
  <si>
    <t>Power</t>
  </si>
  <si>
    <t>Latah</t>
  </si>
  <si>
    <t>Cassia</t>
  </si>
  <si>
    <t>Blaine</t>
  </si>
  <si>
    <t>Bear Lake</t>
  </si>
  <si>
    <t>Benewah</t>
  </si>
  <si>
    <t>Idaho</t>
  </si>
  <si>
    <t>Valley</t>
  </si>
  <si>
    <t>Twin Falls</t>
  </si>
  <si>
    <t>Owyhee</t>
  </si>
  <si>
    <t>Bonneville</t>
  </si>
  <si>
    <t>Lemhi</t>
  </si>
  <si>
    <t>Gooding</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</si>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</sst>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79" totalsRowShown="0" headerRowDxfId="136">
  <autoFilter ref="A1:AG79" xr:uid="{F6C3CB19-CE12-4B14-8BE9-BE2DA56924F3}"/>
  <sortState xmlns:xlrd2="http://schemas.microsoft.com/office/spreadsheetml/2017/richdata2" ref="A2:AG79">
    <sortCondition ref="A1:A79"/>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79" totalsRowShown="0" headerRowDxfId="107">
  <autoFilter ref="A1:AN79" xr:uid="{F6C3CB19-CE12-4B14-8BE9-BE2DA56924F3}"/>
  <sortState xmlns:xlrd2="http://schemas.microsoft.com/office/spreadsheetml/2017/richdata2" ref="A2:AN79">
    <sortCondition ref="A1:A79"/>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79" totalsRowShown="0" headerRowDxfId="71">
  <autoFilter ref="A1:AI79" xr:uid="{0BC5ADF1-15D4-4F74-902E-CBC634AC45F1}"/>
  <sortState xmlns:xlrd2="http://schemas.microsoft.com/office/spreadsheetml/2017/richdata2" ref="A2:AI79">
    <sortCondition ref="A1:A79"/>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378"/>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287</v>
      </c>
      <c r="B1" s="29" t="s">
        <v>354</v>
      </c>
      <c r="C1" s="29" t="s">
        <v>355</v>
      </c>
      <c r="D1" s="29" t="s">
        <v>327</v>
      </c>
      <c r="E1" s="29" t="s">
        <v>328</v>
      </c>
      <c r="F1" s="29" t="s">
        <v>283</v>
      </c>
      <c r="G1" s="29" t="s">
        <v>329</v>
      </c>
      <c r="H1" s="29" t="s">
        <v>297</v>
      </c>
      <c r="I1" s="29" t="s">
        <v>330</v>
      </c>
      <c r="J1" s="29" t="s">
        <v>331</v>
      </c>
      <c r="K1" s="29" t="s">
        <v>332</v>
      </c>
      <c r="L1" s="29" t="s">
        <v>333</v>
      </c>
      <c r="M1" s="29" t="s">
        <v>334</v>
      </c>
      <c r="N1" s="29" t="s">
        <v>335</v>
      </c>
      <c r="O1" s="29" t="s">
        <v>336</v>
      </c>
      <c r="P1" s="29" t="s">
        <v>338</v>
      </c>
      <c r="Q1" s="29" t="s">
        <v>337</v>
      </c>
      <c r="R1" s="29" t="s">
        <v>339</v>
      </c>
      <c r="S1" s="29" t="s">
        <v>340</v>
      </c>
      <c r="T1" s="29" t="s">
        <v>341</v>
      </c>
      <c r="U1" s="29" t="s">
        <v>342</v>
      </c>
      <c r="V1" s="29" t="s">
        <v>343</v>
      </c>
      <c r="W1" s="29" t="s">
        <v>344</v>
      </c>
      <c r="X1" s="29" t="s">
        <v>345</v>
      </c>
      <c r="Y1" s="29" t="s">
        <v>346</v>
      </c>
      <c r="Z1" s="29" t="s">
        <v>347</v>
      </c>
      <c r="AA1" s="29" t="s">
        <v>348</v>
      </c>
      <c r="AB1" s="29" t="s">
        <v>349</v>
      </c>
      <c r="AC1" s="29" t="s">
        <v>350</v>
      </c>
      <c r="AD1" s="29" t="s">
        <v>351</v>
      </c>
      <c r="AE1" s="29" t="s">
        <v>352</v>
      </c>
      <c r="AF1" s="29" t="s">
        <v>353</v>
      </c>
      <c r="AG1" s="31" t="s">
        <v>281</v>
      </c>
    </row>
    <row r="2" spans="1:34" x14ac:dyDescent="0.25">
      <c r="A2" t="s">
        <v>242</v>
      </c>
      <c r="B2" t="s">
        <v>150</v>
      </c>
      <c r="C2" t="s">
        <v>167</v>
      </c>
      <c r="D2" t="s">
        <v>211</v>
      </c>
      <c r="E2" s="32">
        <v>30.355555555555554</v>
      </c>
      <c r="F2" s="32">
        <v>5.7848938506588583</v>
      </c>
      <c r="G2" s="32">
        <v>5.0558565153733541</v>
      </c>
      <c r="H2" s="32">
        <v>1.134209370424597</v>
      </c>
      <c r="I2" s="32">
        <v>0.94948389458272298</v>
      </c>
      <c r="J2" s="32">
        <v>175.60366666666667</v>
      </c>
      <c r="K2" s="32">
        <v>153.47333333333336</v>
      </c>
      <c r="L2" s="32">
        <v>34.429555555555545</v>
      </c>
      <c r="M2" s="32">
        <v>28.822111111111102</v>
      </c>
      <c r="N2" s="32">
        <v>3.6444444444444444</v>
      </c>
      <c r="O2" s="32">
        <v>1.9630000000000001</v>
      </c>
      <c r="P2" s="32">
        <v>44.869222222222234</v>
      </c>
      <c r="Q2" s="32">
        <v>28.346333333333344</v>
      </c>
      <c r="R2" s="32">
        <v>16.52288888888889</v>
      </c>
      <c r="S2" s="32">
        <v>96.304888888888911</v>
      </c>
      <c r="T2" s="32">
        <v>72.558444444444461</v>
      </c>
      <c r="U2" s="32">
        <v>23.746444444444442</v>
      </c>
      <c r="V2" s="32">
        <v>0</v>
      </c>
      <c r="W2" s="32">
        <v>4.5218888888888893</v>
      </c>
      <c r="X2" s="32">
        <v>3.6052222222222223</v>
      </c>
      <c r="Y2" s="32">
        <v>0</v>
      </c>
      <c r="Z2" s="32">
        <v>0</v>
      </c>
      <c r="AA2" s="32">
        <v>0</v>
      </c>
      <c r="AB2" s="32">
        <v>0</v>
      </c>
      <c r="AC2" s="32">
        <v>0.91666666666666663</v>
      </c>
      <c r="AD2" s="32">
        <v>0</v>
      </c>
      <c r="AE2" s="32">
        <v>0</v>
      </c>
      <c r="AF2" t="s">
        <v>72</v>
      </c>
      <c r="AG2">
        <v>10</v>
      </c>
      <c r="AH2"/>
    </row>
    <row r="3" spans="1:34" x14ac:dyDescent="0.25">
      <c r="A3" t="s">
        <v>242</v>
      </c>
      <c r="B3" t="s">
        <v>153</v>
      </c>
      <c r="C3" t="s">
        <v>165</v>
      </c>
      <c r="D3" t="s">
        <v>209</v>
      </c>
      <c r="E3" s="32">
        <v>25.066666666666666</v>
      </c>
      <c r="F3" s="32">
        <v>6.2736125886524823</v>
      </c>
      <c r="G3" s="32">
        <v>5.7121631205673751</v>
      </c>
      <c r="H3" s="32">
        <v>1.2203679078014187</v>
      </c>
      <c r="I3" s="32">
        <v>0.80616134751773072</v>
      </c>
      <c r="J3" s="32">
        <v>157.25855555555555</v>
      </c>
      <c r="K3" s="32">
        <v>143.18488888888888</v>
      </c>
      <c r="L3" s="32">
        <v>30.590555555555561</v>
      </c>
      <c r="M3" s="32">
        <v>20.207777777777782</v>
      </c>
      <c r="N3" s="32">
        <v>4.9901111111111129</v>
      </c>
      <c r="O3" s="32">
        <v>5.3926666666666669</v>
      </c>
      <c r="P3" s="32">
        <v>30.343555555555554</v>
      </c>
      <c r="Q3" s="32">
        <v>26.652666666666665</v>
      </c>
      <c r="R3" s="32">
        <v>3.6908888888888884</v>
      </c>
      <c r="S3" s="32">
        <v>96.324444444444438</v>
      </c>
      <c r="T3" s="32">
        <v>96.324444444444438</v>
      </c>
      <c r="U3" s="32">
        <v>0</v>
      </c>
      <c r="V3" s="32">
        <v>0</v>
      </c>
      <c r="W3" s="32">
        <v>0</v>
      </c>
      <c r="X3" s="32">
        <v>0</v>
      </c>
      <c r="Y3" s="32">
        <v>0</v>
      </c>
      <c r="Z3" s="32">
        <v>0</v>
      </c>
      <c r="AA3" s="32">
        <v>0</v>
      </c>
      <c r="AB3" s="32">
        <v>0</v>
      </c>
      <c r="AC3" s="32">
        <v>0</v>
      </c>
      <c r="AD3" s="32">
        <v>0</v>
      </c>
      <c r="AE3" s="32">
        <v>0</v>
      </c>
      <c r="AF3" t="s">
        <v>75</v>
      </c>
      <c r="AG3">
        <v>10</v>
      </c>
      <c r="AH3"/>
    </row>
    <row r="4" spans="1:34" x14ac:dyDescent="0.25">
      <c r="A4" t="s">
        <v>242</v>
      </c>
      <c r="B4" t="s">
        <v>110</v>
      </c>
      <c r="C4" t="s">
        <v>166</v>
      </c>
      <c r="D4" t="s">
        <v>210</v>
      </c>
      <c r="E4" s="32">
        <v>71.211111111111109</v>
      </c>
      <c r="F4" s="32">
        <v>3.7086596973006718</v>
      </c>
      <c r="G4" s="32">
        <v>3.4836417537837425</v>
      </c>
      <c r="H4" s="32">
        <v>0.96869558433452985</v>
      </c>
      <c r="I4" s="32">
        <v>0.74367764081760068</v>
      </c>
      <c r="J4" s="32">
        <v>264.09777777777782</v>
      </c>
      <c r="K4" s="32">
        <v>248.07400000000004</v>
      </c>
      <c r="L4" s="32">
        <v>68.981888888888903</v>
      </c>
      <c r="M4" s="32">
        <v>52.958111111111137</v>
      </c>
      <c r="N4" s="32">
        <v>5.9802222222222197</v>
      </c>
      <c r="O4" s="32">
        <v>10.043555555555555</v>
      </c>
      <c r="P4" s="32">
        <v>56.402777777777786</v>
      </c>
      <c r="Q4" s="32">
        <v>56.402777777777786</v>
      </c>
      <c r="R4" s="32">
        <v>0</v>
      </c>
      <c r="S4" s="32">
        <v>138.71311111111112</v>
      </c>
      <c r="T4" s="32">
        <v>128.26733333333334</v>
      </c>
      <c r="U4" s="32">
        <v>10.44577777777778</v>
      </c>
      <c r="V4" s="32">
        <v>0</v>
      </c>
      <c r="W4" s="32">
        <v>9.649111111111111</v>
      </c>
      <c r="X4" s="32">
        <v>1.1722222222222223</v>
      </c>
      <c r="Y4" s="32">
        <v>0</v>
      </c>
      <c r="Z4" s="32">
        <v>0</v>
      </c>
      <c r="AA4" s="32">
        <v>0.99444444444444446</v>
      </c>
      <c r="AB4" s="32">
        <v>0</v>
      </c>
      <c r="AC4" s="32">
        <v>7.4824444444444449</v>
      </c>
      <c r="AD4" s="32">
        <v>0</v>
      </c>
      <c r="AE4" s="32">
        <v>0</v>
      </c>
      <c r="AF4" t="s">
        <v>32</v>
      </c>
      <c r="AG4">
        <v>10</v>
      </c>
      <c r="AH4"/>
    </row>
    <row r="5" spans="1:34" x14ac:dyDescent="0.25">
      <c r="A5" t="s">
        <v>242</v>
      </c>
      <c r="B5" t="s">
        <v>123</v>
      </c>
      <c r="C5" t="s">
        <v>188</v>
      </c>
      <c r="D5" t="s">
        <v>202</v>
      </c>
      <c r="E5" s="32">
        <v>24.9</v>
      </c>
      <c r="F5" s="32">
        <v>4.5954930834448913</v>
      </c>
      <c r="G5" s="32">
        <v>4.2680722891566267</v>
      </c>
      <c r="H5" s="32">
        <v>0.87025881302989738</v>
      </c>
      <c r="I5" s="32">
        <v>0.71720214190093712</v>
      </c>
      <c r="J5" s="32">
        <v>114.42777777777778</v>
      </c>
      <c r="K5" s="32">
        <v>106.27500000000001</v>
      </c>
      <c r="L5" s="32">
        <v>21.669444444444444</v>
      </c>
      <c r="M5" s="32">
        <v>17.858333333333334</v>
      </c>
      <c r="N5" s="32">
        <v>0</v>
      </c>
      <c r="O5" s="32">
        <v>3.8111111111111109</v>
      </c>
      <c r="P5" s="32">
        <v>14.65</v>
      </c>
      <c r="Q5" s="32">
        <v>10.308333333333334</v>
      </c>
      <c r="R5" s="32">
        <v>4.3416666666666668</v>
      </c>
      <c r="S5" s="32">
        <v>78.108333333333334</v>
      </c>
      <c r="T5" s="32">
        <v>51.894444444444446</v>
      </c>
      <c r="U5" s="32">
        <v>26.213888888888889</v>
      </c>
      <c r="V5" s="32">
        <v>0</v>
      </c>
      <c r="W5" s="32">
        <v>0</v>
      </c>
      <c r="X5" s="32">
        <v>0</v>
      </c>
      <c r="Y5" s="32">
        <v>0</v>
      </c>
      <c r="Z5" s="32">
        <v>0</v>
      </c>
      <c r="AA5" s="32">
        <v>0</v>
      </c>
      <c r="AB5" s="32">
        <v>0</v>
      </c>
      <c r="AC5" s="32">
        <v>0</v>
      </c>
      <c r="AD5" s="32">
        <v>0</v>
      </c>
      <c r="AE5" s="32">
        <v>0</v>
      </c>
      <c r="AF5" t="s">
        <v>45</v>
      </c>
      <c r="AG5">
        <v>10</v>
      </c>
      <c r="AH5"/>
    </row>
    <row r="6" spans="1:34" x14ac:dyDescent="0.25">
      <c r="A6" t="s">
        <v>242</v>
      </c>
      <c r="B6" t="s">
        <v>120</v>
      </c>
      <c r="C6" t="s">
        <v>177</v>
      </c>
      <c r="D6" t="s">
        <v>218</v>
      </c>
      <c r="E6" s="32">
        <v>48.31111111111111</v>
      </c>
      <c r="F6" s="32">
        <v>3.6346343146274149</v>
      </c>
      <c r="G6" s="32">
        <v>3.406483440662373</v>
      </c>
      <c r="H6" s="32">
        <v>0.62225620975160989</v>
      </c>
      <c r="I6" s="32">
        <v>0.39410533578656842</v>
      </c>
      <c r="J6" s="32">
        <v>175.59322222222221</v>
      </c>
      <c r="K6" s="32">
        <v>164.57099999999997</v>
      </c>
      <c r="L6" s="32">
        <v>30.061888888888888</v>
      </c>
      <c r="M6" s="32">
        <v>19.039666666666662</v>
      </c>
      <c r="N6" s="32">
        <v>0.71111111111111114</v>
      </c>
      <c r="O6" s="32">
        <v>10.311111111111112</v>
      </c>
      <c r="P6" s="32">
        <v>31.326666666666654</v>
      </c>
      <c r="Q6" s="32">
        <v>31.326666666666654</v>
      </c>
      <c r="R6" s="32">
        <v>0</v>
      </c>
      <c r="S6" s="32">
        <v>114.20466666666667</v>
      </c>
      <c r="T6" s="32">
        <v>76.018555555555551</v>
      </c>
      <c r="U6" s="32">
        <v>38.186111111111117</v>
      </c>
      <c r="V6" s="32">
        <v>0</v>
      </c>
      <c r="W6" s="32">
        <v>4.9109999999999996</v>
      </c>
      <c r="X6" s="32">
        <v>0</v>
      </c>
      <c r="Y6" s="32">
        <v>0</v>
      </c>
      <c r="Z6" s="32">
        <v>0</v>
      </c>
      <c r="AA6" s="32">
        <v>4.9109999999999996</v>
      </c>
      <c r="AB6" s="32">
        <v>0</v>
      </c>
      <c r="AC6" s="32">
        <v>0</v>
      </c>
      <c r="AD6" s="32">
        <v>0</v>
      </c>
      <c r="AE6" s="32">
        <v>0</v>
      </c>
      <c r="AF6" t="s">
        <v>42</v>
      </c>
      <c r="AG6">
        <v>10</v>
      </c>
      <c r="AH6"/>
    </row>
    <row r="7" spans="1:34" x14ac:dyDescent="0.25">
      <c r="A7" t="s">
        <v>242</v>
      </c>
      <c r="B7" t="s">
        <v>139</v>
      </c>
      <c r="C7" t="s">
        <v>192</v>
      </c>
      <c r="D7" t="s">
        <v>210</v>
      </c>
      <c r="E7" s="32">
        <v>22.622222222222224</v>
      </c>
      <c r="F7" s="32">
        <v>6.2227013752455793</v>
      </c>
      <c r="G7" s="32">
        <v>5.1349459724950881</v>
      </c>
      <c r="H7" s="32">
        <v>0.72533398821218076</v>
      </c>
      <c r="I7" s="32">
        <v>0.22069253438113948</v>
      </c>
      <c r="J7" s="32">
        <v>140.77133333333333</v>
      </c>
      <c r="K7" s="32">
        <v>116.16388888888889</v>
      </c>
      <c r="L7" s="32">
        <v>16.408666666666669</v>
      </c>
      <c r="M7" s="32">
        <v>4.9925555555555556</v>
      </c>
      <c r="N7" s="32">
        <v>5.6383333333333336</v>
      </c>
      <c r="O7" s="32">
        <v>5.7777777777777777</v>
      </c>
      <c r="P7" s="32">
        <v>43.859666666666683</v>
      </c>
      <c r="Q7" s="32">
        <v>30.668333333333344</v>
      </c>
      <c r="R7" s="32">
        <v>13.191333333333336</v>
      </c>
      <c r="S7" s="32">
        <v>80.502999999999986</v>
      </c>
      <c r="T7" s="32">
        <v>49.749444444444435</v>
      </c>
      <c r="U7" s="32">
        <v>30.753555555555547</v>
      </c>
      <c r="V7" s="32">
        <v>0</v>
      </c>
      <c r="W7" s="32">
        <v>0</v>
      </c>
      <c r="X7" s="32">
        <v>0</v>
      </c>
      <c r="Y7" s="32">
        <v>0</v>
      </c>
      <c r="Z7" s="32">
        <v>0</v>
      </c>
      <c r="AA7" s="32">
        <v>0</v>
      </c>
      <c r="AB7" s="32">
        <v>0</v>
      </c>
      <c r="AC7" s="32">
        <v>0</v>
      </c>
      <c r="AD7" s="32">
        <v>0</v>
      </c>
      <c r="AE7" s="32">
        <v>0</v>
      </c>
      <c r="AF7" t="s">
        <v>61</v>
      </c>
      <c r="AG7">
        <v>10</v>
      </c>
      <c r="AH7"/>
    </row>
    <row r="8" spans="1:34" x14ac:dyDescent="0.25">
      <c r="A8" t="s">
        <v>242</v>
      </c>
      <c r="B8" t="s">
        <v>106</v>
      </c>
      <c r="C8" t="s">
        <v>180</v>
      </c>
      <c r="D8" t="s">
        <v>221</v>
      </c>
      <c r="E8" s="32">
        <v>28.244444444444444</v>
      </c>
      <c r="F8" s="32">
        <v>3.8853265145554681</v>
      </c>
      <c r="G8" s="32">
        <v>3.7527537372147917</v>
      </c>
      <c r="H8" s="32">
        <v>0.82985837922895356</v>
      </c>
      <c r="I8" s="32">
        <v>0.69728560188827693</v>
      </c>
      <c r="J8" s="32">
        <v>109.73888888888888</v>
      </c>
      <c r="K8" s="32">
        <v>105.99444444444444</v>
      </c>
      <c r="L8" s="32">
        <v>23.438888888888886</v>
      </c>
      <c r="M8" s="32">
        <v>19.694444444444443</v>
      </c>
      <c r="N8" s="32">
        <v>0</v>
      </c>
      <c r="O8" s="32">
        <v>3.7444444444444445</v>
      </c>
      <c r="P8" s="32">
        <v>17.855555555555554</v>
      </c>
      <c r="Q8" s="32">
        <v>17.855555555555554</v>
      </c>
      <c r="R8" s="32">
        <v>0</v>
      </c>
      <c r="S8" s="32">
        <v>68.444444444444443</v>
      </c>
      <c r="T8" s="32">
        <v>67.172222222222217</v>
      </c>
      <c r="U8" s="32">
        <v>1.2722222222222221</v>
      </c>
      <c r="V8" s="32">
        <v>0</v>
      </c>
      <c r="W8" s="32">
        <v>0</v>
      </c>
      <c r="X8" s="32">
        <v>0</v>
      </c>
      <c r="Y8" s="32">
        <v>0</v>
      </c>
      <c r="Z8" s="32">
        <v>0</v>
      </c>
      <c r="AA8" s="32">
        <v>0</v>
      </c>
      <c r="AB8" s="32">
        <v>0</v>
      </c>
      <c r="AC8" s="32">
        <v>0</v>
      </c>
      <c r="AD8" s="32">
        <v>0</v>
      </c>
      <c r="AE8" s="32">
        <v>0</v>
      </c>
      <c r="AF8" t="s">
        <v>28</v>
      </c>
      <c r="AG8">
        <v>10</v>
      </c>
      <c r="AH8"/>
    </row>
    <row r="9" spans="1:34" x14ac:dyDescent="0.25">
      <c r="A9" t="s">
        <v>242</v>
      </c>
      <c r="B9" t="s">
        <v>143</v>
      </c>
      <c r="C9" t="s">
        <v>194</v>
      </c>
      <c r="D9" t="s">
        <v>229</v>
      </c>
      <c r="E9" s="32">
        <v>35.200000000000003</v>
      </c>
      <c r="F9" s="32">
        <v>4.0739993686868683</v>
      </c>
      <c r="G9" s="32">
        <v>3.5718181818181818</v>
      </c>
      <c r="H9" s="32">
        <v>0.52442234848484859</v>
      </c>
      <c r="I9" s="32">
        <v>0.18385732323232329</v>
      </c>
      <c r="J9" s="32">
        <v>143.40477777777778</v>
      </c>
      <c r="K9" s="32">
        <v>125.72800000000001</v>
      </c>
      <c r="L9" s="32">
        <v>18.459666666666671</v>
      </c>
      <c r="M9" s="32">
        <v>6.4717777777777803</v>
      </c>
      <c r="N9" s="32">
        <v>6.2989999999999995</v>
      </c>
      <c r="O9" s="32">
        <v>5.6888888888888891</v>
      </c>
      <c r="P9" s="32">
        <v>31.805999999999997</v>
      </c>
      <c r="Q9" s="32">
        <v>26.117111111111107</v>
      </c>
      <c r="R9" s="32">
        <v>5.6888888888888891</v>
      </c>
      <c r="S9" s="32">
        <v>93.139111111111134</v>
      </c>
      <c r="T9" s="32">
        <v>42.672444444444459</v>
      </c>
      <c r="U9" s="32">
        <v>50.466666666666669</v>
      </c>
      <c r="V9" s="32">
        <v>0</v>
      </c>
      <c r="W9" s="32">
        <v>0</v>
      </c>
      <c r="X9" s="32">
        <v>0</v>
      </c>
      <c r="Y9" s="32">
        <v>0</v>
      </c>
      <c r="Z9" s="32">
        <v>0</v>
      </c>
      <c r="AA9" s="32">
        <v>0</v>
      </c>
      <c r="AB9" s="32">
        <v>0</v>
      </c>
      <c r="AC9" s="32">
        <v>0</v>
      </c>
      <c r="AD9" s="32">
        <v>0</v>
      </c>
      <c r="AE9" s="32">
        <v>0</v>
      </c>
      <c r="AF9" t="s">
        <v>65</v>
      </c>
      <c r="AG9">
        <v>10</v>
      </c>
      <c r="AH9"/>
    </row>
    <row r="10" spans="1:34" x14ac:dyDescent="0.25">
      <c r="A10" t="s">
        <v>242</v>
      </c>
      <c r="B10" t="s">
        <v>80</v>
      </c>
      <c r="C10" t="s">
        <v>158</v>
      </c>
      <c r="D10" t="s">
        <v>204</v>
      </c>
      <c r="E10" s="32">
        <v>28.788888888888888</v>
      </c>
      <c r="F10" s="32">
        <v>5.9078541103820914</v>
      </c>
      <c r="G10" s="32">
        <v>5.5035700501736784</v>
      </c>
      <c r="H10" s="32">
        <v>1.5215167888846006</v>
      </c>
      <c r="I10" s="32">
        <v>1.1172327286761869</v>
      </c>
      <c r="J10" s="32">
        <v>170.08055555555555</v>
      </c>
      <c r="K10" s="32">
        <v>158.44166666666666</v>
      </c>
      <c r="L10" s="32">
        <v>43.802777777777777</v>
      </c>
      <c r="M10" s="32">
        <v>32.163888888888891</v>
      </c>
      <c r="N10" s="32">
        <v>6.4722222222222223</v>
      </c>
      <c r="O10" s="32">
        <v>5.166666666666667</v>
      </c>
      <c r="P10" s="32">
        <v>0</v>
      </c>
      <c r="Q10" s="32">
        <v>0</v>
      </c>
      <c r="R10" s="32">
        <v>0</v>
      </c>
      <c r="S10" s="32">
        <v>126.27777777777777</v>
      </c>
      <c r="T10" s="32">
        <v>126.27777777777777</v>
      </c>
      <c r="U10" s="32">
        <v>0</v>
      </c>
      <c r="V10" s="32">
        <v>0</v>
      </c>
      <c r="W10" s="32">
        <v>0</v>
      </c>
      <c r="X10" s="32">
        <v>0</v>
      </c>
      <c r="Y10" s="32">
        <v>0</v>
      </c>
      <c r="Z10" s="32">
        <v>0</v>
      </c>
      <c r="AA10" s="32">
        <v>0</v>
      </c>
      <c r="AB10" s="32">
        <v>0</v>
      </c>
      <c r="AC10" s="32">
        <v>0</v>
      </c>
      <c r="AD10" s="32">
        <v>0</v>
      </c>
      <c r="AE10" s="32">
        <v>0</v>
      </c>
      <c r="AF10" t="s">
        <v>2</v>
      </c>
      <c r="AG10">
        <v>10</v>
      </c>
      <c r="AH10"/>
    </row>
    <row r="11" spans="1:34" x14ac:dyDescent="0.25">
      <c r="A11" t="s">
        <v>242</v>
      </c>
      <c r="B11" t="s">
        <v>78</v>
      </c>
      <c r="C11" t="s">
        <v>157</v>
      </c>
      <c r="D11" t="s">
        <v>203</v>
      </c>
      <c r="E11" s="32">
        <v>20.833333333333332</v>
      </c>
      <c r="F11" s="32">
        <v>6.0950666666666669</v>
      </c>
      <c r="G11" s="32">
        <v>5.6394666666666664</v>
      </c>
      <c r="H11" s="32">
        <v>0.91506666666666681</v>
      </c>
      <c r="I11" s="32">
        <v>0.45946666666666675</v>
      </c>
      <c r="J11" s="32">
        <v>126.98055555555555</v>
      </c>
      <c r="K11" s="32">
        <v>117.48888888888888</v>
      </c>
      <c r="L11" s="32">
        <v>19.06388888888889</v>
      </c>
      <c r="M11" s="32">
        <v>9.5722222222222229</v>
      </c>
      <c r="N11" s="32">
        <v>4.447222222222222</v>
      </c>
      <c r="O11" s="32">
        <v>5.0444444444444443</v>
      </c>
      <c r="P11" s="32">
        <v>29.047222222222221</v>
      </c>
      <c r="Q11" s="32">
        <v>29.047222222222221</v>
      </c>
      <c r="R11" s="32">
        <v>0</v>
      </c>
      <c r="S11" s="32">
        <v>78.86944444444444</v>
      </c>
      <c r="T11" s="32">
        <v>78.86944444444444</v>
      </c>
      <c r="U11" s="32">
        <v>0</v>
      </c>
      <c r="V11" s="32">
        <v>0</v>
      </c>
      <c r="W11" s="32">
        <v>0</v>
      </c>
      <c r="X11" s="32">
        <v>0</v>
      </c>
      <c r="Y11" s="32">
        <v>0</v>
      </c>
      <c r="Z11" s="32">
        <v>0</v>
      </c>
      <c r="AA11" s="32">
        <v>0</v>
      </c>
      <c r="AB11" s="32">
        <v>0</v>
      </c>
      <c r="AC11" s="32">
        <v>0</v>
      </c>
      <c r="AD11" s="32">
        <v>0</v>
      </c>
      <c r="AE11" s="32">
        <v>0</v>
      </c>
      <c r="AF11" t="s">
        <v>0</v>
      </c>
      <c r="AG11">
        <v>10</v>
      </c>
      <c r="AH11"/>
    </row>
    <row r="12" spans="1:34" x14ac:dyDescent="0.25">
      <c r="A12" t="s">
        <v>242</v>
      </c>
      <c r="B12" t="s">
        <v>131</v>
      </c>
      <c r="C12" t="s">
        <v>189</v>
      </c>
      <c r="D12" t="s">
        <v>225</v>
      </c>
      <c r="E12" s="32">
        <v>36.93333333333333</v>
      </c>
      <c r="F12" s="32">
        <v>4.2748315282791811</v>
      </c>
      <c r="G12" s="32">
        <v>3.8618471720818284</v>
      </c>
      <c r="H12" s="32">
        <v>0.46622442839951866</v>
      </c>
      <c r="I12" s="32">
        <v>0.32242178098676294</v>
      </c>
      <c r="J12" s="32">
        <v>157.88377777777774</v>
      </c>
      <c r="K12" s="32">
        <v>142.63088888888885</v>
      </c>
      <c r="L12" s="32">
        <v>17.219222222222221</v>
      </c>
      <c r="M12" s="32">
        <v>11.90811111111111</v>
      </c>
      <c r="N12" s="32">
        <v>0</v>
      </c>
      <c r="O12" s="32">
        <v>5.3111111111111109</v>
      </c>
      <c r="P12" s="32">
        <v>52.063111111111112</v>
      </c>
      <c r="Q12" s="32">
        <v>42.121333333333332</v>
      </c>
      <c r="R12" s="32">
        <v>9.9417777777777765</v>
      </c>
      <c r="S12" s="32">
        <v>88.601444444444425</v>
      </c>
      <c r="T12" s="32">
        <v>81.775222222222197</v>
      </c>
      <c r="U12" s="32">
        <v>6.8262222222222233</v>
      </c>
      <c r="V12" s="32">
        <v>0</v>
      </c>
      <c r="W12" s="32">
        <v>0.66366666666666663</v>
      </c>
      <c r="X12" s="32">
        <v>0</v>
      </c>
      <c r="Y12" s="32">
        <v>0</v>
      </c>
      <c r="Z12" s="32">
        <v>0</v>
      </c>
      <c r="AA12" s="32">
        <v>0.43633333333333335</v>
      </c>
      <c r="AB12" s="32">
        <v>0</v>
      </c>
      <c r="AC12" s="32">
        <v>0.22733333333333333</v>
      </c>
      <c r="AD12" s="32">
        <v>0</v>
      </c>
      <c r="AE12" s="32">
        <v>0</v>
      </c>
      <c r="AF12" t="s">
        <v>53</v>
      </c>
      <c r="AG12">
        <v>10</v>
      </c>
      <c r="AH12"/>
    </row>
    <row r="13" spans="1:34" x14ac:dyDescent="0.25">
      <c r="A13" t="s">
        <v>242</v>
      </c>
      <c r="B13" t="s">
        <v>83</v>
      </c>
      <c r="C13" t="s">
        <v>161</v>
      </c>
      <c r="D13" t="s">
        <v>206</v>
      </c>
      <c r="E13" s="32">
        <v>55.888888888888886</v>
      </c>
      <c r="F13" s="32">
        <v>4.0978111332007963</v>
      </c>
      <c r="G13" s="32">
        <v>3.9079324055666009</v>
      </c>
      <c r="H13" s="32">
        <v>0.49123061630218678</v>
      </c>
      <c r="I13" s="32">
        <v>0.30135188866799195</v>
      </c>
      <c r="J13" s="32">
        <v>229.02211111111114</v>
      </c>
      <c r="K13" s="32">
        <v>218.41000000000003</v>
      </c>
      <c r="L13" s="32">
        <v>27.454333333333327</v>
      </c>
      <c r="M13" s="32">
        <v>16.842222222222215</v>
      </c>
      <c r="N13" s="32">
        <v>4.9232222222222211</v>
      </c>
      <c r="O13" s="32">
        <v>5.6888888888888891</v>
      </c>
      <c r="P13" s="32">
        <v>53.356333333333318</v>
      </c>
      <c r="Q13" s="32">
        <v>53.356333333333318</v>
      </c>
      <c r="R13" s="32">
        <v>0</v>
      </c>
      <c r="S13" s="32">
        <v>148.21144444444451</v>
      </c>
      <c r="T13" s="32">
        <v>124.66100000000006</v>
      </c>
      <c r="U13" s="32">
        <v>23.550444444444445</v>
      </c>
      <c r="V13" s="32">
        <v>0</v>
      </c>
      <c r="W13" s="32">
        <v>47.330444444444453</v>
      </c>
      <c r="X13" s="32">
        <v>2.2065555555555556</v>
      </c>
      <c r="Y13" s="32">
        <v>0</v>
      </c>
      <c r="Z13" s="32">
        <v>0</v>
      </c>
      <c r="AA13" s="32">
        <v>16.734555555555563</v>
      </c>
      <c r="AB13" s="32">
        <v>0</v>
      </c>
      <c r="AC13" s="32">
        <v>28.38933333333333</v>
      </c>
      <c r="AD13" s="32">
        <v>0</v>
      </c>
      <c r="AE13" s="32">
        <v>0</v>
      </c>
      <c r="AF13" t="s">
        <v>5</v>
      </c>
      <c r="AG13">
        <v>10</v>
      </c>
      <c r="AH13"/>
    </row>
    <row r="14" spans="1:34" x14ac:dyDescent="0.25">
      <c r="A14" t="s">
        <v>242</v>
      </c>
      <c r="B14" t="s">
        <v>92</v>
      </c>
      <c r="C14" t="s">
        <v>161</v>
      </c>
      <c r="D14" t="s">
        <v>206</v>
      </c>
      <c r="E14" s="32">
        <v>67.5</v>
      </c>
      <c r="F14" s="32">
        <v>3.6544148148148143</v>
      </c>
      <c r="G14" s="32">
        <v>3.4836296296296294</v>
      </c>
      <c r="H14" s="32">
        <v>0.39598353909465012</v>
      </c>
      <c r="I14" s="32">
        <v>0.22519835390946488</v>
      </c>
      <c r="J14" s="32">
        <v>246.67299999999997</v>
      </c>
      <c r="K14" s="32">
        <v>235.14499999999998</v>
      </c>
      <c r="L14" s="32">
        <v>26.728888888888882</v>
      </c>
      <c r="M14" s="32">
        <v>15.20088888888888</v>
      </c>
      <c r="N14" s="32">
        <v>5.8391111111111105</v>
      </c>
      <c r="O14" s="32">
        <v>5.6888888888888891</v>
      </c>
      <c r="P14" s="32">
        <v>72.154999999999987</v>
      </c>
      <c r="Q14" s="32">
        <v>72.154999999999987</v>
      </c>
      <c r="R14" s="32">
        <v>0</v>
      </c>
      <c r="S14" s="32">
        <v>147.78911111111111</v>
      </c>
      <c r="T14" s="32">
        <v>105.1981111111111</v>
      </c>
      <c r="U14" s="32">
        <v>42.591000000000008</v>
      </c>
      <c r="V14" s="32">
        <v>0</v>
      </c>
      <c r="W14" s="32">
        <v>73.610111111111109</v>
      </c>
      <c r="X14" s="32">
        <v>8.3333333333333329E-2</v>
      </c>
      <c r="Y14" s="32">
        <v>0</v>
      </c>
      <c r="Z14" s="32">
        <v>0</v>
      </c>
      <c r="AA14" s="32">
        <v>24.688000000000002</v>
      </c>
      <c r="AB14" s="32">
        <v>0</v>
      </c>
      <c r="AC14" s="32">
        <v>48.838777777777779</v>
      </c>
      <c r="AD14" s="32">
        <v>0</v>
      </c>
      <c r="AE14" s="32">
        <v>0</v>
      </c>
      <c r="AF14" t="s">
        <v>14</v>
      </c>
      <c r="AG14">
        <v>10</v>
      </c>
      <c r="AH14"/>
    </row>
    <row r="15" spans="1:34" x14ac:dyDescent="0.25">
      <c r="A15" t="s">
        <v>242</v>
      </c>
      <c r="B15" t="s">
        <v>154</v>
      </c>
      <c r="C15" t="s">
        <v>166</v>
      </c>
      <c r="D15" t="s">
        <v>210</v>
      </c>
      <c r="E15" s="32">
        <v>59.06666666666667</v>
      </c>
      <c r="F15" s="32">
        <v>3.948297592174566</v>
      </c>
      <c r="G15" s="32">
        <v>3.7633860045146714</v>
      </c>
      <c r="H15" s="32">
        <v>0.86791196388261838</v>
      </c>
      <c r="I15" s="32">
        <v>0.68300037622272369</v>
      </c>
      <c r="J15" s="32">
        <v>233.21277777777772</v>
      </c>
      <c r="K15" s="32">
        <v>222.2906666666666</v>
      </c>
      <c r="L15" s="32">
        <v>51.264666666666663</v>
      </c>
      <c r="M15" s="32">
        <v>40.342555555555549</v>
      </c>
      <c r="N15" s="32">
        <v>5.2332222222222216</v>
      </c>
      <c r="O15" s="32">
        <v>5.6888888888888891</v>
      </c>
      <c r="P15" s="32">
        <v>68.870888888888857</v>
      </c>
      <c r="Q15" s="32">
        <v>68.870888888888857</v>
      </c>
      <c r="R15" s="32">
        <v>0</v>
      </c>
      <c r="S15" s="32">
        <v>113.0772222222222</v>
      </c>
      <c r="T15" s="32">
        <v>97.644777777777762</v>
      </c>
      <c r="U15" s="32">
        <v>15.432444444444441</v>
      </c>
      <c r="V15" s="32">
        <v>0</v>
      </c>
      <c r="W15" s="32">
        <v>15.171111111111108</v>
      </c>
      <c r="X15" s="32">
        <v>0.32388888888888889</v>
      </c>
      <c r="Y15" s="32">
        <v>0</v>
      </c>
      <c r="Z15" s="32">
        <v>0</v>
      </c>
      <c r="AA15" s="32">
        <v>2.2524444444444445</v>
      </c>
      <c r="AB15" s="32">
        <v>0</v>
      </c>
      <c r="AC15" s="32">
        <v>11.70933333333333</v>
      </c>
      <c r="AD15" s="32">
        <v>0.88544444444444437</v>
      </c>
      <c r="AE15" s="32">
        <v>0</v>
      </c>
      <c r="AF15" t="s">
        <v>76</v>
      </c>
      <c r="AG15">
        <v>10</v>
      </c>
      <c r="AH15"/>
    </row>
    <row r="16" spans="1:34" x14ac:dyDescent="0.25">
      <c r="A16" t="s">
        <v>242</v>
      </c>
      <c r="B16" t="s">
        <v>152</v>
      </c>
      <c r="C16" t="s">
        <v>163</v>
      </c>
      <c r="D16" t="s">
        <v>210</v>
      </c>
      <c r="E16" s="32">
        <v>70.533333333333331</v>
      </c>
      <c r="F16" s="32">
        <v>2.8519439193446758</v>
      </c>
      <c r="G16" s="32">
        <v>2.677293635790801</v>
      </c>
      <c r="H16" s="32">
        <v>0.91139098928796469</v>
      </c>
      <c r="I16" s="32">
        <v>0.73674070573408945</v>
      </c>
      <c r="J16" s="32">
        <v>201.15711111111113</v>
      </c>
      <c r="K16" s="32">
        <v>188.83844444444449</v>
      </c>
      <c r="L16" s="32">
        <v>64.283444444444442</v>
      </c>
      <c r="M16" s="32">
        <v>51.964777777777776</v>
      </c>
      <c r="N16" s="32">
        <v>6.6297777777777789</v>
      </c>
      <c r="O16" s="32">
        <v>5.6888888888888891</v>
      </c>
      <c r="P16" s="32">
        <v>41.829666666666668</v>
      </c>
      <c r="Q16" s="32">
        <v>41.829666666666668</v>
      </c>
      <c r="R16" s="32">
        <v>0</v>
      </c>
      <c r="S16" s="32">
        <v>95.044000000000025</v>
      </c>
      <c r="T16" s="32">
        <v>87.477111111111142</v>
      </c>
      <c r="U16" s="32">
        <v>7.5668888888888874</v>
      </c>
      <c r="V16" s="32">
        <v>0</v>
      </c>
      <c r="W16" s="32">
        <v>8.5530000000000008</v>
      </c>
      <c r="X16" s="32">
        <v>1.7333333333333334</v>
      </c>
      <c r="Y16" s="32">
        <v>0</v>
      </c>
      <c r="Z16" s="32">
        <v>0</v>
      </c>
      <c r="AA16" s="32">
        <v>0</v>
      </c>
      <c r="AB16" s="32">
        <v>0</v>
      </c>
      <c r="AC16" s="32">
        <v>6.8196666666666665</v>
      </c>
      <c r="AD16" s="32">
        <v>0</v>
      </c>
      <c r="AE16" s="32">
        <v>0</v>
      </c>
      <c r="AF16" t="s">
        <v>74</v>
      </c>
      <c r="AG16">
        <v>10</v>
      </c>
      <c r="AH16"/>
    </row>
    <row r="17" spans="1:34" x14ac:dyDescent="0.25">
      <c r="A17" t="s">
        <v>242</v>
      </c>
      <c r="B17" t="s">
        <v>122</v>
      </c>
      <c r="C17" t="s">
        <v>164</v>
      </c>
      <c r="D17" t="s">
        <v>208</v>
      </c>
      <c r="E17" s="32">
        <v>30.5</v>
      </c>
      <c r="F17" s="32">
        <v>3.5195774134790518</v>
      </c>
      <c r="G17" s="32">
        <v>3.333056466302367</v>
      </c>
      <c r="H17" s="32">
        <v>0.59823315118397102</v>
      </c>
      <c r="I17" s="32">
        <v>0.41171220400728614</v>
      </c>
      <c r="J17" s="32">
        <v>107.34711111111108</v>
      </c>
      <c r="K17" s="32">
        <v>101.65822222222219</v>
      </c>
      <c r="L17" s="32">
        <v>18.246111111111116</v>
      </c>
      <c r="M17" s="32">
        <v>12.557222222222228</v>
      </c>
      <c r="N17" s="32">
        <v>0</v>
      </c>
      <c r="O17" s="32">
        <v>5.6888888888888891</v>
      </c>
      <c r="P17" s="32">
        <v>26.185999999999993</v>
      </c>
      <c r="Q17" s="32">
        <v>26.185999999999993</v>
      </c>
      <c r="R17" s="32">
        <v>0</v>
      </c>
      <c r="S17" s="32">
        <v>62.914999999999978</v>
      </c>
      <c r="T17" s="32">
        <v>39.173999999999985</v>
      </c>
      <c r="U17" s="32">
        <v>23.740999999999989</v>
      </c>
      <c r="V17" s="32">
        <v>0</v>
      </c>
      <c r="W17" s="32">
        <v>0</v>
      </c>
      <c r="X17" s="32">
        <v>0</v>
      </c>
      <c r="Y17" s="32">
        <v>0</v>
      </c>
      <c r="Z17" s="32">
        <v>0</v>
      </c>
      <c r="AA17" s="32">
        <v>0</v>
      </c>
      <c r="AB17" s="32">
        <v>0</v>
      </c>
      <c r="AC17" s="32">
        <v>0</v>
      </c>
      <c r="AD17" s="32">
        <v>0</v>
      </c>
      <c r="AE17" s="32">
        <v>0</v>
      </c>
      <c r="AF17" t="s">
        <v>44</v>
      </c>
      <c r="AG17">
        <v>10</v>
      </c>
      <c r="AH17"/>
    </row>
    <row r="18" spans="1:34" x14ac:dyDescent="0.25">
      <c r="A18" t="s">
        <v>242</v>
      </c>
      <c r="B18" t="s">
        <v>91</v>
      </c>
      <c r="C18" t="s">
        <v>168</v>
      </c>
      <c r="D18" t="s">
        <v>212</v>
      </c>
      <c r="E18" s="32">
        <v>39.088888888888889</v>
      </c>
      <c r="F18" s="32">
        <v>3.3947953382603742</v>
      </c>
      <c r="G18" s="32">
        <v>3.2059096077316651</v>
      </c>
      <c r="H18" s="32">
        <v>0.65880898237635022</v>
      </c>
      <c r="I18" s="32">
        <v>0.47006537805571347</v>
      </c>
      <c r="J18" s="32">
        <v>132.69877777777774</v>
      </c>
      <c r="K18" s="32">
        <v>125.31544444444442</v>
      </c>
      <c r="L18" s="32">
        <v>25.752111111111113</v>
      </c>
      <c r="M18" s="32">
        <v>18.374333333333333</v>
      </c>
      <c r="N18" s="32">
        <v>1.6888888888888889</v>
      </c>
      <c r="O18" s="32">
        <v>5.6888888888888891</v>
      </c>
      <c r="P18" s="32">
        <v>25.281888888888879</v>
      </c>
      <c r="Q18" s="32">
        <v>25.276333333333323</v>
      </c>
      <c r="R18" s="32">
        <v>5.5555555555555558E-3</v>
      </c>
      <c r="S18" s="32">
        <v>81.664777777777772</v>
      </c>
      <c r="T18" s="32">
        <v>66.154333333333327</v>
      </c>
      <c r="U18" s="32">
        <v>15.510444444444442</v>
      </c>
      <c r="V18" s="32">
        <v>0</v>
      </c>
      <c r="W18" s="32">
        <v>5.551000000000001</v>
      </c>
      <c r="X18" s="32">
        <v>0</v>
      </c>
      <c r="Y18" s="32">
        <v>0</v>
      </c>
      <c r="Z18" s="32">
        <v>0</v>
      </c>
      <c r="AA18" s="32">
        <v>0</v>
      </c>
      <c r="AB18" s="32">
        <v>5.5555555555555558E-3</v>
      </c>
      <c r="AC18" s="32">
        <v>5.5454444444444455</v>
      </c>
      <c r="AD18" s="32">
        <v>0</v>
      </c>
      <c r="AE18" s="32">
        <v>0</v>
      </c>
      <c r="AF18" t="s">
        <v>13</v>
      </c>
      <c r="AG18">
        <v>10</v>
      </c>
      <c r="AH18"/>
    </row>
    <row r="19" spans="1:34" x14ac:dyDescent="0.25">
      <c r="A19" t="s">
        <v>242</v>
      </c>
      <c r="B19" t="s">
        <v>93</v>
      </c>
      <c r="C19" t="s">
        <v>167</v>
      </c>
      <c r="D19" t="s">
        <v>211</v>
      </c>
      <c r="E19" s="32">
        <v>63.444444444444443</v>
      </c>
      <c r="F19" s="32">
        <v>3.2841120840630467</v>
      </c>
      <c r="G19" s="32">
        <v>3.1296269702276702</v>
      </c>
      <c r="H19" s="32">
        <v>0.46144308231173381</v>
      </c>
      <c r="I19" s="32">
        <v>0.30713309982486869</v>
      </c>
      <c r="J19" s="32">
        <v>208.35866666666664</v>
      </c>
      <c r="K19" s="32">
        <v>198.5574444444444</v>
      </c>
      <c r="L19" s="32">
        <v>29.276</v>
      </c>
      <c r="M19" s="32">
        <v>19.485888888888891</v>
      </c>
      <c r="N19" s="32">
        <v>2.2083333333333335</v>
      </c>
      <c r="O19" s="32">
        <v>7.5817777777777779</v>
      </c>
      <c r="P19" s="32">
        <v>60.205333333333321</v>
      </c>
      <c r="Q19" s="32">
        <v>60.194222222222209</v>
      </c>
      <c r="R19" s="32">
        <v>1.1111111111111112E-2</v>
      </c>
      <c r="S19" s="32">
        <v>118.87733333333333</v>
      </c>
      <c r="T19" s="32">
        <v>77.118999999999986</v>
      </c>
      <c r="U19" s="32">
        <v>41.75833333333334</v>
      </c>
      <c r="V19" s="32">
        <v>0</v>
      </c>
      <c r="W19" s="32">
        <v>2.3583333333333329</v>
      </c>
      <c r="X19" s="32">
        <v>0</v>
      </c>
      <c r="Y19" s="32">
        <v>0</v>
      </c>
      <c r="Z19" s="32">
        <v>0</v>
      </c>
      <c r="AA19" s="32">
        <v>0</v>
      </c>
      <c r="AB19" s="32">
        <v>1.1111111111111112E-2</v>
      </c>
      <c r="AC19" s="32">
        <v>2.3472222222222219</v>
      </c>
      <c r="AD19" s="32">
        <v>0</v>
      </c>
      <c r="AE19" s="32">
        <v>0</v>
      </c>
      <c r="AF19" t="s">
        <v>15</v>
      </c>
      <c r="AG19">
        <v>10</v>
      </c>
      <c r="AH19"/>
    </row>
    <row r="20" spans="1:34" x14ac:dyDescent="0.25">
      <c r="A20" t="s">
        <v>242</v>
      </c>
      <c r="B20" t="s">
        <v>100</v>
      </c>
      <c r="C20" t="s">
        <v>174</v>
      </c>
      <c r="D20" t="s">
        <v>216</v>
      </c>
      <c r="E20" s="32">
        <v>24.977777777777778</v>
      </c>
      <c r="F20" s="32">
        <v>6.552664590747332</v>
      </c>
      <c r="G20" s="32">
        <v>5.8976912811387914</v>
      </c>
      <c r="H20" s="32">
        <v>1.2708718861209967</v>
      </c>
      <c r="I20" s="32">
        <v>0.82518683274021376</v>
      </c>
      <c r="J20" s="32">
        <v>163.67100000000002</v>
      </c>
      <c r="K20" s="32">
        <v>147.31122222222226</v>
      </c>
      <c r="L20" s="32">
        <v>31.74355555555556</v>
      </c>
      <c r="M20" s="32">
        <v>20.611333333333338</v>
      </c>
      <c r="N20" s="32">
        <v>6.0091111111111104</v>
      </c>
      <c r="O20" s="32">
        <v>5.1231111111111112</v>
      </c>
      <c r="P20" s="32">
        <v>31.070444444444451</v>
      </c>
      <c r="Q20" s="32">
        <v>25.842888888888897</v>
      </c>
      <c r="R20" s="32">
        <v>5.2275555555555542</v>
      </c>
      <c r="S20" s="32">
        <v>100.85700000000001</v>
      </c>
      <c r="T20" s="32">
        <v>100.85700000000001</v>
      </c>
      <c r="U20" s="32">
        <v>0</v>
      </c>
      <c r="V20" s="32">
        <v>0</v>
      </c>
      <c r="W20" s="32">
        <v>0</v>
      </c>
      <c r="X20" s="32">
        <v>0</v>
      </c>
      <c r="Y20" s="32">
        <v>0</v>
      </c>
      <c r="Z20" s="32">
        <v>0</v>
      </c>
      <c r="AA20" s="32">
        <v>0</v>
      </c>
      <c r="AB20" s="32">
        <v>0</v>
      </c>
      <c r="AC20" s="32">
        <v>0</v>
      </c>
      <c r="AD20" s="32">
        <v>0</v>
      </c>
      <c r="AE20" s="32">
        <v>0</v>
      </c>
      <c r="AF20" t="s">
        <v>22</v>
      </c>
      <c r="AG20">
        <v>10</v>
      </c>
      <c r="AH20"/>
    </row>
    <row r="21" spans="1:34" x14ac:dyDescent="0.25">
      <c r="A21" t="s">
        <v>242</v>
      </c>
      <c r="B21" t="s">
        <v>105</v>
      </c>
      <c r="C21" t="s">
        <v>179</v>
      </c>
      <c r="D21" t="s">
        <v>220</v>
      </c>
      <c r="E21" s="32">
        <v>30.777777777777779</v>
      </c>
      <c r="F21" s="32">
        <v>4.5991949458483745</v>
      </c>
      <c r="G21" s="32">
        <v>4.0008555956678693</v>
      </c>
      <c r="H21" s="32">
        <v>1.1793176895306856</v>
      </c>
      <c r="I21" s="32">
        <v>0.59180866425992762</v>
      </c>
      <c r="J21" s="32">
        <v>141.55299999999997</v>
      </c>
      <c r="K21" s="32">
        <v>123.13744444444441</v>
      </c>
      <c r="L21" s="32">
        <v>36.29677777777777</v>
      </c>
      <c r="M21" s="32">
        <v>18.214555555555549</v>
      </c>
      <c r="N21" s="32">
        <v>4.8397777777777771</v>
      </c>
      <c r="O21" s="32">
        <v>13.242444444444443</v>
      </c>
      <c r="P21" s="32">
        <v>9.9978888888888857</v>
      </c>
      <c r="Q21" s="32">
        <v>9.6645555555555518</v>
      </c>
      <c r="R21" s="32">
        <v>0.33333333333333331</v>
      </c>
      <c r="S21" s="32">
        <v>95.258333333333312</v>
      </c>
      <c r="T21" s="32">
        <v>85.227333333333306</v>
      </c>
      <c r="U21" s="32">
        <v>10.031000000000002</v>
      </c>
      <c r="V21" s="32">
        <v>0</v>
      </c>
      <c r="W21" s="32">
        <v>0.33333333333333331</v>
      </c>
      <c r="X21" s="32">
        <v>0</v>
      </c>
      <c r="Y21" s="32">
        <v>0</v>
      </c>
      <c r="Z21" s="32">
        <v>0</v>
      </c>
      <c r="AA21" s="32">
        <v>0</v>
      </c>
      <c r="AB21" s="32">
        <v>0.33333333333333331</v>
      </c>
      <c r="AC21" s="32">
        <v>0</v>
      </c>
      <c r="AD21" s="32">
        <v>0</v>
      </c>
      <c r="AE21" s="32">
        <v>0</v>
      </c>
      <c r="AF21" t="s">
        <v>27</v>
      </c>
      <c r="AG21">
        <v>10</v>
      </c>
      <c r="AH21"/>
    </row>
    <row r="22" spans="1:34" x14ac:dyDescent="0.25">
      <c r="A22" t="s">
        <v>242</v>
      </c>
      <c r="B22" t="s">
        <v>135</v>
      </c>
      <c r="C22" t="s">
        <v>192</v>
      </c>
      <c r="D22" t="s">
        <v>210</v>
      </c>
      <c r="E22" s="32">
        <v>87.066666666666663</v>
      </c>
      <c r="F22" s="32">
        <v>3.696519908116386</v>
      </c>
      <c r="G22" s="32">
        <v>3.0923455844818784</v>
      </c>
      <c r="H22" s="32">
        <v>0.46529734558448199</v>
      </c>
      <c r="I22" s="32">
        <v>0.23884890250127627</v>
      </c>
      <c r="J22" s="32">
        <v>321.84366666666665</v>
      </c>
      <c r="K22" s="32">
        <v>269.2402222222222</v>
      </c>
      <c r="L22" s="32">
        <v>40.511888888888897</v>
      </c>
      <c r="M22" s="32">
        <v>20.795777777777786</v>
      </c>
      <c r="N22" s="32">
        <v>14.027222222222223</v>
      </c>
      <c r="O22" s="32">
        <v>5.6888888888888891</v>
      </c>
      <c r="P22" s="32">
        <v>124.27744444444443</v>
      </c>
      <c r="Q22" s="32">
        <v>91.390111111111096</v>
      </c>
      <c r="R22" s="32">
        <v>32.887333333333331</v>
      </c>
      <c r="S22" s="32">
        <v>157.05433333333332</v>
      </c>
      <c r="T22" s="32">
        <v>123.47877777777776</v>
      </c>
      <c r="U22" s="32">
        <v>33.575555555555553</v>
      </c>
      <c r="V22" s="32">
        <v>0</v>
      </c>
      <c r="W22" s="32">
        <v>4.689222222222222</v>
      </c>
      <c r="X22" s="32">
        <v>9.1333333333333322E-2</v>
      </c>
      <c r="Y22" s="32">
        <v>0</v>
      </c>
      <c r="Z22" s="32">
        <v>0</v>
      </c>
      <c r="AA22" s="32">
        <v>0.72066666666666668</v>
      </c>
      <c r="AB22" s="32">
        <v>0</v>
      </c>
      <c r="AC22" s="32">
        <v>3.8772222222222221</v>
      </c>
      <c r="AD22" s="32">
        <v>0</v>
      </c>
      <c r="AE22" s="32">
        <v>0</v>
      </c>
      <c r="AF22" t="s">
        <v>57</v>
      </c>
      <c r="AG22">
        <v>10</v>
      </c>
      <c r="AH22"/>
    </row>
    <row r="23" spans="1:34" x14ac:dyDescent="0.25">
      <c r="A23" t="s">
        <v>242</v>
      </c>
      <c r="B23" t="s">
        <v>116</v>
      </c>
      <c r="C23" t="s">
        <v>186</v>
      </c>
      <c r="D23" t="s">
        <v>225</v>
      </c>
      <c r="E23" s="32">
        <v>39.200000000000003</v>
      </c>
      <c r="F23" s="32">
        <v>3.7459126984126985</v>
      </c>
      <c r="G23" s="32">
        <v>3.4800396825396827</v>
      </c>
      <c r="H23" s="32">
        <v>0.74725907029478444</v>
      </c>
      <c r="I23" s="32">
        <v>0.62339285714285708</v>
      </c>
      <c r="J23" s="32">
        <v>146.83977777777778</v>
      </c>
      <c r="K23" s="32">
        <v>136.41755555555557</v>
      </c>
      <c r="L23" s="32">
        <v>29.292555555555552</v>
      </c>
      <c r="M23" s="32">
        <v>24.436999999999998</v>
      </c>
      <c r="N23" s="32">
        <v>0</v>
      </c>
      <c r="O23" s="32">
        <v>4.8555555555555552</v>
      </c>
      <c r="P23" s="32">
        <v>21.858333333333334</v>
      </c>
      <c r="Q23" s="32">
        <v>16.291666666666668</v>
      </c>
      <c r="R23" s="32">
        <v>5.5666666666666664</v>
      </c>
      <c r="S23" s="32">
        <v>95.688888888888897</v>
      </c>
      <c r="T23" s="32">
        <v>83.486111111111114</v>
      </c>
      <c r="U23" s="32">
        <v>12.202777777777778</v>
      </c>
      <c r="V23" s="32">
        <v>0</v>
      </c>
      <c r="W23" s="32">
        <v>0</v>
      </c>
      <c r="X23" s="32">
        <v>0</v>
      </c>
      <c r="Y23" s="32">
        <v>0</v>
      </c>
      <c r="Z23" s="32">
        <v>0</v>
      </c>
      <c r="AA23" s="32">
        <v>0</v>
      </c>
      <c r="AB23" s="32">
        <v>0</v>
      </c>
      <c r="AC23" s="32">
        <v>0</v>
      </c>
      <c r="AD23" s="32">
        <v>0</v>
      </c>
      <c r="AE23" s="32">
        <v>0</v>
      </c>
      <c r="AF23" t="s">
        <v>38</v>
      </c>
      <c r="AG23">
        <v>10</v>
      </c>
      <c r="AH23"/>
    </row>
    <row r="24" spans="1:34" x14ac:dyDescent="0.25">
      <c r="A24" t="s">
        <v>242</v>
      </c>
      <c r="B24" t="s">
        <v>138</v>
      </c>
      <c r="C24" t="s">
        <v>193</v>
      </c>
      <c r="D24" t="s">
        <v>228</v>
      </c>
      <c r="E24" s="32">
        <v>24.877777777777776</v>
      </c>
      <c r="F24" s="32">
        <v>4.54224207235373</v>
      </c>
      <c r="G24" s="32">
        <v>4.0491648057168392</v>
      </c>
      <c r="H24" s="32">
        <v>1.2173514962036622</v>
      </c>
      <c r="I24" s="32">
        <v>0.72427422956677068</v>
      </c>
      <c r="J24" s="32">
        <v>113.00088888888891</v>
      </c>
      <c r="K24" s="32">
        <v>100.73422222222226</v>
      </c>
      <c r="L24" s="32">
        <v>30.284999999999993</v>
      </c>
      <c r="M24" s="32">
        <v>18.018333333333327</v>
      </c>
      <c r="N24" s="32">
        <v>7.1111111111111107</v>
      </c>
      <c r="O24" s="32">
        <v>5.1555555555555559</v>
      </c>
      <c r="P24" s="32">
        <v>15.449000000000003</v>
      </c>
      <c r="Q24" s="32">
        <v>15.449000000000003</v>
      </c>
      <c r="R24" s="32">
        <v>0</v>
      </c>
      <c r="S24" s="32">
        <v>67.266888888888928</v>
      </c>
      <c r="T24" s="32">
        <v>55.406777777777812</v>
      </c>
      <c r="U24" s="32">
        <v>11.860111111111111</v>
      </c>
      <c r="V24" s="32">
        <v>0</v>
      </c>
      <c r="W24" s="32">
        <v>2.057555555555556</v>
      </c>
      <c r="X24" s="32">
        <v>0</v>
      </c>
      <c r="Y24" s="32">
        <v>0</v>
      </c>
      <c r="Z24" s="32">
        <v>0</v>
      </c>
      <c r="AA24" s="32">
        <v>2.057555555555556</v>
      </c>
      <c r="AB24" s="32">
        <v>0</v>
      </c>
      <c r="AC24" s="32">
        <v>0</v>
      </c>
      <c r="AD24" s="32">
        <v>0</v>
      </c>
      <c r="AE24" s="32">
        <v>0</v>
      </c>
      <c r="AF24" t="s">
        <v>60</v>
      </c>
      <c r="AG24">
        <v>10</v>
      </c>
      <c r="AH24"/>
    </row>
    <row r="25" spans="1:34" x14ac:dyDescent="0.25">
      <c r="A25" t="s">
        <v>242</v>
      </c>
      <c r="B25" t="s">
        <v>98</v>
      </c>
      <c r="C25" t="s">
        <v>172</v>
      </c>
      <c r="D25" t="s">
        <v>197</v>
      </c>
      <c r="E25" s="32">
        <v>33.088888888888889</v>
      </c>
      <c r="F25" s="32">
        <v>5.7470886501007366</v>
      </c>
      <c r="G25" s="32">
        <v>5.3334419073203474</v>
      </c>
      <c r="H25" s="32">
        <v>1.0852921423774344</v>
      </c>
      <c r="I25" s="32">
        <v>0.67164539959704495</v>
      </c>
      <c r="J25" s="32">
        <v>190.16477777777772</v>
      </c>
      <c r="K25" s="32">
        <v>176.47766666666661</v>
      </c>
      <c r="L25" s="32">
        <v>35.911111111111104</v>
      </c>
      <c r="M25" s="32">
        <v>22.223999999999997</v>
      </c>
      <c r="N25" s="32">
        <v>8.1315555555555541</v>
      </c>
      <c r="O25" s="32">
        <v>5.5555555555555554</v>
      </c>
      <c r="P25" s="32">
        <v>30.122777777777763</v>
      </c>
      <c r="Q25" s="32">
        <v>30.122777777777763</v>
      </c>
      <c r="R25" s="32">
        <v>0</v>
      </c>
      <c r="S25" s="32">
        <v>124.13088888888886</v>
      </c>
      <c r="T25" s="32">
        <v>116.69955555555552</v>
      </c>
      <c r="U25" s="32">
        <v>7.4313333333333356</v>
      </c>
      <c r="V25" s="32">
        <v>0</v>
      </c>
      <c r="W25" s="32">
        <v>0</v>
      </c>
      <c r="X25" s="32">
        <v>0</v>
      </c>
      <c r="Y25" s="32">
        <v>0</v>
      </c>
      <c r="Z25" s="32">
        <v>0</v>
      </c>
      <c r="AA25" s="32">
        <v>0</v>
      </c>
      <c r="AB25" s="32">
        <v>0</v>
      </c>
      <c r="AC25" s="32">
        <v>0</v>
      </c>
      <c r="AD25" s="32">
        <v>0</v>
      </c>
      <c r="AE25" s="32">
        <v>0</v>
      </c>
      <c r="AF25" t="s">
        <v>20</v>
      </c>
      <c r="AG25">
        <v>10</v>
      </c>
      <c r="AH25"/>
    </row>
    <row r="26" spans="1:34" x14ac:dyDescent="0.25">
      <c r="A26" t="s">
        <v>242</v>
      </c>
      <c r="B26" t="s">
        <v>82</v>
      </c>
      <c r="C26" t="s">
        <v>160</v>
      </c>
      <c r="D26" t="s">
        <v>205</v>
      </c>
      <c r="E26" s="32">
        <v>68.566666666666663</v>
      </c>
      <c r="F26" s="32">
        <v>3.7788397342408029</v>
      </c>
      <c r="G26" s="32">
        <v>3.4769923837303507</v>
      </c>
      <c r="H26" s="32">
        <v>0.84603305785123972</v>
      </c>
      <c r="I26" s="32">
        <v>0.59027224112785615</v>
      </c>
      <c r="J26" s="32">
        <v>259.10244444444436</v>
      </c>
      <c r="K26" s="32">
        <v>238.4057777777777</v>
      </c>
      <c r="L26" s="32">
        <v>58.009666666666668</v>
      </c>
      <c r="M26" s="32">
        <v>40.472999999999999</v>
      </c>
      <c r="N26" s="32">
        <v>12.29222222222222</v>
      </c>
      <c r="O26" s="32">
        <v>5.2444444444444445</v>
      </c>
      <c r="P26" s="32">
        <v>65.83799999999998</v>
      </c>
      <c r="Q26" s="32">
        <v>62.677999999999983</v>
      </c>
      <c r="R26" s="32">
        <v>3.1599999999999993</v>
      </c>
      <c r="S26" s="32">
        <v>135.25477777777772</v>
      </c>
      <c r="T26" s="32">
        <v>74.092777777777727</v>
      </c>
      <c r="U26" s="32">
        <v>61.161999999999992</v>
      </c>
      <c r="V26" s="32">
        <v>0</v>
      </c>
      <c r="W26" s="32">
        <v>0</v>
      </c>
      <c r="X26" s="32">
        <v>0</v>
      </c>
      <c r="Y26" s="32">
        <v>0</v>
      </c>
      <c r="Z26" s="32">
        <v>0</v>
      </c>
      <c r="AA26" s="32">
        <v>0</v>
      </c>
      <c r="AB26" s="32">
        <v>0</v>
      </c>
      <c r="AC26" s="32">
        <v>0</v>
      </c>
      <c r="AD26" s="32">
        <v>0</v>
      </c>
      <c r="AE26" s="32">
        <v>0</v>
      </c>
      <c r="AF26" t="s">
        <v>4</v>
      </c>
      <c r="AG26">
        <v>10</v>
      </c>
      <c r="AH26"/>
    </row>
    <row r="27" spans="1:34" x14ac:dyDescent="0.25">
      <c r="A27" t="s">
        <v>242</v>
      </c>
      <c r="B27" t="s">
        <v>119</v>
      </c>
      <c r="C27" t="s">
        <v>187</v>
      </c>
      <c r="D27" t="s">
        <v>227</v>
      </c>
      <c r="E27" s="32">
        <v>29.888888888888889</v>
      </c>
      <c r="F27" s="32">
        <v>4.3592453531598512</v>
      </c>
      <c r="G27" s="32">
        <v>4.159245353159851</v>
      </c>
      <c r="H27" s="32">
        <v>1.143052044609665</v>
      </c>
      <c r="I27" s="32">
        <v>0.95271747211895874</v>
      </c>
      <c r="J27" s="32">
        <v>130.29300000000001</v>
      </c>
      <c r="K27" s="32">
        <v>124.31522222222222</v>
      </c>
      <c r="L27" s="32">
        <v>34.164555555555545</v>
      </c>
      <c r="M27" s="32">
        <v>28.475666666666655</v>
      </c>
      <c r="N27" s="32">
        <v>0</v>
      </c>
      <c r="O27" s="32">
        <v>5.6888888888888891</v>
      </c>
      <c r="P27" s="32">
        <v>19.196333333333332</v>
      </c>
      <c r="Q27" s="32">
        <v>18.907444444444444</v>
      </c>
      <c r="R27" s="32">
        <v>0.28888888888888886</v>
      </c>
      <c r="S27" s="32">
        <v>76.932111111111112</v>
      </c>
      <c r="T27" s="32">
        <v>76.932111111111112</v>
      </c>
      <c r="U27" s="32">
        <v>0</v>
      </c>
      <c r="V27" s="32">
        <v>0</v>
      </c>
      <c r="W27" s="32">
        <v>0.28888888888888886</v>
      </c>
      <c r="X27" s="32">
        <v>0</v>
      </c>
      <c r="Y27" s="32">
        <v>0</v>
      </c>
      <c r="Z27" s="32">
        <v>0</v>
      </c>
      <c r="AA27" s="32">
        <v>0</v>
      </c>
      <c r="AB27" s="32">
        <v>0.28888888888888886</v>
      </c>
      <c r="AC27" s="32">
        <v>0</v>
      </c>
      <c r="AD27" s="32">
        <v>0</v>
      </c>
      <c r="AE27" s="32">
        <v>0</v>
      </c>
      <c r="AF27" t="s">
        <v>41</v>
      </c>
      <c r="AG27">
        <v>10</v>
      </c>
      <c r="AH27"/>
    </row>
    <row r="28" spans="1:34" x14ac:dyDescent="0.25">
      <c r="A28" t="s">
        <v>242</v>
      </c>
      <c r="B28" t="s">
        <v>103</v>
      </c>
      <c r="C28" t="s">
        <v>177</v>
      </c>
      <c r="D28" t="s">
        <v>218</v>
      </c>
      <c r="E28" s="32">
        <v>34.577777777777776</v>
      </c>
      <c r="F28" s="32">
        <v>3.3876221079691518</v>
      </c>
      <c r="G28" s="32">
        <v>3.222937017994858</v>
      </c>
      <c r="H28" s="32">
        <v>1.3096786632390749</v>
      </c>
      <c r="I28" s="32">
        <v>1.1451542416452445</v>
      </c>
      <c r="J28" s="32">
        <v>117.13644444444444</v>
      </c>
      <c r="K28" s="32">
        <v>111.44199999999998</v>
      </c>
      <c r="L28" s="32">
        <v>45.285777777777788</v>
      </c>
      <c r="M28" s="32">
        <v>39.596888888888898</v>
      </c>
      <c r="N28" s="32">
        <v>0</v>
      </c>
      <c r="O28" s="32">
        <v>5.6888888888888891</v>
      </c>
      <c r="P28" s="32">
        <v>10.73522222222222</v>
      </c>
      <c r="Q28" s="32">
        <v>10.729666666666663</v>
      </c>
      <c r="R28" s="32">
        <v>5.5555555555555558E-3</v>
      </c>
      <c r="S28" s="32">
        <v>61.115444444444421</v>
      </c>
      <c r="T28" s="32">
        <v>61.115444444444421</v>
      </c>
      <c r="U28" s="32">
        <v>0</v>
      </c>
      <c r="V28" s="32">
        <v>0</v>
      </c>
      <c r="W28" s="32">
        <v>5.5555555555555558E-3</v>
      </c>
      <c r="X28" s="32">
        <v>0</v>
      </c>
      <c r="Y28" s="32">
        <v>0</v>
      </c>
      <c r="Z28" s="32">
        <v>0</v>
      </c>
      <c r="AA28" s="32">
        <v>0</v>
      </c>
      <c r="AB28" s="32">
        <v>5.5555555555555558E-3</v>
      </c>
      <c r="AC28" s="32">
        <v>0</v>
      </c>
      <c r="AD28" s="32">
        <v>0</v>
      </c>
      <c r="AE28" s="32">
        <v>0</v>
      </c>
      <c r="AF28" t="s">
        <v>25</v>
      </c>
      <c r="AG28">
        <v>10</v>
      </c>
      <c r="AH28"/>
    </row>
    <row r="29" spans="1:34" x14ac:dyDescent="0.25">
      <c r="A29" t="s">
        <v>242</v>
      </c>
      <c r="B29" t="s">
        <v>97</v>
      </c>
      <c r="C29" t="s">
        <v>171</v>
      </c>
      <c r="D29" t="s">
        <v>214</v>
      </c>
      <c r="E29" s="32">
        <v>37.055555555555557</v>
      </c>
      <c r="F29" s="32">
        <v>3.4290344827586203</v>
      </c>
      <c r="G29" s="32">
        <v>3.1364797601199395</v>
      </c>
      <c r="H29" s="32">
        <v>0.95383808095952016</v>
      </c>
      <c r="I29" s="32">
        <v>0.66308245877061478</v>
      </c>
      <c r="J29" s="32">
        <v>127.06477777777776</v>
      </c>
      <c r="K29" s="32">
        <v>116.22399999999999</v>
      </c>
      <c r="L29" s="32">
        <v>35.344999999999999</v>
      </c>
      <c r="M29" s="32">
        <v>24.570888888888891</v>
      </c>
      <c r="N29" s="32">
        <v>5.0852222222222219</v>
      </c>
      <c r="O29" s="32">
        <v>5.6888888888888891</v>
      </c>
      <c r="P29" s="32">
        <v>12.50722222222222</v>
      </c>
      <c r="Q29" s="32">
        <v>12.440555555555553</v>
      </c>
      <c r="R29" s="32">
        <v>6.6666666666666666E-2</v>
      </c>
      <c r="S29" s="32">
        <v>79.212555555555539</v>
      </c>
      <c r="T29" s="32">
        <v>79.212555555555539</v>
      </c>
      <c r="U29" s="32">
        <v>0</v>
      </c>
      <c r="V29" s="32">
        <v>0</v>
      </c>
      <c r="W29" s="32">
        <v>6.6666666666666666E-2</v>
      </c>
      <c r="X29" s="32">
        <v>0</v>
      </c>
      <c r="Y29" s="32">
        <v>0</v>
      </c>
      <c r="Z29" s="32">
        <v>0</v>
      </c>
      <c r="AA29" s="32">
        <v>0</v>
      </c>
      <c r="AB29" s="32">
        <v>6.6666666666666666E-2</v>
      </c>
      <c r="AC29" s="32">
        <v>0</v>
      </c>
      <c r="AD29" s="32">
        <v>0</v>
      </c>
      <c r="AE29" s="32">
        <v>0</v>
      </c>
      <c r="AF29" t="s">
        <v>19</v>
      </c>
      <c r="AG29">
        <v>10</v>
      </c>
      <c r="AH29"/>
    </row>
    <row r="30" spans="1:34" x14ac:dyDescent="0.25">
      <c r="A30" t="s">
        <v>242</v>
      </c>
      <c r="B30" t="s">
        <v>111</v>
      </c>
      <c r="C30" t="s">
        <v>182</v>
      </c>
      <c r="D30" t="s">
        <v>223</v>
      </c>
      <c r="E30" s="32">
        <v>30.866666666666667</v>
      </c>
      <c r="F30" s="32">
        <v>5.0175881929445652</v>
      </c>
      <c r="G30" s="32">
        <v>4.5031173506119524</v>
      </c>
      <c r="H30" s="32">
        <v>1.3734413246940247</v>
      </c>
      <c r="I30" s="32">
        <v>0.87057955363570938</v>
      </c>
      <c r="J30" s="32">
        <v>154.87622222222225</v>
      </c>
      <c r="K30" s="32">
        <v>138.99622222222226</v>
      </c>
      <c r="L30" s="32">
        <v>42.393555555555565</v>
      </c>
      <c r="M30" s="32">
        <v>26.871888888888897</v>
      </c>
      <c r="N30" s="32">
        <v>9.3237777777777779</v>
      </c>
      <c r="O30" s="32">
        <v>6.1978888888888894</v>
      </c>
      <c r="P30" s="32">
        <v>16.91288888888889</v>
      </c>
      <c r="Q30" s="32">
        <v>16.554555555555556</v>
      </c>
      <c r="R30" s="32">
        <v>0.35833333333333334</v>
      </c>
      <c r="S30" s="32">
        <v>95.569777777777801</v>
      </c>
      <c r="T30" s="32">
        <v>95.569777777777801</v>
      </c>
      <c r="U30" s="32">
        <v>0</v>
      </c>
      <c r="V30" s="32">
        <v>0</v>
      </c>
      <c r="W30" s="32">
        <v>24.097000000000005</v>
      </c>
      <c r="X30" s="32">
        <v>0</v>
      </c>
      <c r="Y30" s="32">
        <v>0</v>
      </c>
      <c r="Z30" s="32">
        <v>0</v>
      </c>
      <c r="AA30" s="32">
        <v>0</v>
      </c>
      <c r="AB30" s="32">
        <v>0.35833333333333334</v>
      </c>
      <c r="AC30" s="32">
        <v>23.738666666666671</v>
      </c>
      <c r="AD30" s="32">
        <v>0</v>
      </c>
      <c r="AE30" s="32">
        <v>0</v>
      </c>
      <c r="AF30" t="s">
        <v>33</v>
      </c>
      <c r="AG30">
        <v>10</v>
      </c>
      <c r="AH30"/>
    </row>
    <row r="31" spans="1:34" x14ac:dyDescent="0.25">
      <c r="A31" t="s">
        <v>242</v>
      </c>
      <c r="B31" t="s">
        <v>140</v>
      </c>
      <c r="C31" t="s">
        <v>166</v>
      </c>
      <c r="D31" t="s">
        <v>210</v>
      </c>
      <c r="E31" s="32">
        <v>76.7</v>
      </c>
      <c r="F31" s="32">
        <v>4.06890916992612</v>
      </c>
      <c r="G31" s="32">
        <v>3.5747327249022174</v>
      </c>
      <c r="H31" s="32">
        <v>1.0504128639721861</v>
      </c>
      <c r="I31" s="32">
        <v>0.61794871794871808</v>
      </c>
      <c r="J31" s="32">
        <v>312.08533333333338</v>
      </c>
      <c r="K31" s="32">
        <v>274.18200000000007</v>
      </c>
      <c r="L31" s="32">
        <v>80.566666666666677</v>
      </c>
      <c r="M31" s="32">
        <v>47.396666666666682</v>
      </c>
      <c r="N31" s="32">
        <v>27.639444444444447</v>
      </c>
      <c r="O31" s="32">
        <v>5.5305555555555559</v>
      </c>
      <c r="P31" s="32">
        <v>62.83611111111113</v>
      </c>
      <c r="Q31" s="32">
        <v>58.102777777777796</v>
      </c>
      <c r="R31" s="32">
        <v>4.7333333333333334</v>
      </c>
      <c r="S31" s="32">
        <v>168.68255555555558</v>
      </c>
      <c r="T31" s="32">
        <v>168.68255555555558</v>
      </c>
      <c r="U31" s="32">
        <v>0</v>
      </c>
      <c r="V31" s="32">
        <v>0</v>
      </c>
      <c r="W31" s="32">
        <v>45.558111111111103</v>
      </c>
      <c r="X31" s="32">
        <v>11.671111111111109</v>
      </c>
      <c r="Y31" s="32">
        <v>0</v>
      </c>
      <c r="Z31" s="32">
        <v>0</v>
      </c>
      <c r="AA31" s="32">
        <v>11.031111111111111</v>
      </c>
      <c r="AB31" s="32">
        <v>0</v>
      </c>
      <c r="AC31" s="32">
        <v>22.855888888888884</v>
      </c>
      <c r="AD31" s="32">
        <v>0</v>
      </c>
      <c r="AE31" s="32">
        <v>0</v>
      </c>
      <c r="AF31" t="s">
        <v>62</v>
      </c>
      <c r="AG31">
        <v>10</v>
      </c>
      <c r="AH31"/>
    </row>
    <row r="32" spans="1:34" x14ac:dyDescent="0.25">
      <c r="A32" t="s">
        <v>242</v>
      </c>
      <c r="B32" t="s">
        <v>142</v>
      </c>
      <c r="C32" t="s">
        <v>165</v>
      </c>
      <c r="D32" t="s">
        <v>209</v>
      </c>
      <c r="E32" s="32">
        <v>49.044444444444444</v>
      </c>
      <c r="F32" s="32">
        <v>3.9348436792025367</v>
      </c>
      <c r="G32" s="32">
        <v>3.5190983235160842</v>
      </c>
      <c r="H32" s="32">
        <v>1.2519936565473493</v>
      </c>
      <c r="I32" s="32">
        <v>0.84531037607612125</v>
      </c>
      <c r="J32" s="32">
        <v>192.98222222222219</v>
      </c>
      <c r="K32" s="32">
        <v>172.59222222222218</v>
      </c>
      <c r="L32" s="32">
        <v>61.403333333333329</v>
      </c>
      <c r="M32" s="32">
        <v>41.457777777777771</v>
      </c>
      <c r="N32" s="32">
        <v>15.312222222222221</v>
      </c>
      <c r="O32" s="32">
        <v>4.6333333333333337</v>
      </c>
      <c r="P32" s="32">
        <v>31.842222222222222</v>
      </c>
      <c r="Q32" s="32">
        <v>31.39777777777778</v>
      </c>
      <c r="R32" s="32">
        <v>0.44444444444444442</v>
      </c>
      <c r="S32" s="32">
        <v>99.736666666666636</v>
      </c>
      <c r="T32" s="32">
        <v>99.736666666666636</v>
      </c>
      <c r="U32" s="32">
        <v>0</v>
      </c>
      <c r="V32" s="32">
        <v>0</v>
      </c>
      <c r="W32" s="32">
        <v>4.9766666666666675</v>
      </c>
      <c r="X32" s="32">
        <v>0</v>
      </c>
      <c r="Y32" s="32">
        <v>0</v>
      </c>
      <c r="Z32" s="32">
        <v>0</v>
      </c>
      <c r="AA32" s="32">
        <v>0</v>
      </c>
      <c r="AB32" s="32">
        <v>0</v>
      </c>
      <c r="AC32" s="32">
        <v>4.9766666666666675</v>
      </c>
      <c r="AD32" s="32">
        <v>0</v>
      </c>
      <c r="AE32" s="32">
        <v>0</v>
      </c>
      <c r="AF32" t="s">
        <v>64</v>
      </c>
      <c r="AG32">
        <v>10</v>
      </c>
      <c r="AH32"/>
    </row>
    <row r="33" spans="1:34" x14ac:dyDescent="0.25">
      <c r="A33" t="s">
        <v>242</v>
      </c>
      <c r="B33" t="s">
        <v>141</v>
      </c>
      <c r="C33" t="s">
        <v>160</v>
      </c>
      <c r="D33" t="s">
        <v>205</v>
      </c>
      <c r="E33" s="32">
        <v>41.455555555555556</v>
      </c>
      <c r="F33" s="32">
        <v>4.8717796837309031</v>
      </c>
      <c r="G33" s="32">
        <v>4.2778370410077731</v>
      </c>
      <c r="H33" s="32">
        <v>1.4803671937818279</v>
      </c>
      <c r="I33" s="32">
        <v>0.89039131600107202</v>
      </c>
      <c r="J33" s="32">
        <v>201.96233333333333</v>
      </c>
      <c r="K33" s="32">
        <v>177.34011111111113</v>
      </c>
      <c r="L33" s="32">
        <v>61.369444444444447</v>
      </c>
      <c r="M33" s="32">
        <v>36.911666666666662</v>
      </c>
      <c r="N33" s="32">
        <v>18.81944444444445</v>
      </c>
      <c r="O33" s="32">
        <v>5.6383333333333336</v>
      </c>
      <c r="P33" s="32">
        <v>32.949555555555555</v>
      </c>
      <c r="Q33" s="32">
        <v>32.785111111111114</v>
      </c>
      <c r="R33" s="32">
        <v>0.16444444444444445</v>
      </c>
      <c r="S33" s="32">
        <v>107.64333333333333</v>
      </c>
      <c r="T33" s="32">
        <v>107.64333333333333</v>
      </c>
      <c r="U33" s="32">
        <v>0</v>
      </c>
      <c r="V33" s="32">
        <v>0</v>
      </c>
      <c r="W33" s="32">
        <v>13.624000000000001</v>
      </c>
      <c r="X33" s="32">
        <v>0.83888888888888891</v>
      </c>
      <c r="Y33" s="32">
        <v>0</v>
      </c>
      <c r="Z33" s="32">
        <v>0</v>
      </c>
      <c r="AA33" s="32">
        <v>2.3289999999999997</v>
      </c>
      <c r="AB33" s="32">
        <v>0</v>
      </c>
      <c r="AC33" s="32">
        <v>10.456111111111111</v>
      </c>
      <c r="AD33" s="32">
        <v>0</v>
      </c>
      <c r="AE33" s="32">
        <v>0</v>
      </c>
      <c r="AF33" t="s">
        <v>63</v>
      </c>
      <c r="AG33">
        <v>10</v>
      </c>
      <c r="AH33"/>
    </row>
    <row r="34" spans="1:34" x14ac:dyDescent="0.25">
      <c r="A34" t="s">
        <v>242</v>
      </c>
      <c r="B34" t="s">
        <v>94</v>
      </c>
      <c r="C34" t="s">
        <v>167</v>
      </c>
      <c r="D34" t="s">
        <v>211</v>
      </c>
      <c r="E34" s="32">
        <v>51.133333333333333</v>
      </c>
      <c r="F34" s="32">
        <v>3.8083507170795312</v>
      </c>
      <c r="G34" s="32">
        <v>3.3786310299869626</v>
      </c>
      <c r="H34" s="32">
        <v>0.77775532377227297</v>
      </c>
      <c r="I34" s="32">
        <v>0.44898087787918295</v>
      </c>
      <c r="J34" s="32">
        <v>194.73366666666669</v>
      </c>
      <c r="K34" s="32">
        <v>172.76066666666668</v>
      </c>
      <c r="L34" s="32">
        <v>39.769222222222226</v>
      </c>
      <c r="M34" s="32">
        <v>22.957888888888888</v>
      </c>
      <c r="N34" s="32">
        <v>11.611333333333336</v>
      </c>
      <c r="O34" s="32">
        <v>5.2</v>
      </c>
      <c r="P34" s="32">
        <v>56.297111111111121</v>
      </c>
      <c r="Q34" s="32">
        <v>51.135444444444452</v>
      </c>
      <c r="R34" s="32">
        <v>5.1616666666666671</v>
      </c>
      <c r="S34" s="32">
        <v>98.667333333333332</v>
      </c>
      <c r="T34" s="32">
        <v>87.314999999999998</v>
      </c>
      <c r="U34" s="32">
        <v>11.352333333333334</v>
      </c>
      <c r="V34" s="32">
        <v>0</v>
      </c>
      <c r="W34" s="32">
        <v>2.6916666666666664</v>
      </c>
      <c r="X34" s="32">
        <v>0</v>
      </c>
      <c r="Y34" s="32">
        <v>0.57222222222222219</v>
      </c>
      <c r="Z34" s="32">
        <v>0</v>
      </c>
      <c r="AA34" s="32">
        <v>0</v>
      </c>
      <c r="AB34" s="32">
        <v>0.15555555555555556</v>
      </c>
      <c r="AC34" s="32">
        <v>1.9638888888888888</v>
      </c>
      <c r="AD34" s="32">
        <v>0</v>
      </c>
      <c r="AE34" s="32">
        <v>0</v>
      </c>
      <c r="AF34" t="s">
        <v>16</v>
      </c>
      <c r="AG34">
        <v>10</v>
      </c>
      <c r="AH34"/>
    </row>
    <row r="35" spans="1:34" x14ac:dyDescent="0.25">
      <c r="A35" t="s">
        <v>242</v>
      </c>
      <c r="B35" t="s">
        <v>129</v>
      </c>
      <c r="C35" t="s">
        <v>163</v>
      </c>
      <c r="D35" t="s">
        <v>206</v>
      </c>
      <c r="E35" s="32">
        <v>53.5</v>
      </c>
      <c r="F35" s="32">
        <v>4.6836407061266865</v>
      </c>
      <c r="G35" s="32">
        <v>4.2086272066458976</v>
      </c>
      <c r="H35" s="32">
        <v>0.75153894080996897</v>
      </c>
      <c r="I35" s="32">
        <v>0.27652544132917972</v>
      </c>
      <c r="J35" s="32">
        <v>250.57477777777774</v>
      </c>
      <c r="K35" s="32">
        <v>225.16155555555551</v>
      </c>
      <c r="L35" s="32">
        <v>40.207333333333338</v>
      </c>
      <c r="M35" s="32">
        <v>14.794111111111116</v>
      </c>
      <c r="N35" s="32">
        <v>20.079888888888885</v>
      </c>
      <c r="O35" s="32">
        <v>5.333333333333333</v>
      </c>
      <c r="P35" s="32">
        <v>70.287999999999968</v>
      </c>
      <c r="Q35" s="32">
        <v>70.287999999999968</v>
      </c>
      <c r="R35" s="32">
        <v>0</v>
      </c>
      <c r="S35" s="32">
        <v>140.07944444444442</v>
      </c>
      <c r="T35" s="32">
        <v>127.0511111111111</v>
      </c>
      <c r="U35" s="32">
        <v>13.028333333333331</v>
      </c>
      <c r="V35" s="32">
        <v>0</v>
      </c>
      <c r="W35" s="32">
        <v>0.1388888888888889</v>
      </c>
      <c r="X35" s="32">
        <v>0.1388888888888889</v>
      </c>
      <c r="Y35" s="32">
        <v>0</v>
      </c>
      <c r="Z35" s="32">
        <v>0</v>
      </c>
      <c r="AA35" s="32">
        <v>0</v>
      </c>
      <c r="AB35" s="32">
        <v>0</v>
      </c>
      <c r="AC35" s="32">
        <v>0</v>
      </c>
      <c r="AD35" s="32">
        <v>0</v>
      </c>
      <c r="AE35" s="32">
        <v>0</v>
      </c>
      <c r="AF35" t="s">
        <v>51</v>
      </c>
      <c r="AG35">
        <v>10</v>
      </c>
      <c r="AH35"/>
    </row>
    <row r="36" spans="1:34" x14ac:dyDescent="0.25">
      <c r="A36" t="s">
        <v>242</v>
      </c>
      <c r="B36" t="s">
        <v>90</v>
      </c>
      <c r="C36" t="s">
        <v>167</v>
      </c>
      <c r="D36" t="s">
        <v>211</v>
      </c>
      <c r="E36" s="32">
        <v>60</v>
      </c>
      <c r="F36" s="32">
        <v>3.7370000000000001</v>
      </c>
      <c r="G36" s="32">
        <v>3.4673500000000002</v>
      </c>
      <c r="H36" s="32">
        <v>0.61623703703703692</v>
      </c>
      <c r="I36" s="32">
        <v>0.34658703703703697</v>
      </c>
      <c r="J36" s="32">
        <v>224.22</v>
      </c>
      <c r="K36" s="32">
        <v>208.041</v>
      </c>
      <c r="L36" s="32">
        <v>36.974222222222217</v>
      </c>
      <c r="M36" s="32">
        <v>20.795222222222218</v>
      </c>
      <c r="N36" s="32">
        <v>10.523777777777774</v>
      </c>
      <c r="O36" s="32">
        <v>5.6552222222222222</v>
      </c>
      <c r="P36" s="32">
        <v>67.795999999999978</v>
      </c>
      <c r="Q36" s="32">
        <v>67.795999999999978</v>
      </c>
      <c r="R36" s="32">
        <v>0</v>
      </c>
      <c r="S36" s="32">
        <v>119.4497777777778</v>
      </c>
      <c r="T36" s="32">
        <v>114.75500000000002</v>
      </c>
      <c r="U36" s="32">
        <v>4.6947777777777784</v>
      </c>
      <c r="V36" s="32">
        <v>0</v>
      </c>
      <c r="W36" s="32">
        <v>10.720777777777776</v>
      </c>
      <c r="X36" s="32">
        <v>0</v>
      </c>
      <c r="Y36" s="32">
        <v>0</v>
      </c>
      <c r="Z36" s="32">
        <v>0</v>
      </c>
      <c r="AA36" s="32">
        <v>7.1274444444444436</v>
      </c>
      <c r="AB36" s="32">
        <v>0</v>
      </c>
      <c r="AC36" s="32">
        <v>3.5933333333333333</v>
      </c>
      <c r="AD36" s="32">
        <v>0</v>
      </c>
      <c r="AE36" s="32">
        <v>0</v>
      </c>
      <c r="AF36" t="s">
        <v>12</v>
      </c>
      <c r="AG36">
        <v>10</v>
      </c>
      <c r="AH36"/>
    </row>
    <row r="37" spans="1:34" x14ac:dyDescent="0.25">
      <c r="A37" t="s">
        <v>242</v>
      </c>
      <c r="B37" t="s">
        <v>88</v>
      </c>
      <c r="C37" t="s">
        <v>165</v>
      </c>
      <c r="D37" t="s">
        <v>209</v>
      </c>
      <c r="E37" s="32">
        <v>65.455555555555549</v>
      </c>
      <c r="F37" s="32">
        <v>3.4625326769648614</v>
      </c>
      <c r="G37" s="32">
        <v>3.3574571380071294</v>
      </c>
      <c r="H37" s="32">
        <v>0.6967815311492106</v>
      </c>
      <c r="I37" s="32">
        <v>0.59493125106094036</v>
      </c>
      <c r="J37" s="32">
        <v>226.64199999999997</v>
      </c>
      <c r="K37" s="32">
        <v>219.7642222222222</v>
      </c>
      <c r="L37" s="32">
        <v>45.60822222222221</v>
      </c>
      <c r="M37" s="32">
        <v>38.941555555555546</v>
      </c>
      <c r="N37" s="32">
        <v>0.97777777777777775</v>
      </c>
      <c r="O37" s="32">
        <v>5.6888888888888891</v>
      </c>
      <c r="P37" s="32">
        <v>47.365222222222236</v>
      </c>
      <c r="Q37" s="32">
        <v>47.154111111111128</v>
      </c>
      <c r="R37" s="32">
        <v>0.21111111111111111</v>
      </c>
      <c r="S37" s="32">
        <v>133.66855555555551</v>
      </c>
      <c r="T37" s="32">
        <v>114.13588888888884</v>
      </c>
      <c r="U37" s="32">
        <v>19.532666666666671</v>
      </c>
      <c r="V37" s="32">
        <v>0</v>
      </c>
      <c r="W37" s="32">
        <v>10.125888888888888</v>
      </c>
      <c r="X37" s="32">
        <v>0</v>
      </c>
      <c r="Y37" s="32">
        <v>0</v>
      </c>
      <c r="Z37" s="32">
        <v>0</v>
      </c>
      <c r="AA37" s="32">
        <v>8.6838888888888892</v>
      </c>
      <c r="AB37" s="32">
        <v>0.21111111111111111</v>
      </c>
      <c r="AC37" s="32">
        <v>1.2308888888888887</v>
      </c>
      <c r="AD37" s="32">
        <v>0</v>
      </c>
      <c r="AE37" s="32">
        <v>0</v>
      </c>
      <c r="AF37" t="s">
        <v>10</v>
      </c>
      <c r="AG37">
        <v>10</v>
      </c>
      <c r="AH37"/>
    </row>
    <row r="38" spans="1:34" x14ac:dyDescent="0.25">
      <c r="A38" t="s">
        <v>242</v>
      </c>
      <c r="B38" t="s">
        <v>89</v>
      </c>
      <c r="C38" t="s">
        <v>166</v>
      </c>
      <c r="D38" t="s">
        <v>210</v>
      </c>
      <c r="E38" s="32">
        <v>55.81111111111111</v>
      </c>
      <c r="F38" s="32">
        <v>4.0561497113278913</v>
      </c>
      <c r="G38" s="32">
        <v>3.7196794744176787</v>
      </c>
      <c r="H38" s="32">
        <v>0.8997650806291061</v>
      </c>
      <c r="I38" s="32">
        <v>0.7941051164642644</v>
      </c>
      <c r="J38" s="32">
        <v>226.37822222222221</v>
      </c>
      <c r="K38" s="32">
        <v>207.59944444444443</v>
      </c>
      <c r="L38" s="32">
        <v>50.216888888888889</v>
      </c>
      <c r="M38" s="32">
        <v>44.31988888888889</v>
      </c>
      <c r="N38" s="32">
        <v>0.83033333333333337</v>
      </c>
      <c r="O38" s="32">
        <v>5.0666666666666664</v>
      </c>
      <c r="P38" s="32">
        <v>37.61633333333333</v>
      </c>
      <c r="Q38" s="32">
        <v>24.734555555555552</v>
      </c>
      <c r="R38" s="32">
        <v>12.88177777777778</v>
      </c>
      <c r="S38" s="32">
        <v>138.54499999999999</v>
      </c>
      <c r="T38" s="32">
        <v>128.82244444444444</v>
      </c>
      <c r="U38" s="32">
        <v>9.7225555555555569</v>
      </c>
      <c r="V38" s="32">
        <v>0</v>
      </c>
      <c r="W38" s="32">
        <v>0</v>
      </c>
      <c r="X38" s="32">
        <v>0</v>
      </c>
      <c r="Y38" s="32">
        <v>0</v>
      </c>
      <c r="Z38" s="32">
        <v>0</v>
      </c>
      <c r="AA38" s="32">
        <v>0</v>
      </c>
      <c r="AB38" s="32">
        <v>0</v>
      </c>
      <c r="AC38" s="32">
        <v>0</v>
      </c>
      <c r="AD38" s="32">
        <v>0</v>
      </c>
      <c r="AE38" s="32">
        <v>0</v>
      </c>
      <c r="AF38" t="s">
        <v>11</v>
      </c>
      <c r="AG38">
        <v>10</v>
      </c>
      <c r="AH38"/>
    </row>
    <row r="39" spans="1:34" x14ac:dyDescent="0.25">
      <c r="A39" t="s">
        <v>242</v>
      </c>
      <c r="B39" t="s">
        <v>133</v>
      </c>
      <c r="C39" t="s">
        <v>191</v>
      </c>
      <c r="D39" t="s">
        <v>211</v>
      </c>
      <c r="E39" s="32">
        <v>59.011111111111113</v>
      </c>
      <c r="F39" s="32">
        <v>3.9106872528713974</v>
      </c>
      <c r="G39" s="32">
        <v>3.5225155337977765</v>
      </c>
      <c r="H39" s="32">
        <v>0.98827716061005433</v>
      </c>
      <c r="I39" s="32">
        <v>0.77301638109583848</v>
      </c>
      <c r="J39" s="32">
        <v>230.77399999999992</v>
      </c>
      <c r="K39" s="32">
        <v>207.86755555555547</v>
      </c>
      <c r="L39" s="32">
        <v>58.319333333333319</v>
      </c>
      <c r="M39" s="32">
        <v>45.616555555555536</v>
      </c>
      <c r="N39" s="32">
        <v>7.4407777777777788</v>
      </c>
      <c r="O39" s="32">
        <v>5.2619999999999996</v>
      </c>
      <c r="P39" s="32">
        <v>64.586111111111109</v>
      </c>
      <c r="Q39" s="32">
        <v>54.382444444444438</v>
      </c>
      <c r="R39" s="32">
        <v>10.20366666666667</v>
      </c>
      <c r="S39" s="32">
        <v>107.8685555555555</v>
      </c>
      <c r="T39" s="32">
        <v>95.745555555555498</v>
      </c>
      <c r="U39" s="32">
        <v>12.123000000000006</v>
      </c>
      <c r="V39" s="32">
        <v>0</v>
      </c>
      <c r="W39" s="32">
        <v>0</v>
      </c>
      <c r="X39" s="32">
        <v>0</v>
      </c>
      <c r="Y39" s="32">
        <v>0</v>
      </c>
      <c r="Z39" s="32">
        <v>0</v>
      </c>
      <c r="AA39" s="32">
        <v>0</v>
      </c>
      <c r="AB39" s="32">
        <v>0</v>
      </c>
      <c r="AC39" s="32">
        <v>0</v>
      </c>
      <c r="AD39" s="32">
        <v>0</v>
      </c>
      <c r="AE39" s="32">
        <v>0</v>
      </c>
      <c r="AF39" t="s">
        <v>55</v>
      </c>
      <c r="AG39">
        <v>10</v>
      </c>
      <c r="AH39"/>
    </row>
    <row r="40" spans="1:34" x14ac:dyDescent="0.25">
      <c r="A40" t="s">
        <v>242</v>
      </c>
      <c r="B40" t="s">
        <v>118</v>
      </c>
      <c r="C40" t="s">
        <v>187</v>
      </c>
      <c r="D40" t="s">
        <v>227</v>
      </c>
      <c r="E40" s="32">
        <v>67.811111111111117</v>
      </c>
      <c r="F40" s="32">
        <v>3.9442339832869076</v>
      </c>
      <c r="G40" s="32">
        <v>3.6211781091266588</v>
      </c>
      <c r="H40" s="32">
        <v>1.1851433721120761</v>
      </c>
      <c r="I40" s="32">
        <v>0.86208749795182715</v>
      </c>
      <c r="J40" s="32">
        <v>267.46288888888887</v>
      </c>
      <c r="K40" s="32">
        <v>245.55611111111111</v>
      </c>
      <c r="L40" s="32">
        <v>80.365888888888904</v>
      </c>
      <c r="M40" s="32">
        <v>58.459111111111127</v>
      </c>
      <c r="N40" s="32">
        <v>16.21788888888889</v>
      </c>
      <c r="O40" s="32">
        <v>5.6888888888888891</v>
      </c>
      <c r="P40" s="32">
        <v>45.695444444444433</v>
      </c>
      <c r="Q40" s="32">
        <v>45.695444444444433</v>
      </c>
      <c r="R40" s="32">
        <v>0</v>
      </c>
      <c r="S40" s="32">
        <v>141.40155555555555</v>
      </c>
      <c r="T40" s="32">
        <v>117.20944444444444</v>
      </c>
      <c r="U40" s="32">
        <v>24.192111111111107</v>
      </c>
      <c r="V40" s="32">
        <v>0</v>
      </c>
      <c r="W40" s="32">
        <v>0</v>
      </c>
      <c r="X40" s="32">
        <v>0</v>
      </c>
      <c r="Y40" s="32">
        <v>0</v>
      </c>
      <c r="Z40" s="32">
        <v>0</v>
      </c>
      <c r="AA40" s="32">
        <v>0</v>
      </c>
      <c r="AB40" s="32">
        <v>0</v>
      </c>
      <c r="AC40" s="32">
        <v>0</v>
      </c>
      <c r="AD40" s="32">
        <v>0</v>
      </c>
      <c r="AE40" s="32">
        <v>0</v>
      </c>
      <c r="AF40" t="s">
        <v>40</v>
      </c>
      <c r="AG40">
        <v>10</v>
      </c>
      <c r="AH40"/>
    </row>
    <row r="41" spans="1:34" x14ac:dyDescent="0.25">
      <c r="A41" t="s">
        <v>242</v>
      </c>
      <c r="B41" t="s">
        <v>137</v>
      </c>
      <c r="C41" t="s">
        <v>165</v>
      </c>
      <c r="D41" t="s">
        <v>209</v>
      </c>
      <c r="E41" s="32">
        <v>59.777777777777779</v>
      </c>
      <c r="F41" s="32">
        <v>3.8133234200743495</v>
      </c>
      <c r="G41" s="32">
        <v>3.5087695167286239</v>
      </c>
      <c r="H41" s="32">
        <v>1.1160037174721191</v>
      </c>
      <c r="I41" s="32">
        <v>0.89468401486988858</v>
      </c>
      <c r="J41" s="32">
        <v>227.952</v>
      </c>
      <c r="K41" s="32">
        <v>209.74644444444442</v>
      </c>
      <c r="L41" s="32">
        <v>66.712222222222238</v>
      </c>
      <c r="M41" s="32">
        <v>53.482222222222227</v>
      </c>
      <c r="N41" s="32">
        <v>8.7855555555555593</v>
      </c>
      <c r="O41" s="32">
        <v>4.4444444444444446</v>
      </c>
      <c r="P41" s="32">
        <v>31.856333333333342</v>
      </c>
      <c r="Q41" s="32">
        <v>26.880777777777787</v>
      </c>
      <c r="R41" s="32">
        <v>4.9755555555555553</v>
      </c>
      <c r="S41" s="32">
        <v>129.38344444444442</v>
      </c>
      <c r="T41" s="32">
        <v>86.516888888888843</v>
      </c>
      <c r="U41" s="32">
        <v>37.793111111111131</v>
      </c>
      <c r="V41" s="32">
        <v>5.0734444444444424</v>
      </c>
      <c r="W41" s="32">
        <v>8.9073333333333338</v>
      </c>
      <c r="X41" s="32">
        <v>0</v>
      </c>
      <c r="Y41" s="32">
        <v>0</v>
      </c>
      <c r="Z41" s="32">
        <v>0</v>
      </c>
      <c r="AA41" s="32">
        <v>0</v>
      </c>
      <c r="AB41" s="32">
        <v>0</v>
      </c>
      <c r="AC41" s="32">
        <v>8.9073333333333338</v>
      </c>
      <c r="AD41" s="32">
        <v>0</v>
      </c>
      <c r="AE41" s="32">
        <v>0</v>
      </c>
      <c r="AF41" t="s">
        <v>59</v>
      </c>
      <c r="AG41">
        <v>10</v>
      </c>
      <c r="AH41"/>
    </row>
    <row r="42" spans="1:34" x14ac:dyDescent="0.25">
      <c r="A42" t="s">
        <v>242</v>
      </c>
      <c r="B42" t="s">
        <v>144</v>
      </c>
      <c r="C42" t="s">
        <v>195</v>
      </c>
      <c r="D42" t="s">
        <v>211</v>
      </c>
      <c r="E42" s="32">
        <v>57.011111111111113</v>
      </c>
      <c r="F42" s="32">
        <v>3.9678951471448061</v>
      </c>
      <c r="G42" s="32">
        <v>3.5985071136230755</v>
      </c>
      <c r="H42" s="32">
        <v>0.49762229584876239</v>
      </c>
      <c r="I42" s="32">
        <v>0.2671642954589748</v>
      </c>
      <c r="J42" s="32">
        <v>226.21411111111112</v>
      </c>
      <c r="K42" s="32">
        <v>205.15488888888891</v>
      </c>
      <c r="L42" s="32">
        <v>28.369999999999997</v>
      </c>
      <c r="M42" s="32">
        <v>15.231333333333332</v>
      </c>
      <c r="N42" s="32">
        <v>7.7164444444444431</v>
      </c>
      <c r="O42" s="32">
        <v>5.4222222222222225</v>
      </c>
      <c r="P42" s="32">
        <v>69.97199999999998</v>
      </c>
      <c r="Q42" s="32">
        <v>62.051444444444428</v>
      </c>
      <c r="R42" s="32">
        <v>7.9205555555555547</v>
      </c>
      <c r="S42" s="32">
        <v>127.87211111111112</v>
      </c>
      <c r="T42" s="32">
        <v>109.03544444444445</v>
      </c>
      <c r="U42" s="32">
        <v>18.83666666666667</v>
      </c>
      <c r="V42" s="32">
        <v>0</v>
      </c>
      <c r="W42" s="32">
        <v>0</v>
      </c>
      <c r="X42" s="32">
        <v>0</v>
      </c>
      <c r="Y42" s="32">
        <v>0</v>
      </c>
      <c r="Z42" s="32">
        <v>0</v>
      </c>
      <c r="AA42" s="32">
        <v>0</v>
      </c>
      <c r="AB42" s="32">
        <v>0</v>
      </c>
      <c r="AC42" s="32">
        <v>0</v>
      </c>
      <c r="AD42" s="32">
        <v>0</v>
      </c>
      <c r="AE42" s="32">
        <v>0</v>
      </c>
      <c r="AF42" t="s">
        <v>66</v>
      </c>
      <c r="AG42">
        <v>10</v>
      </c>
      <c r="AH42"/>
    </row>
    <row r="43" spans="1:34" x14ac:dyDescent="0.25">
      <c r="A43" t="s">
        <v>242</v>
      </c>
      <c r="B43" t="s">
        <v>136</v>
      </c>
      <c r="C43" t="s">
        <v>169</v>
      </c>
      <c r="D43" t="s">
        <v>213</v>
      </c>
      <c r="E43" s="32">
        <v>44.6</v>
      </c>
      <c r="F43" s="32">
        <v>4.4588963627304441</v>
      </c>
      <c r="G43" s="32">
        <v>3.9614499252615851</v>
      </c>
      <c r="H43" s="32">
        <v>0.84937468858993548</v>
      </c>
      <c r="I43" s="32">
        <v>0.37574489287493795</v>
      </c>
      <c r="J43" s="32">
        <v>198.8667777777778</v>
      </c>
      <c r="K43" s="32">
        <v>176.6806666666667</v>
      </c>
      <c r="L43" s="32">
        <v>37.882111111111122</v>
      </c>
      <c r="M43" s="32">
        <v>16.758222222222233</v>
      </c>
      <c r="N43" s="32">
        <v>15.790555555555557</v>
      </c>
      <c r="O43" s="32">
        <v>5.333333333333333</v>
      </c>
      <c r="P43" s="32">
        <v>46.61388888888888</v>
      </c>
      <c r="Q43" s="32">
        <v>45.551666666666655</v>
      </c>
      <c r="R43" s="32">
        <v>1.0622222222222224</v>
      </c>
      <c r="S43" s="32">
        <v>114.37077777777782</v>
      </c>
      <c r="T43" s="32">
        <v>109.5116666666667</v>
      </c>
      <c r="U43" s="32">
        <v>4.8591111111111118</v>
      </c>
      <c r="V43" s="32">
        <v>0</v>
      </c>
      <c r="W43" s="32">
        <v>10.88688888888889</v>
      </c>
      <c r="X43" s="32">
        <v>0</v>
      </c>
      <c r="Y43" s="32">
        <v>0</v>
      </c>
      <c r="Z43" s="32">
        <v>0</v>
      </c>
      <c r="AA43" s="32">
        <v>0</v>
      </c>
      <c r="AB43" s="32">
        <v>0</v>
      </c>
      <c r="AC43" s="32">
        <v>10.88688888888889</v>
      </c>
      <c r="AD43" s="32">
        <v>0</v>
      </c>
      <c r="AE43" s="32">
        <v>0</v>
      </c>
      <c r="AF43" t="s">
        <v>58</v>
      </c>
      <c r="AG43">
        <v>10</v>
      </c>
      <c r="AH43"/>
    </row>
    <row r="44" spans="1:34" x14ac:dyDescent="0.25">
      <c r="A44" t="s">
        <v>242</v>
      </c>
      <c r="B44" t="s">
        <v>134</v>
      </c>
      <c r="C44" t="s">
        <v>166</v>
      </c>
      <c r="D44" t="s">
        <v>210</v>
      </c>
      <c r="E44" s="32">
        <v>70.75555555555556</v>
      </c>
      <c r="F44" s="32">
        <v>3.9307223618090443</v>
      </c>
      <c r="G44" s="32">
        <v>3.6461149497487431</v>
      </c>
      <c r="H44" s="32">
        <v>0.97835584170854273</v>
      </c>
      <c r="I44" s="32">
        <v>0.69374842964824113</v>
      </c>
      <c r="J44" s="32">
        <v>278.12044444444439</v>
      </c>
      <c r="K44" s="32">
        <v>257.98288888888885</v>
      </c>
      <c r="L44" s="32">
        <v>69.224111111111114</v>
      </c>
      <c r="M44" s="32">
        <v>49.086555555555556</v>
      </c>
      <c r="N44" s="32">
        <v>15.426444444444444</v>
      </c>
      <c r="O44" s="32">
        <v>4.7111111111111112</v>
      </c>
      <c r="P44" s="32">
        <v>54.734111111111091</v>
      </c>
      <c r="Q44" s="32">
        <v>54.734111111111091</v>
      </c>
      <c r="R44" s="32">
        <v>0</v>
      </c>
      <c r="S44" s="32">
        <v>154.1622222222222</v>
      </c>
      <c r="T44" s="32">
        <v>125.53233333333331</v>
      </c>
      <c r="U44" s="32">
        <v>28.629888888888889</v>
      </c>
      <c r="V44" s="32">
        <v>0</v>
      </c>
      <c r="W44" s="32">
        <v>14.458555555555558</v>
      </c>
      <c r="X44" s="32">
        <v>0.70211111111111113</v>
      </c>
      <c r="Y44" s="32">
        <v>0</v>
      </c>
      <c r="Z44" s="32">
        <v>0</v>
      </c>
      <c r="AA44" s="32">
        <v>0.17833333333333334</v>
      </c>
      <c r="AB44" s="32">
        <v>0</v>
      </c>
      <c r="AC44" s="32">
        <v>13.578111111111113</v>
      </c>
      <c r="AD44" s="32">
        <v>0</v>
      </c>
      <c r="AE44" s="32">
        <v>0</v>
      </c>
      <c r="AF44" t="s">
        <v>56</v>
      </c>
      <c r="AG44">
        <v>10</v>
      </c>
      <c r="AH44"/>
    </row>
    <row r="45" spans="1:34" x14ac:dyDescent="0.25">
      <c r="A45" t="s">
        <v>242</v>
      </c>
      <c r="B45" t="s">
        <v>96</v>
      </c>
      <c r="C45" t="s">
        <v>170</v>
      </c>
      <c r="D45" t="s">
        <v>201</v>
      </c>
      <c r="E45" s="32">
        <v>26.566666666666666</v>
      </c>
      <c r="F45" s="32">
        <v>3.5212756168966957</v>
      </c>
      <c r="G45" s="32">
        <v>3.2017774989544123</v>
      </c>
      <c r="H45" s="32">
        <v>0.83563362609786696</v>
      </c>
      <c r="I45" s="32">
        <v>0.64993726474278546</v>
      </c>
      <c r="J45" s="32">
        <v>93.548555555555552</v>
      </c>
      <c r="K45" s="32">
        <v>85.060555555555553</v>
      </c>
      <c r="L45" s="32">
        <v>22.2</v>
      </c>
      <c r="M45" s="32">
        <v>17.266666666666666</v>
      </c>
      <c r="N45" s="32">
        <v>1.163888888888889</v>
      </c>
      <c r="O45" s="32">
        <v>3.7694444444444444</v>
      </c>
      <c r="P45" s="32">
        <v>17.699111111111112</v>
      </c>
      <c r="Q45" s="32">
        <v>14.144444444444444</v>
      </c>
      <c r="R45" s="32">
        <v>3.5546666666666664</v>
      </c>
      <c r="S45" s="32">
        <v>53.649444444444441</v>
      </c>
      <c r="T45" s="32">
        <v>40.254999999999995</v>
      </c>
      <c r="U45" s="32">
        <v>13.394444444444444</v>
      </c>
      <c r="V45" s="32">
        <v>0</v>
      </c>
      <c r="W45" s="32">
        <v>1.4364444444444444</v>
      </c>
      <c r="X45" s="32">
        <v>0</v>
      </c>
      <c r="Y45" s="32">
        <v>0</v>
      </c>
      <c r="Z45" s="32">
        <v>0</v>
      </c>
      <c r="AA45" s="32">
        <v>0</v>
      </c>
      <c r="AB45" s="32">
        <v>0</v>
      </c>
      <c r="AC45" s="32">
        <v>1.4364444444444444</v>
      </c>
      <c r="AD45" s="32">
        <v>0</v>
      </c>
      <c r="AE45" s="32">
        <v>0</v>
      </c>
      <c r="AF45" t="s">
        <v>18</v>
      </c>
      <c r="AG45">
        <v>10</v>
      </c>
      <c r="AH45"/>
    </row>
    <row r="46" spans="1:34" x14ac:dyDescent="0.25">
      <c r="A46" t="s">
        <v>242</v>
      </c>
      <c r="B46" t="s">
        <v>148</v>
      </c>
      <c r="C46" t="s">
        <v>190</v>
      </c>
      <c r="D46" t="s">
        <v>199</v>
      </c>
      <c r="E46" s="32">
        <v>31.011111111111113</v>
      </c>
      <c r="F46" s="32">
        <v>4.6325976352561815</v>
      </c>
      <c r="G46" s="32">
        <v>4.4548835542816203</v>
      </c>
      <c r="H46" s="32">
        <v>1.4400644930132569</v>
      </c>
      <c r="I46" s="32">
        <v>1.2623504120386957</v>
      </c>
      <c r="J46" s="32">
        <v>143.66200000000003</v>
      </c>
      <c r="K46" s="32">
        <v>138.15088888888891</v>
      </c>
      <c r="L46" s="32">
        <v>44.658000000000001</v>
      </c>
      <c r="M46" s="32">
        <v>39.146888888888888</v>
      </c>
      <c r="N46" s="32">
        <v>0</v>
      </c>
      <c r="O46" s="32">
        <v>5.5111111111111111</v>
      </c>
      <c r="P46" s="32">
        <v>15.276000000000009</v>
      </c>
      <c r="Q46" s="32">
        <v>15.276000000000009</v>
      </c>
      <c r="R46" s="32">
        <v>0</v>
      </c>
      <c r="S46" s="32">
        <v>83.728000000000009</v>
      </c>
      <c r="T46" s="32">
        <v>83.728000000000009</v>
      </c>
      <c r="U46" s="32">
        <v>0</v>
      </c>
      <c r="V46" s="32">
        <v>0</v>
      </c>
      <c r="W46" s="32">
        <v>0</v>
      </c>
      <c r="X46" s="32">
        <v>0</v>
      </c>
      <c r="Y46" s="32">
        <v>0</v>
      </c>
      <c r="Z46" s="32">
        <v>0</v>
      </c>
      <c r="AA46" s="32">
        <v>0</v>
      </c>
      <c r="AB46" s="32">
        <v>0</v>
      </c>
      <c r="AC46" s="32">
        <v>0</v>
      </c>
      <c r="AD46" s="32">
        <v>0</v>
      </c>
      <c r="AE46" s="32">
        <v>0</v>
      </c>
      <c r="AF46" t="s">
        <v>70</v>
      </c>
      <c r="AG46">
        <v>10</v>
      </c>
      <c r="AH46"/>
    </row>
    <row r="47" spans="1:34" x14ac:dyDescent="0.25">
      <c r="A47" t="s">
        <v>242</v>
      </c>
      <c r="B47" t="s">
        <v>113</v>
      </c>
      <c r="C47" t="s">
        <v>183</v>
      </c>
      <c r="D47" t="s">
        <v>224</v>
      </c>
      <c r="E47" s="32">
        <v>27.6</v>
      </c>
      <c r="F47" s="32">
        <v>3.2967109500805152</v>
      </c>
      <c r="G47" s="32">
        <v>2.8245531400966177</v>
      </c>
      <c r="H47" s="32">
        <v>0.94698067632850236</v>
      </c>
      <c r="I47" s="32">
        <v>0.70221417069243153</v>
      </c>
      <c r="J47" s="32">
        <v>90.989222222222224</v>
      </c>
      <c r="K47" s="32">
        <v>77.957666666666654</v>
      </c>
      <c r="L47" s="32">
        <v>26.136666666666667</v>
      </c>
      <c r="M47" s="32">
        <v>19.38111111111111</v>
      </c>
      <c r="N47" s="32">
        <v>0.97777777777777775</v>
      </c>
      <c r="O47" s="32">
        <v>5.7777777777777777</v>
      </c>
      <c r="P47" s="32">
        <v>22.69477777777778</v>
      </c>
      <c r="Q47" s="32">
        <v>16.41877777777778</v>
      </c>
      <c r="R47" s="32">
        <v>6.2760000000000016</v>
      </c>
      <c r="S47" s="32">
        <v>42.157777777777767</v>
      </c>
      <c r="T47" s="32">
        <v>26.126555555555548</v>
      </c>
      <c r="U47" s="32">
        <v>16.031222222222222</v>
      </c>
      <c r="V47" s="32">
        <v>0</v>
      </c>
      <c r="W47" s="32">
        <v>3.7105555555555556</v>
      </c>
      <c r="X47" s="32">
        <v>0</v>
      </c>
      <c r="Y47" s="32">
        <v>0</v>
      </c>
      <c r="Z47" s="32">
        <v>0</v>
      </c>
      <c r="AA47" s="32">
        <v>0</v>
      </c>
      <c r="AB47" s="32">
        <v>0</v>
      </c>
      <c r="AC47" s="32">
        <v>3.7105555555555556</v>
      </c>
      <c r="AD47" s="32">
        <v>0</v>
      </c>
      <c r="AE47" s="32">
        <v>0</v>
      </c>
      <c r="AF47" t="s">
        <v>35</v>
      </c>
      <c r="AG47">
        <v>10</v>
      </c>
      <c r="AH47"/>
    </row>
    <row r="48" spans="1:34" x14ac:dyDescent="0.25">
      <c r="A48" t="s">
        <v>242</v>
      </c>
      <c r="B48" t="s">
        <v>108</v>
      </c>
      <c r="C48" t="s">
        <v>163</v>
      </c>
      <c r="D48" t="s">
        <v>206</v>
      </c>
      <c r="E48" s="32">
        <v>106.43333333333334</v>
      </c>
      <c r="F48" s="32">
        <v>3.6262261196367049</v>
      </c>
      <c r="G48" s="32">
        <v>3.4488203361519991</v>
      </c>
      <c r="H48" s="32">
        <v>0.48782231965758444</v>
      </c>
      <c r="I48" s="32">
        <v>0.31041653617287834</v>
      </c>
      <c r="J48" s="32">
        <v>385.95133333333331</v>
      </c>
      <c r="K48" s="32">
        <v>367.06944444444446</v>
      </c>
      <c r="L48" s="32">
        <v>51.920555555555573</v>
      </c>
      <c r="M48" s="32">
        <v>33.038666666666686</v>
      </c>
      <c r="N48" s="32">
        <v>13.193</v>
      </c>
      <c r="O48" s="32">
        <v>5.6888888888888891</v>
      </c>
      <c r="P48" s="32">
        <v>95.27711111111114</v>
      </c>
      <c r="Q48" s="32">
        <v>95.27711111111114</v>
      </c>
      <c r="R48" s="32">
        <v>0</v>
      </c>
      <c r="S48" s="32">
        <v>238.75366666666665</v>
      </c>
      <c r="T48" s="32">
        <v>224.14266666666663</v>
      </c>
      <c r="U48" s="32">
        <v>14.611000000000006</v>
      </c>
      <c r="V48" s="32">
        <v>0</v>
      </c>
      <c r="W48" s="32">
        <v>0.44999999999999996</v>
      </c>
      <c r="X48" s="32">
        <v>0.2722222222222222</v>
      </c>
      <c r="Y48" s="32">
        <v>0</v>
      </c>
      <c r="Z48" s="32">
        <v>0</v>
      </c>
      <c r="AA48" s="32">
        <v>0</v>
      </c>
      <c r="AB48" s="32">
        <v>0</v>
      </c>
      <c r="AC48" s="32">
        <v>0.17777777777777778</v>
      </c>
      <c r="AD48" s="32">
        <v>0</v>
      </c>
      <c r="AE48" s="32">
        <v>0</v>
      </c>
      <c r="AF48" t="s">
        <v>30</v>
      </c>
      <c r="AG48">
        <v>10</v>
      </c>
      <c r="AH48"/>
    </row>
    <row r="49" spans="1:34" x14ac:dyDescent="0.25">
      <c r="A49" t="s">
        <v>242</v>
      </c>
      <c r="B49" t="s">
        <v>155</v>
      </c>
      <c r="C49" t="s">
        <v>192</v>
      </c>
      <c r="D49" t="s">
        <v>210</v>
      </c>
      <c r="E49" s="32">
        <v>40.1</v>
      </c>
      <c r="F49" s="32">
        <v>3.6882986977001941</v>
      </c>
      <c r="G49" s="32">
        <v>3.3842754225547242</v>
      </c>
      <c r="H49" s="32">
        <v>0.43515101136048767</v>
      </c>
      <c r="I49" s="32">
        <v>0.13112773621501805</v>
      </c>
      <c r="J49" s="32">
        <v>147.90077777777779</v>
      </c>
      <c r="K49" s="32">
        <v>135.70944444444444</v>
      </c>
      <c r="L49" s="32">
        <v>17.449555555555555</v>
      </c>
      <c r="M49" s="32">
        <v>5.2582222222222237</v>
      </c>
      <c r="N49" s="32">
        <v>6.5913333333333322</v>
      </c>
      <c r="O49" s="32">
        <v>5.6</v>
      </c>
      <c r="P49" s="32">
        <v>49.31866666666668</v>
      </c>
      <c r="Q49" s="32">
        <v>49.31866666666668</v>
      </c>
      <c r="R49" s="32">
        <v>0</v>
      </c>
      <c r="S49" s="32">
        <v>81.132555555555555</v>
      </c>
      <c r="T49" s="32">
        <v>81.132555555555555</v>
      </c>
      <c r="U49" s="32">
        <v>0</v>
      </c>
      <c r="V49" s="32">
        <v>0</v>
      </c>
      <c r="W49" s="32">
        <v>0</v>
      </c>
      <c r="X49" s="32">
        <v>0</v>
      </c>
      <c r="Y49" s="32">
        <v>0</v>
      </c>
      <c r="Z49" s="32">
        <v>0</v>
      </c>
      <c r="AA49" s="32">
        <v>0</v>
      </c>
      <c r="AB49" s="32">
        <v>0</v>
      </c>
      <c r="AC49" s="32">
        <v>0</v>
      </c>
      <c r="AD49" s="32">
        <v>0</v>
      </c>
      <c r="AE49" s="32">
        <v>0</v>
      </c>
      <c r="AF49" t="s">
        <v>77</v>
      </c>
      <c r="AG49">
        <v>10</v>
      </c>
      <c r="AH49"/>
    </row>
    <row r="50" spans="1:34" x14ac:dyDescent="0.25">
      <c r="A50" t="s">
        <v>242</v>
      </c>
      <c r="B50" t="s">
        <v>112</v>
      </c>
      <c r="C50" t="s">
        <v>178</v>
      </c>
      <c r="D50" t="s">
        <v>219</v>
      </c>
      <c r="E50" s="32">
        <v>53.833333333333336</v>
      </c>
      <c r="F50" s="32">
        <v>3.0628565531475749</v>
      </c>
      <c r="G50" s="32">
        <v>2.7020474716202272</v>
      </c>
      <c r="H50" s="32">
        <v>0.57674303405572758</v>
      </c>
      <c r="I50" s="32">
        <v>0.37233230134158929</v>
      </c>
      <c r="J50" s="32">
        <v>164.88377777777779</v>
      </c>
      <c r="K50" s="32">
        <v>145.46022222222223</v>
      </c>
      <c r="L50" s="32">
        <v>31.048000000000002</v>
      </c>
      <c r="M50" s="32">
        <v>20.04388888888889</v>
      </c>
      <c r="N50" s="32">
        <v>5.9568888888888889</v>
      </c>
      <c r="O50" s="32">
        <v>5.0472222222222225</v>
      </c>
      <c r="P50" s="32">
        <v>29.777999999999999</v>
      </c>
      <c r="Q50" s="32">
        <v>21.358555555555554</v>
      </c>
      <c r="R50" s="32">
        <v>8.4194444444444443</v>
      </c>
      <c r="S50" s="32">
        <v>104.05777777777777</v>
      </c>
      <c r="T50" s="32">
        <v>78.117444444444445</v>
      </c>
      <c r="U50" s="32">
        <v>25.940333333333335</v>
      </c>
      <c r="V50" s="32">
        <v>0</v>
      </c>
      <c r="W50" s="32">
        <v>0.98388888888888881</v>
      </c>
      <c r="X50" s="32">
        <v>0.73855555555555552</v>
      </c>
      <c r="Y50" s="32">
        <v>0</v>
      </c>
      <c r="Z50" s="32">
        <v>0</v>
      </c>
      <c r="AA50" s="32">
        <v>0.24533333333333332</v>
      </c>
      <c r="AB50" s="32">
        <v>0</v>
      </c>
      <c r="AC50" s="32">
        <v>0</v>
      </c>
      <c r="AD50" s="32">
        <v>0</v>
      </c>
      <c r="AE50" s="32">
        <v>0</v>
      </c>
      <c r="AF50" t="s">
        <v>34</v>
      </c>
      <c r="AG50">
        <v>10</v>
      </c>
      <c r="AH50"/>
    </row>
    <row r="51" spans="1:34" x14ac:dyDescent="0.25">
      <c r="A51" t="s">
        <v>242</v>
      </c>
      <c r="B51" t="s">
        <v>85</v>
      </c>
      <c r="C51" t="s">
        <v>160</v>
      </c>
      <c r="D51" t="s">
        <v>205</v>
      </c>
      <c r="E51" s="32">
        <v>54.333333333333336</v>
      </c>
      <c r="F51" s="32">
        <v>3.8290224948875262</v>
      </c>
      <c r="G51" s="32">
        <v>3.5011124744376283</v>
      </c>
      <c r="H51" s="32">
        <v>0.63518404907975468</v>
      </c>
      <c r="I51" s="32">
        <v>0.39111860940695303</v>
      </c>
      <c r="J51" s="32">
        <v>208.0435555555556</v>
      </c>
      <c r="K51" s="32">
        <v>190.22711111111116</v>
      </c>
      <c r="L51" s="32">
        <v>34.51166666666667</v>
      </c>
      <c r="M51" s="32">
        <v>21.250777777777781</v>
      </c>
      <c r="N51" s="32">
        <v>7.8386666666666684</v>
      </c>
      <c r="O51" s="32">
        <v>5.4222222222222225</v>
      </c>
      <c r="P51" s="32">
        <v>53.395666666666678</v>
      </c>
      <c r="Q51" s="32">
        <v>48.840111111111121</v>
      </c>
      <c r="R51" s="32">
        <v>4.5555555555555554</v>
      </c>
      <c r="S51" s="32">
        <v>120.13622222222224</v>
      </c>
      <c r="T51" s="32">
        <v>117.9297777777778</v>
      </c>
      <c r="U51" s="32">
        <v>2.2064444444444442</v>
      </c>
      <c r="V51" s="32">
        <v>0</v>
      </c>
      <c r="W51" s="32">
        <v>0</v>
      </c>
      <c r="X51" s="32">
        <v>0</v>
      </c>
      <c r="Y51" s="32">
        <v>0</v>
      </c>
      <c r="Z51" s="32">
        <v>0</v>
      </c>
      <c r="AA51" s="32">
        <v>0</v>
      </c>
      <c r="AB51" s="32">
        <v>0</v>
      </c>
      <c r="AC51" s="32">
        <v>0</v>
      </c>
      <c r="AD51" s="32">
        <v>0</v>
      </c>
      <c r="AE51" s="32">
        <v>0</v>
      </c>
      <c r="AF51" t="s">
        <v>7</v>
      </c>
      <c r="AG51">
        <v>10</v>
      </c>
      <c r="AH51"/>
    </row>
    <row r="52" spans="1:34" x14ac:dyDescent="0.25">
      <c r="A52" t="s">
        <v>242</v>
      </c>
      <c r="B52" t="s">
        <v>101</v>
      </c>
      <c r="C52" t="s">
        <v>175</v>
      </c>
      <c r="D52" t="s">
        <v>214</v>
      </c>
      <c r="E52" s="32">
        <v>59.644444444444446</v>
      </c>
      <c r="F52" s="32">
        <v>3.8106203427719829</v>
      </c>
      <c r="G52" s="32">
        <v>3.6131277943368114</v>
      </c>
      <c r="H52" s="32">
        <v>0.97584761549925492</v>
      </c>
      <c r="I52" s="32">
        <v>0.77854135618479892</v>
      </c>
      <c r="J52" s="32">
        <v>227.28233333333338</v>
      </c>
      <c r="K52" s="32">
        <v>215.50300000000004</v>
      </c>
      <c r="L52" s="32">
        <v>58.203888888888898</v>
      </c>
      <c r="M52" s="32">
        <v>46.435666666666677</v>
      </c>
      <c r="N52" s="32">
        <v>6.0793333333333335</v>
      </c>
      <c r="O52" s="32">
        <v>5.6888888888888891</v>
      </c>
      <c r="P52" s="32">
        <v>23.482888888888901</v>
      </c>
      <c r="Q52" s="32">
        <v>23.471777777777788</v>
      </c>
      <c r="R52" s="32">
        <v>1.1111111111111112E-2</v>
      </c>
      <c r="S52" s="32">
        <v>145.59555555555556</v>
      </c>
      <c r="T52" s="32">
        <v>126.16466666666669</v>
      </c>
      <c r="U52" s="32">
        <v>19.430888888888877</v>
      </c>
      <c r="V52" s="32">
        <v>0</v>
      </c>
      <c r="W52" s="32">
        <v>9.5973333333333333</v>
      </c>
      <c r="X52" s="32">
        <v>0</v>
      </c>
      <c r="Y52" s="32">
        <v>0</v>
      </c>
      <c r="Z52" s="32">
        <v>0</v>
      </c>
      <c r="AA52" s="32">
        <v>9.5862222222222222</v>
      </c>
      <c r="AB52" s="32">
        <v>1.1111111111111112E-2</v>
      </c>
      <c r="AC52" s="32">
        <v>0</v>
      </c>
      <c r="AD52" s="32">
        <v>0</v>
      </c>
      <c r="AE52" s="32">
        <v>0</v>
      </c>
      <c r="AF52" t="s">
        <v>23</v>
      </c>
      <c r="AG52">
        <v>10</v>
      </c>
      <c r="AH52"/>
    </row>
    <row r="53" spans="1:34" x14ac:dyDescent="0.25">
      <c r="A53" t="s">
        <v>242</v>
      </c>
      <c r="B53" t="s">
        <v>114</v>
      </c>
      <c r="C53" t="s">
        <v>184</v>
      </c>
      <c r="D53" t="s">
        <v>225</v>
      </c>
      <c r="E53" s="32">
        <v>38.31111111111111</v>
      </c>
      <c r="F53" s="32">
        <v>3.0977494199535971</v>
      </c>
      <c r="G53" s="32">
        <v>2.7292024361948957</v>
      </c>
      <c r="H53" s="32">
        <v>0.65813515081206497</v>
      </c>
      <c r="I53" s="32">
        <v>0.52791473317865434</v>
      </c>
      <c r="J53" s="32">
        <v>118.67822222222225</v>
      </c>
      <c r="K53" s="32">
        <v>104.55877777777778</v>
      </c>
      <c r="L53" s="32">
        <v>25.213888888888889</v>
      </c>
      <c r="M53" s="32">
        <v>20.225000000000001</v>
      </c>
      <c r="N53" s="32">
        <v>0</v>
      </c>
      <c r="O53" s="32">
        <v>4.9888888888888889</v>
      </c>
      <c r="P53" s="32">
        <v>30.708333333333336</v>
      </c>
      <c r="Q53" s="32">
        <v>21.577777777777779</v>
      </c>
      <c r="R53" s="32">
        <v>9.1305555555555564</v>
      </c>
      <c r="S53" s="32">
        <v>62.756</v>
      </c>
      <c r="T53" s="32">
        <v>48.606000000000002</v>
      </c>
      <c r="U53" s="32">
        <v>14.15</v>
      </c>
      <c r="V53" s="32">
        <v>0</v>
      </c>
      <c r="W53" s="32">
        <v>7.3393333333333333</v>
      </c>
      <c r="X53" s="32">
        <v>0</v>
      </c>
      <c r="Y53" s="32">
        <v>0</v>
      </c>
      <c r="Z53" s="32">
        <v>0</v>
      </c>
      <c r="AA53" s="32">
        <v>0</v>
      </c>
      <c r="AB53" s="32">
        <v>0</v>
      </c>
      <c r="AC53" s="32">
        <v>7.3393333333333333</v>
      </c>
      <c r="AD53" s="32">
        <v>0</v>
      </c>
      <c r="AE53" s="32">
        <v>0</v>
      </c>
      <c r="AF53" t="s">
        <v>36</v>
      </c>
      <c r="AG53">
        <v>10</v>
      </c>
      <c r="AH53"/>
    </row>
    <row r="54" spans="1:34" x14ac:dyDescent="0.25">
      <c r="A54" t="s">
        <v>242</v>
      </c>
      <c r="B54" t="s">
        <v>99</v>
      </c>
      <c r="C54" t="s">
        <v>173</v>
      </c>
      <c r="D54" t="s">
        <v>215</v>
      </c>
      <c r="E54" s="32">
        <v>17.933333333333334</v>
      </c>
      <c r="F54" s="32">
        <v>6.3342503097893443</v>
      </c>
      <c r="G54" s="32">
        <v>5.7105824039653053</v>
      </c>
      <c r="H54" s="32">
        <v>1.2515241635687733</v>
      </c>
      <c r="I54" s="32">
        <v>0.62785625774473364</v>
      </c>
      <c r="J54" s="32">
        <v>113.59422222222224</v>
      </c>
      <c r="K54" s="32">
        <v>102.4097777777778</v>
      </c>
      <c r="L54" s="32">
        <v>22.443999999999999</v>
      </c>
      <c r="M54" s="32">
        <v>11.259555555555556</v>
      </c>
      <c r="N54" s="32">
        <v>5.7511111111111104</v>
      </c>
      <c r="O54" s="32">
        <v>5.4333333333333336</v>
      </c>
      <c r="P54" s="32">
        <v>26.224111111111107</v>
      </c>
      <c r="Q54" s="32">
        <v>26.224111111111107</v>
      </c>
      <c r="R54" s="32">
        <v>0</v>
      </c>
      <c r="S54" s="32">
        <v>64.926111111111126</v>
      </c>
      <c r="T54" s="32">
        <v>62.630000000000017</v>
      </c>
      <c r="U54" s="32">
        <v>2.2961111111111112</v>
      </c>
      <c r="V54" s="32">
        <v>0</v>
      </c>
      <c r="W54" s="32">
        <v>0</v>
      </c>
      <c r="X54" s="32">
        <v>0</v>
      </c>
      <c r="Y54" s="32">
        <v>0</v>
      </c>
      <c r="Z54" s="32">
        <v>0</v>
      </c>
      <c r="AA54" s="32">
        <v>0</v>
      </c>
      <c r="AB54" s="32">
        <v>0</v>
      </c>
      <c r="AC54" s="32">
        <v>0</v>
      </c>
      <c r="AD54" s="32">
        <v>0</v>
      </c>
      <c r="AE54" s="32">
        <v>0</v>
      </c>
      <c r="AF54" t="s">
        <v>21</v>
      </c>
      <c r="AG54">
        <v>10</v>
      </c>
      <c r="AH54"/>
    </row>
    <row r="55" spans="1:34" x14ac:dyDescent="0.25">
      <c r="A55" t="s">
        <v>242</v>
      </c>
      <c r="B55" t="s">
        <v>86</v>
      </c>
      <c r="C55" t="s">
        <v>163</v>
      </c>
      <c r="D55" t="s">
        <v>206</v>
      </c>
      <c r="E55" s="32">
        <v>69.13333333333334</v>
      </c>
      <c r="F55" s="32">
        <v>4.1497926711668267</v>
      </c>
      <c r="G55" s="32">
        <v>3.9978495660559306</v>
      </c>
      <c r="H55" s="32">
        <v>0.98736258437801327</v>
      </c>
      <c r="I55" s="32">
        <v>0.83819189971070396</v>
      </c>
      <c r="J55" s="32">
        <v>286.88900000000001</v>
      </c>
      <c r="K55" s="32">
        <v>276.3846666666667</v>
      </c>
      <c r="L55" s="32">
        <v>68.259666666666661</v>
      </c>
      <c r="M55" s="32">
        <v>57.947000000000003</v>
      </c>
      <c r="N55" s="32">
        <v>4.6237777777777787</v>
      </c>
      <c r="O55" s="32">
        <v>5.6888888888888891</v>
      </c>
      <c r="P55" s="32">
        <v>41.986444444444437</v>
      </c>
      <c r="Q55" s="32">
        <v>41.794777777777767</v>
      </c>
      <c r="R55" s="32">
        <v>0.19166666666666668</v>
      </c>
      <c r="S55" s="32">
        <v>176.6428888888889</v>
      </c>
      <c r="T55" s="32">
        <v>156.34633333333335</v>
      </c>
      <c r="U55" s="32">
        <v>20.296555555555564</v>
      </c>
      <c r="V55" s="32">
        <v>0</v>
      </c>
      <c r="W55" s="32">
        <v>7.4313333333333329</v>
      </c>
      <c r="X55" s="32">
        <v>1.3794444444444443</v>
      </c>
      <c r="Y55" s="32">
        <v>0</v>
      </c>
      <c r="Z55" s="32">
        <v>0</v>
      </c>
      <c r="AA55" s="32">
        <v>2.0154444444444444</v>
      </c>
      <c r="AB55" s="32">
        <v>0.19166666666666668</v>
      </c>
      <c r="AC55" s="32">
        <v>3.8447777777777774</v>
      </c>
      <c r="AD55" s="32">
        <v>0</v>
      </c>
      <c r="AE55" s="32">
        <v>0</v>
      </c>
      <c r="AF55" t="s">
        <v>8</v>
      </c>
      <c r="AG55">
        <v>10</v>
      </c>
      <c r="AH55"/>
    </row>
    <row r="56" spans="1:34" x14ac:dyDescent="0.25">
      <c r="A56" t="s">
        <v>242</v>
      </c>
      <c r="B56" t="s">
        <v>115</v>
      </c>
      <c r="C56" t="s">
        <v>185</v>
      </c>
      <c r="D56" t="s">
        <v>226</v>
      </c>
      <c r="E56" s="32">
        <v>53.333333333333336</v>
      </c>
      <c r="F56" s="32">
        <v>4.0783708333333335</v>
      </c>
      <c r="G56" s="32">
        <v>3.7626916666666661</v>
      </c>
      <c r="H56" s="32">
        <v>1.0034020833333335</v>
      </c>
      <c r="I56" s="32">
        <v>0.7924458333333334</v>
      </c>
      <c r="J56" s="32">
        <v>217.51311111111113</v>
      </c>
      <c r="K56" s="32">
        <v>200.67688888888887</v>
      </c>
      <c r="L56" s="32">
        <v>53.514777777777788</v>
      </c>
      <c r="M56" s="32">
        <v>42.263777777777783</v>
      </c>
      <c r="N56" s="32">
        <v>5.9176666666666673</v>
      </c>
      <c r="O56" s="32">
        <v>5.333333333333333</v>
      </c>
      <c r="P56" s="32">
        <v>22.216666666666661</v>
      </c>
      <c r="Q56" s="32">
        <v>16.63144444444444</v>
      </c>
      <c r="R56" s="32">
        <v>5.5852222222222219</v>
      </c>
      <c r="S56" s="32">
        <v>141.78166666666667</v>
      </c>
      <c r="T56" s="32">
        <v>111.97622222222221</v>
      </c>
      <c r="U56" s="32">
        <v>29.805444444444451</v>
      </c>
      <c r="V56" s="32">
        <v>0</v>
      </c>
      <c r="W56" s="32">
        <v>0</v>
      </c>
      <c r="X56" s="32">
        <v>0</v>
      </c>
      <c r="Y56" s="32">
        <v>0</v>
      </c>
      <c r="Z56" s="32">
        <v>0</v>
      </c>
      <c r="AA56" s="32">
        <v>0</v>
      </c>
      <c r="AB56" s="32">
        <v>0</v>
      </c>
      <c r="AC56" s="32">
        <v>0</v>
      </c>
      <c r="AD56" s="32">
        <v>0</v>
      </c>
      <c r="AE56" s="32">
        <v>0</v>
      </c>
      <c r="AF56" t="s">
        <v>37</v>
      </c>
      <c r="AG56">
        <v>10</v>
      </c>
      <c r="AH56"/>
    </row>
    <row r="57" spans="1:34" x14ac:dyDescent="0.25">
      <c r="A57" t="s">
        <v>242</v>
      </c>
      <c r="B57" t="s">
        <v>104</v>
      </c>
      <c r="C57" t="s">
        <v>178</v>
      </c>
      <c r="D57" t="s">
        <v>219</v>
      </c>
      <c r="E57" s="32">
        <v>62.1</v>
      </c>
      <c r="F57" s="32">
        <v>3.8763088208981928</v>
      </c>
      <c r="G57" s="32">
        <v>3.7057559491859009</v>
      </c>
      <c r="H57" s="32">
        <v>0.78733941671139718</v>
      </c>
      <c r="I57" s="32">
        <v>0.61678654499910524</v>
      </c>
      <c r="J57" s="32">
        <v>240.71877777777777</v>
      </c>
      <c r="K57" s="32">
        <v>230.12744444444445</v>
      </c>
      <c r="L57" s="32">
        <v>48.893777777777764</v>
      </c>
      <c r="M57" s="32">
        <v>38.302444444444433</v>
      </c>
      <c r="N57" s="32">
        <v>5.4913333333333334</v>
      </c>
      <c r="O57" s="32">
        <v>5.0999999999999996</v>
      </c>
      <c r="P57" s="32">
        <v>46.339000000000013</v>
      </c>
      <c r="Q57" s="32">
        <v>46.339000000000013</v>
      </c>
      <c r="R57" s="32">
        <v>0</v>
      </c>
      <c r="S57" s="32">
        <v>145.48599999999999</v>
      </c>
      <c r="T57" s="32">
        <v>112.73877777777777</v>
      </c>
      <c r="U57" s="32">
        <v>32.747222222222227</v>
      </c>
      <c r="V57" s="32">
        <v>0</v>
      </c>
      <c r="W57" s="32">
        <v>0</v>
      </c>
      <c r="X57" s="32">
        <v>0</v>
      </c>
      <c r="Y57" s="32">
        <v>0</v>
      </c>
      <c r="Z57" s="32">
        <v>0</v>
      </c>
      <c r="AA57" s="32">
        <v>0</v>
      </c>
      <c r="AB57" s="32">
        <v>0</v>
      </c>
      <c r="AC57" s="32">
        <v>0</v>
      </c>
      <c r="AD57" s="32">
        <v>0</v>
      </c>
      <c r="AE57" s="32">
        <v>0</v>
      </c>
      <c r="AF57" t="s">
        <v>26</v>
      </c>
      <c r="AG57">
        <v>10</v>
      </c>
      <c r="AH57"/>
    </row>
    <row r="58" spans="1:34" x14ac:dyDescent="0.25">
      <c r="A58" t="s">
        <v>242</v>
      </c>
      <c r="B58" t="s">
        <v>84</v>
      </c>
      <c r="C58" t="s">
        <v>162</v>
      </c>
      <c r="D58" t="s">
        <v>207</v>
      </c>
      <c r="E58" s="32">
        <v>37.977777777777774</v>
      </c>
      <c r="F58" s="32">
        <v>3.7767583382094805</v>
      </c>
      <c r="G58" s="32">
        <v>3.6164306612053849</v>
      </c>
      <c r="H58" s="32">
        <v>0.93528379169104781</v>
      </c>
      <c r="I58" s="32">
        <v>0.7749561146869518</v>
      </c>
      <c r="J58" s="32">
        <v>143.43288888888893</v>
      </c>
      <c r="K58" s="32">
        <v>137.34400000000005</v>
      </c>
      <c r="L58" s="32">
        <v>35.52000000000001</v>
      </c>
      <c r="M58" s="32">
        <v>29.431111111111122</v>
      </c>
      <c r="N58" s="32">
        <v>0.17777777777777778</v>
      </c>
      <c r="O58" s="32">
        <v>5.9111111111111114</v>
      </c>
      <c r="P58" s="32">
        <v>25.845555555555563</v>
      </c>
      <c r="Q58" s="32">
        <v>25.845555555555563</v>
      </c>
      <c r="R58" s="32">
        <v>0</v>
      </c>
      <c r="S58" s="32">
        <v>82.067333333333366</v>
      </c>
      <c r="T58" s="32">
        <v>76.070888888888916</v>
      </c>
      <c r="U58" s="32">
        <v>5.9964444444444442</v>
      </c>
      <c r="V58" s="32">
        <v>0</v>
      </c>
      <c r="W58" s="32">
        <v>6.6221111111111091</v>
      </c>
      <c r="X58" s="32">
        <v>0</v>
      </c>
      <c r="Y58" s="32">
        <v>0</v>
      </c>
      <c r="Z58" s="32">
        <v>0</v>
      </c>
      <c r="AA58" s="32">
        <v>0</v>
      </c>
      <c r="AB58" s="32">
        <v>0</v>
      </c>
      <c r="AC58" s="32">
        <v>6.6221111111111091</v>
      </c>
      <c r="AD58" s="32">
        <v>0</v>
      </c>
      <c r="AE58" s="32">
        <v>0</v>
      </c>
      <c r="AF58" t="s">
        <v>6</v>
      </c>
      <c r="AG58">
        <v>10</v>
      </c>
      <c r="AH58"/>
    </row>
    <row r="59" spans="1:34" x14ac:dyDescent="0.25">
      <c r="A59" t="s">
        <v>242</v>
      </c>
      <c r="B59" t="s">
        <v>102</v>
      </c>
      <c r="C59" t="s">
        <v>176</v>
      </c>
      <c r="D59" t="s">
        <v>217</v>
      </c>
      <c r="E59" s="32">
        <v>19.988888888888887</v>
      </c>
      <c r="F59" s="32">
        <v>4.5120011117287389</v>
      </c>
      <c r="G59" s="32">
        <v>4.5120011117287389</v>
      </c>
      <c r="H59" s="32">
        <v>0.48847693162868266</v>
      </c>
      <c r="I59" s="32">
        <v>0.48847693162868266</v>
      </c>
      <c r="J59" s="32">
        <v>90.189888888888902</v>
      </c>
      <c r="K59" s="32">
        <v>90.189888888888902</v>
      </c>
      <c r="L59" s="32">
        <v>9.7641111111111112</v>
      </c>
      <c r="M59" s="32">
        <v>9.7641111111111112</v>
      </c>
      <c r="N59" s="32">
        <v>0</v>
      </c>
      <c r="O59" s="32">
        <v>0</v>
      </c>
      <c r="P59" s="32">
        <v>20.79344444444444</v>
      </c>
      <c r="Q59" s="32">
        <v>20.79344444444444</v>
      </c>
      <c r="R59" s="32">
        <v>0</v>
      </c>
      <c r="S59" s="32">
        <v>59.632333333333342</v>
      </c>
      <c r="T59" s="32">
        <v>44.849888888888891</v>
      </c>
      <c r="U59" s="32">
        <v>14.782444444444451</v>
      </c>
      <c r="V59" s="32">
        <v>0</v>
      </c>
      <c r="W59" s="32">
        <v>7.3195555555555556</v>
      </c>
      <c r="X59" s="32">
        <v>1.5666666666666667</v>
      </c>
      <c r="Y59" s="32">
        <v>0</v>
      </c>
      <c r="Z59" s="32">
        <v>0</v>
      </c>
      <c r="AA59" s="32">
        <v>0.63888888888888884</v>
      </c>
      <c r="AB59" s="32">
        <v>0</v>
      </c>
      <c r="AC59" s="32">
        <v>5.1139999999999999</v>
      </c>
      <c r="AD59" s="32">
        <v>0</v>
      </c>
      <c r="AE59" s="32">
        <v>0</v>
      </c>
      <c r="AF59" t="s">
        <v>24</v>
      </c>
      <c r="AG59">
        <v>10</v>
      </c>
      <c r="AH59"/>
    </row>
    <row r="60" spans="1:34" x14ac:dyDescent="0.25">
      <c r="A60" t="s">
        <v>242</v>
      </c>
      <c r="B60" t="s">
        <v>126</v>
      </c>
      <c r="C60" t="s">
        <v>165</v>
      </c>
      <c r="D60" t="s">
        <v>209</v>
      </c>
      <c r="E60" s="32">
        <v>60.7</v>
      </c>
      <c r="F60" s="32">
        <v>4.1434797730184894</v>
      </c>
      <c r="G60" s="32">
        <v>3.8071389346512912</v>
      </c>
      <c r="H60" s="32">
        <v>1.295129049972543</v>
      </c>
      <c r="I60" s="32">
        <v>1.0273073402892188</v>
      </c>
      <c r="J60" s="32">
        <v>251.50922222222229</v>
      </c>
      <c r="K60" s="32">
        <v>231.09333333333339</v>
      </c>
      <c r="L60" s="32">
        <v>78.614333333333363</v>
      </c>
      <c r="M60" s="32">
        <v>62.357555555555578</v>
      </c>
      <c r="N60" s="32">
        <v>11.184555555555558</v>
      </c>
      <c r="O60" s="32">
        <v>5.072222222222222</v>
      </c>
      <c r="P60" s="32">
        <v>11.616555555555557</v>
      </c>
      <c r="Q60" s="32">
        <v>7.4574444444444454</v>
      </c>
      <c r="R60" s="32">
        <v>4.1591111111111116</v>
      </c>
      <c r="S60" s="32">
        <v>161.27833333333336</v>
      </c>
      <c r="T60" s="32">
        <v>109.26477777777782</v>
      </c>
      <c r="U60" s="32">
        <v>52.013555555555541</v>
      </c>
      <c r="V60" s="32">
        <v>0</v>
      </c>
      <c r="W60" s="32">
        <v>0.4184444444444444</v>
      </c>
      <c r="X60" s="32">
        <v>3.4222222222222223E-2</v>
      </c>
      <c r="Y60" s="32">
        <v>0.38422222222222219</v>
      </c>
      <c r="Z60" s="32">
        <v>0</v>
      </c>
      <c r="AA60" s="32">
        <v>0</v>
      </c>
      <c r="AB60" s="32">
        <v>0</v>
      </c>
      <c r="AC60" s="32">
        <v>0</v>
      </c>
      <c r="AD60" s="32">
        <v>0</v>
      </c>
      <c r="AE60" s="32">
        <v>0</v>
      </c>
      <c r="AF60" t="s">
        <v>48</v>
      </c>
      <c r="AG60">
        <v>10</v>
      </c>
      <c r="AH60"/>
    </row>
    <row r="61" spans="1:34" x14ac:dyDescent="0.25">
      <c r="A61" t="s">
        <v>242</v>
      </c>
      <c r="B61" t="s">
        <v>145</v>
      </c>
      <c r="C61" t="s">
        <v>196</v>
      </c>
      <c r="D61" t="s">
        <v>227</v>
      </c>
      <c r="E61" s="32">
        <v>24.977777777777778</v>
      </c>
      <c r="F61" s="32">
        <v>5.8241681494661908</v>
      </c>
      <c r="G61" s="32">
        <v>5.1764501779359415</v>
      </c>
      <c r="H61" s="32">
        <v>2.2711165480427038</v>
      </c>
      <c r="I61" s="32">
        <v>1.8111298932384337</v>
      </c>
      <c r="J61" s="32">
        <v>145.47477777777775</v>
      </c>
      <c r="K61" s="32">
        <v>129.29622222222218</v>
      </c>
      <c r="L61" s="32">
        <v>56.727444444444423</v>
      </c>
      <c r="M61" s="32">
        <v>45.237999999999985</v>
      </c>
      <c r="N61" s="32">
        <v>6.853111111111108</v>
      </c>
      <c r="O61" s="32">
        <v>4.636333333333333</v>
      </c>
      <c r="P61" s="32">
        <v>24.810888888888893</v>
      </c>
      <c r="Q61" s="32">
        <v>20.12177777777778</v>
      </c>
      <c r="R61" s="32">
        <v>4.6891111111111128</v>
      </c>
      <c r="S61" s="32">
        <v>63.936444444444419</v>
      </c>
      <c r="T61" s="32">
        <v>63.936444444444419</v>
      </c>
      <c r="U61" s="32">
        <v>0</v>
      </c>
      <c r="V61" s="32">
        <v>0</v>
      </c>
      <c r="W61" s="32">
        <v>0</v>
      </c>
      <c r="X61" s="32">
        <v>0</v>
      </c>
      <c r="Y61" s="32">
        <v>0</v>
      </c>
      <c r="Z61" s="32">
        <v>0</v>
      </c>
      <c r="AA61" s="32">
        <v>0</v>
      </c>
      <c r="AB61" s="32">
        <v>0</v>
      </c>
      <c r="AC61" s="32">
        <v>0</v>
      </c>
      <c r="AD61" s="32">
        <v>0</v>
      </c>
      <c r="AE61" s="32">
        <v>0</v>
      </c>
      <c r="AF61" t="s">
        <v>67</v>
      </c>
      <c r="AG61">
        <v>10</v>
      </c>
      <c r="AH61"/>
    </row>
    <row r="62" spans="1:34" x14ac:dyDescent="0.25">
      <c r="A62" t="s">
        <v>242</v>
      </c>
      <c r="B62" t="s">
        <v>87</v>
      </c>
      <c r="C62" t="s">
        <v>164</v>
      </c>
      <c r="D62" t="s">
        <v>208</v>
      </c>
      <c r="E62" s="32">
        <v>42.366666666666667</v>
      </c>
      <c r="F62" s="32">
        <v>3.622252819302386</v>
      </c>
      <c r="G62" s="32">
        <v>3.1181825334382367</v>
      </c>
      <c r="H62" s="32">
        <v>0.49701809598741142</v>
      </c>
      <c r="I62" s="32">
        <v>0.13472856018882767</v>
      </c>
      <c r="J62" s="32">
        <v>153.46277777777775</v>
      </c>
      <c r="K62" s="32">
        <v>132.10699999999997</v>
      </c>
      <c r="L62" s="32">
        <v>21.056999999999999</v>
      </c>
      <c r="M62" s="32">
        <v>5.7079999999999993</v>
      </c>
      <c r="N62" s="32">
        <v>10.193444444444443</v>
      </c>
      <c r="O62" s="32">
        <v>5.1555555555555559</v>
      </c>
      <c r="P62" s="32">
        <v>42.394333333333321</v>
      </c>
      <c r="Q62" s="32">
        <v>36.387555555555544</v>
      </c>
      <c r="R62" s="32">
        <v>6.0067777777777769</v>
      </c>
      <c r="S62" s="32">
        <v>90.01144444444445</v>
      </c>
      <c r="T62" s="32">
        <v>78.966444444444448</v>
      </c>
      <c r="U62" s="32">
        <v>11.045</v>
      </c>
      <c r="V62" s="32">
        <v>0</v>
      </c>
      <c r="W62" s="32">
        <v>0</v>
      </c>
      <c r="X62" s="32">
        <v>0</v>
      </c>
      <c r="Y62" s="32">
        <v>0</v>
      </c>
      <c r="Z62" s="32">
        <v>0</v>
      </c>
      <c r="AA62" s="32">
        <v>0</v>
      </c>
      <c r="AB62" s="32">
        <v>0</v>
      </c>
      <c r="AC62" s="32">
        <v>0</v>
      </c>
      <c r="AD62" s="32">
        <v>0</v>
      </c>
      <c r="AE62" s="32">
        <v>0</v>
      </c>
      <c r="AF62" t="s">
        <v>9</v>
      </c>
      <c r="AG62">
        <v>10</v>
      </c>
      <c r="AH62"/>
    </row>
    <row r="63" spans="1:34" x14ac:dyDescent="0.25">
      <c r="A63" t="s">
        <v>242</v>
      </c>
      <c r="B63" t="s">
        <v>132</v>
      </c>
      <c r="C63" t="s">
        <v>165</v>
      </c>
      <c r="D63" t="s">
        <v>209</v>
      </c>
      <c r="E63" s="32">
        <v>31.155555555555555</v>
      </c>
      <c r="F63" s="32">
        <v>1.4978601997146932</v>
      </c>
      <c r="G63" s="32">
        <v>1.2804029957203995</v>
      </c>
      <c r="H63" s="32">
        <v>0.56793865905848795</v>
      </c>
      <c r="I63" s="32">
        <v>0.41619115549215407</v>
      </c>
      <c r="J63" s="32">
        <v>46.666666666666664</v>
      </c>
      <c r="K63" s="32">
        <v>39.891666666666666</v>
      </c>
      <c r="L63" s="32">
        <v>17.694444444444446</v>
      </c>
      <c r="M63" s="32">
        <v>12.966666666666667</v>
      </c>
      <c r="N63" s="32">
        <v>3.838888888888889</v>
      </c>
      <c r="O63" s="32">
        <v>0.88888888888888884</v>
      </c>
      <c r="P63" s="32">
        <v>8.0222222222222221</v>
      </c>
      <c r="Q63" s="32">
        <v>5.9749999999999996</v>
      </c>
      <c r="R63" s="32">
        <v>2.0472222222222221</v>
      </c>
      <c r="S63" s="32">
        <v>20.950000000000003</v>
      </c>
      <c r="T63" s="32">
        <v>19.327777777777779</v>
      </c>
      <c r="U63" s="32">
        <v>1.6222222222222222</v>
      </c>
      <c r="V63" s="32">
        <v>0</v>
      </c>
      <c r="W63" s="32">
        <v>6.4277777777777771</v>
      </c>
      <c r="X63" s="32">
        <v>0.88888888888888884</v>
      </c>
      <c r="Y63" s="32">
        <v>0</v>
      </c>
      <c r="Z63" s="32">
        <v>0</v>
      </c>
      <c r="AA63" s="32">
        <v>0</v>
      </c>
      <c r="AB63" s="32">
        <v>0</v>
      </c>
      <c r="AC63" s="32">
        <v>5.5388888888888888</v>
      </c>
      <c r="AD63" s="32">
        <v>0</v>
      </c>
      <c r="AE63" s="32">
        <v>0</v>
      </c>
      <c r="AF63" t="s">
        <v>54</v>
      </c>
      <c r="AG63">
        <v>10</v>
      </c>
      <c r="AH63"/>
    </row>
    <row r="64" spans="1:34" x14ac:dyDescent="0.25">
      <c r="A64" t="s">
        <v>242</v>
      </c>
      <c r="B64" t="s">
        <v>151</v>
      </c>
      <c r="C64" t="s">
        <v>189</v>
      </c>
      <c r="D64" t="s">
        <v>225</v>
      </c>
      <c r="E64" s="32">
        <v>48.588888888888889</v>
      </c>
      <c r="F64" s="32">
        <v>4.2238897781843123</v>
      </c>
      <c r="G64" s="32">
        <v>4.0018362680082316</v>
      </c>
      <c r="H64" s="32">
        <v>0.81261147953350099</v>
      </c>
      <c r="I64" s="32">
        <v>0.59055796935742055</v>
      </c>
      <c r="J64" s="32">
        <v>205.23411111111108</v>
      </c>
      <c r="K64" s="32">
        <v>194.44477777777774</v>
      </c>
      <c r="L64" s="32">
        <v>39.483888888888885</v>
      </c>
      <c r="M64" s="32">
        <v>28.694555555555556</v>
      </c>
      <c r="N64" s="32">
        <v>4.8808888888888893</v>
      </c>
      <c r="O64" s="32">
        <v>5.9084444444444442</v>
      </c>
      <c r="P64" s="32">
        <v>48.800777777777768</v>
      </c>
      <c r="Q64" s="32">
        <v>48.800777777777768</v>
      </c>
      <c r="R64" s="32">
        <v>0</v>
      </c>
      <c r="S64" s="32">
        <v>116.94944444444441</v>
      </c>
      <c r="T64" s="32">
        <v>116.94944444444441</v>
      </c>
      <c r="U64" s="32">
        <v>0</v>
      </c>
      <c r="V64" s="32">
        <v>0</v>
      </c>
      <c r="W64" s="32">
        <v>0</v>
      </c>
      <c r="X64" s="32">
        <v>0</v>
      </c>
      <c r="Y64" s="32">
        <v>0</v>
      </c>
      <c r="Z64" s="32">
        <v>0</v>
      </c>
      <c r="AA64" s="32">
        <v>0</v>
      </c>
      <c r="AB64" s="32">
        <v>0</v>
      </c>
      <c r="AC64" s="32">
        <v>0</v>
      </c>
      <c r="AD64" s="32">
        <v>0</v>
      </c>
      <c r="AE64" s="32">
        <v>0</v>
      </c>
      <c r="AF64" t="s">
        <v>73</v>
      </c>
      <c r="AG64">
        <v>10</v>
      </c>
      <c r="AH64"/>
    </row>
    <row r="65" spans="1:34" x14ac:dyDescent="0.25">
      <c r="A65" t="s">
        <v>242</v>
      </c>
      <c r="B65" t="s">
        <v>117</v>
      </c>
      <c r="C65" t="s">
        <v>166</v>
      </c>
      <c r="D65" t="s">
        <v>210</v>
      </c>
      <c r="E65" s="32">
        <v>71.466666666666669</v>
      </c>
      <c r="F65" s="32">
        <v>4.6983799751243778</v>
      </c>
      <c r="G65" s="32">
        <v>4.5372527985074624</v>
      </c>
      <c r="H65" s="32">
        <v>0.81393190298507456</v>
      </c>
      <c r="I65" s="32">
        <v>0.65280472636815912</v>
      </c>
      <c r="J65" s="32">
        <v>335.77755555555552</v>
      </c>
      <c r="K65" s="32">
        <v>324.26233333333334</v>
      </c>
      <c r="L65" s="32">
        <v>58.168999999999997</v>
      </c>
      <c r="M65" s="32">
        <v>46.653777777777776</v>
      </c>
      <c r="N65" s="32">
        <v>5.8263333333333334</v>
      </c>
      <c r="O65" s="32">
        <v>5.6888888888888891</v>
      </c>
      <c r="P65" s="32">
        <v>69.334222222222238</v>
      </c>
      <c r="Q65" s="32">
        <v>69.334222222222238</v>
      </c>
      <c r="R65" s="32">
        <v>0</v>
      </c>
      <c r="S65" s="32">
        <v>208.27433333333329</v>
      </c>
      <c r="T65" s="32">
        <v>178.61733333333328</v>
      </c>
      <c r="U65" s="32">
        <v>29.657000000000011</v>
      </c>
      <c r="V65" s="32">
        <v>0</v>
      </c>
      <c r="W65" s="32">
        <v>87.984666666666669</v>
      </c>
      <c r="X65" s="32">
        <v>0.56855555555555559</v>
      </c>
      <c r="Y65" s="32">
        <v>0</v>
      </c>
      <c r="Z65" s="32">
        <v>0</v>
      </c>
      <c r="AA65" s="32">
        <v>5.7611111111111111</v>
      </c>
      <c r="AB65" s="32">
        <v>0</v>
      </c>
      <c r="AC65" s="32">
        <v>81.655000000000001</v>
      </c>
      <c r="AD65" s="32">
        <v>0</v>
      </c>
      <c r="AE65" s="32">
        <v>0</v>
      </c>
      <c r="AF65" t="s">
        <v>39</v>
      </c>
      <c r="AG65">
        <v>10</v>
      </c>
      <c r="AH65"/>
    </row>
    <row r="66" spans="1:34" x14ac:dyDescent="0.25">
      <c r="A66" t="s">
        <v>242</v>
      </c>
      <c r="B66" t="s">
        <v>109</v>
      </c>
      <c r="C66" t="s">
        <v>166</v>
      </c>
      <c r="D66" t="s">
        <v>210</v>
      </c>
      <c r="E66" s="32">
        <v>56.988888888888887</v>
      </c>
      <c r="F66" s="32">
        <v>3.6754260089686088</v>
      </c>
      <c r="G66" s="32">
        <v>3.3170345096510032</v>
      </c>
      <c r="H66" s="32">
        <v>0.71331058685903681</v>
      </c>
      <c r="I66" s="32">
        <v>0.41574965880288556</v>
      </c>
      <c r="J66" s="32">
        <v>209.45844444444438</v>
      </c>
      <c r="K66" s="32">
        <v>189.03411111111106</v>
      </c>
      <c r="L66" s="32">
        <v>40.650777777777776</v>
      </c>
      <c r="M66" s="32">
        <v>23.693111111111111</v>
      </c>
      <c r="N66" s="32">
        <v>11.535444444444442</v>
      </c>
      <c r="O66" s="32">
        <v>5.4222222222222225</v>
      </c>
      <c r="P66" s="32">
        <v>60.959222222222216</v>
      </c>
      <c r="Q66" s="32">
        <v>57.492555555555548</v>
      </c>
      <c r="R66" s="32">
        <v>3.4666666666666668</v>
      </c>
      <c r="S66" s="32">
        <v>107.84844444444441</v>
      </c>
      <c r="T66" s="32">
        <v>89.391777777777747</v>
      </c>
      <c r="U66" s="32">
        <v>18.45666666666666</v>
      </c>
      <c r="V66" s="32">
        <v>0</v>
      </c>
      <c r="W66" s="32">
        <v>8.5554444444444435</v>
      </c>
      <c r="X66" s="32">
        <v>0.25044444444444441</v>
      </c>
      <c r="Y66" s="32">
        <v>0</v>
      </c>
      <c r="Z66" s="32">
        <v>0</v>
      </c>
      <c r="AA66" s="32">
        <v>2.7144444444444438</v>
      </c>
      <c r="AB66" s="32">
        <v>0</v>
      </c>
      <c r="AC66" s="32">
        <v>5.5905555555555555</v>
      </c>
      <c r="AD66" s="32">
        <v>0</v>
      </c>
      <c r="AE66" s="32">
        <v>0</v>
      </c>
      <c r="AF66" t="s">
        <v>31</v>
      </c>
      <c r="AG66">
        <v>10</v>
      </c>
      <c r="AH66"/>
    </row>
    <row r="67" spans="1:34" x14ac:dyDescent="0.25">
      <c r="A67" t="s">
        <v>242</v>
      </c>
      <c r="B67" t="s">
        <v>79</v>
      </c>
      <c r="C67" t="s">
        <v>156</v>
      </c>
      <c r="D67" t="s">
        <v>198</v>
      </c>
      <c r="E67" s="32">
        <v>12.911111111111111</v>
      </c>
      <c r="F67" s="32">
        <v>7.4260240963855431</v>
      </c>
      <c r="G67" s="32">
        <v>6.2672461273666089</v>
      </c>
      <c r="H67" s="32">
        <v>3.1400946643717726</v>
      </c>
      <c r="I67" s="32">
        <v>1.9813166953528398</v>
      </c>
      <c r="J67" s="32">
        <v>95.878222222222234</v>
      </c>
      <c r="K67" s="32">
        <v>80.917111111111112</v>
      </c>
      <c r="L67" s="32">
        <v>40.542111111111112</v>
      </c>
      <c r="M67" s="32">
        <v>25.581</v>
      </c>
      <c r="N67" s="32">
        <v>9.6277777777777782</v>
      </c>
      <c r="O67" s="32">
        <v>5.333333333333333</v>
      </c>
      <c r="P67" s="32">
        <v>10.344444444444445</v>
      </c>
      <c r="Q67" s="32">
        <v>10.344444444444445</v>
      </c>
      <c r="R67" s="32">
        <v>0</v>
      </c>
      <c r="S67" s="32">
        <v>44.991666666666667</v>
      </c>
      <c r="T67" s="32">
        <v>44.991666666666667</v>
      </c>
      <c r="U67" s="32">
        <v>0</v>
      </c>
      <c r="V67" s="32">
        <v>0</v>
      </c>
      <c r="W67" s="32">
        <v>0</v>
      </c>
      <c r="X67" s="32">
        <v>0</v>
      </c>
      <c r="Y67" s="32">
        <v>0</v>
      </c>
      <c r="Z67" s="32">
        <v>0</v>
      </c>
      <c r="AA67" s="32">
        <v>0</v>
      </c>
      <c r="AB67" s="32">
        <v>0</v>
      </c>
      <c r="AC67" s="32">
        <v>0</v>
      </c>
      <c r="AD67" s="32">
        <v>0</v>
      </c>
      <c r="AE67" s="32">
        <v>0</v>
      </c>
      <c r="AF67" t="s">
        <v>1</v>
      </c>
      <c r="AG67">
        <v>10</v>
      </c>
      <c r="AH67"/>
    </row>
    <row r="68" spans="1:34" x14ac:dyDescent="0.25">
      <c r="A68" t="s">
        <v>242</v>
      </c>
      <c r="B68" t="s">
        <v>125</v>
      </c>
      <c r="C68" t="s">
        <v>163</v>
      </c>
      <c r="D68" t="s">
        <v>206</v>
      </c>
      <c r="E68" s="32">
        <v>28.566666666666666</v>
      </c>
      <c r="F68" s="32">
        <v>3.3239478802022568</v>
      </c>
      <c r="G68" s="32">
        <v>2.9295915985997665</v>
      </c>
      <c r="H68" s="32">
        <v>0.77114741345779958</v>
      </c>
      <c r="I68" s="32">
        <v>0.37679113185530938</v>
      </c>
      <c r="J68" s="32">
        <v>94.954111111111132</v>
      </c>
      <c r="K68" s="32">
        <v>83.688666666666663</v>
      </c>
      <c r="L68" s="32">
        <v>22.029111111111142</v>
      </c>
      <c r="M68" s="32">
        <v>10.763666666666671</v>
      </c>
      <c r="N68" s="32">
        <v>5.6644444444444559</v>
      </c>
      <c r="O68" s="32">
        <v>5.6010000000000115</v>
      </c>
      <c r="P68" s="32">
        <v>14.231444444444445</v>
      </c>
      <c r="Q68" s="32">
        <v>14.231444444444445</v>
      </c>
      <c r="R68" s="32">
        <v>0</v>
      </c>
      <c r="S68" s="32">
        <v>58.693555555555548</v>
      </c>
      <c r="T68" s="32">
        <v>40.798888888888882</v>
      </c>
      <c r="U68" s="32">
        <v>1.3858888888888889</v>
      </c>
      <c r="V68" s="32">
        <v>16.50877777777778</v>
      </c>
      <c r="W68" s="32">
        <v>8.1603333333333339</v>
      </c>
      <c r="X68" s="32">
        <v>0</v>
      </c>
      <c r="Y68" s="32">
        <v>0</v>
      </c>
      <c r="Z68" s="32">
        <v>0</v>
      </c>
      <c r="AA68" s="32">
        <v>1.8732222222222223</v>
      </c>
      <c r="AB68" s="32">
        <v>0</v>
      </c>
      <c r="AC68" s="32">
        <v>6.2871111111111118</v>
      </c>
      <c r="AD68" s="32">
        <v>0</v>
      </c>
      <c r="AE68" s="32">
        <v>0</v>
      </c>
      <c r="AF68" t="s">
        <v>47</v>
      </c>
      <c r="AG68">
        <v>10</v>
      </c>
      <c r="AH68"/>
    </row>
    <row r="69" spans="1:34" x14ac:dyDescent="0.25">
      <c r="A69" t="s">
        <v>242</v>
      </c>
      <c r="B69" t="s">
        <v>147</v>
      </c>
      <c r="C69" t="s">
        <v>166</v>
      </c>
      <c r="D69" t="s">
        <v>210</v>
      </c>
      <c r="E69" s="32">
        <v>19.944444444444443</v>
      </c>
      <c r="F69" s="32">
        <v>5.9771364902506967</v>
      </c>
      <c r="G69" s="32">
        <v>5.5251086350974932</v>
      </c>
      <c r="H69" s="32">
        <v>1.2468022284122564</v>
      </c>
      <c r="I69" s="32">
        <v>1.0105905292479112</v>
      </c>
      <c r="J69" s="32">
        <v>119.21066666666667</v>
      </c>
      <c r="K69" s="32">
        <v>110.19522222222221</v>
      </c>
      <c r="L69" s="32">
        <v>24.866777777777781</v>
      </c>
      <c r="M69" s="32">
        <v>20.155666666666669</v>
      </c>
      <c r="N69" s="32">
        <v>0</v>
      </c>
      <c r="O69" s="32">
        <v>4.7111111111111112</v>
      </c>
      <c r="P69" s="32">
        <v>35.641000000000005</v>
      </c>
      <c r="Q69" s="32">
        <v>31.336666666666673</v>
      </c>
      <c r="R69" s="32">
        <v>4.3043333333333331</v>
      </c>
      <c r="S69" s="32">
        <v>58.702888888888879</v>
      </c>
      <c r="T69" s="32">
        <v>58.702888888888879</v>
      </c>
      <c r="U69" s="32">
        <v>0</v>
      </c>
      <c r="V69" s="32">
        <v>0</v>
      </c>
      <c r="W69" s="32">
        <v>2.4566666666666666</v>
      </c>
      <c r="X69" s="32">
        <v>0</v>
      </c>
      <c r="Y69" s="32">
        <v>0</v>
      </c>
      <c r="Z69" s="32">
        <v>0</v>
      </c>
      <c r="AA69" s="32">
        <v>2.4566666666666666</v>
      </c>
      <c r="AB69" s="32">
        <v>0</v>
      </c>
      <c r="AC69" s="32">
        <v>0</v>
      </c>
      <c r="AD69" s="32">
        <v>0</v>
      </c>
      <c r="AE69" s="32">
        <v>0</v>
      </c>
      <c r="AF69" t="s">
        <v>69</v>
      </c>
      <c r="AG69">
        <v>10</v>
      </c>
      <c r="AH69"/>
    </row>
    <row r="70" spans="1:34" x14ac:dyDescent="0.25">
      <c r="A70" t="s">
        <v>242</v>
      </c>
      <c r="B70" t="s">
        <v>130</v>
      </c>
      <c r="C70" t="s">
        <v>158</v>
      </c>
      <c r="D70" t="s">
        <v>204</v>
      </c>
      <c r="E70" s="32">
        <v>35.700000000000003</v>
      </c>
      <c r="F70" s="32">
        <v>5.0657952069716776</v>
      </c>
      <c r="G70" s="32">
        <v>4.671210706504823</v>
      </c>
      <c r="H70" s="32">
        <v>0.59726112667289133</v>
      </c>
      <c r="I70" s="32">
        <v>0.20267662620603796</v>
      </c>
      <c r="J70" s="32">
        <v>180.84888888888889</v>
      </c>
      <c r="K70" s="32">
        <v>166.76222222222219</v>
      </c>
      <c r="L70" s="32">
        <v>21.322222222222223</v>
      </c>
      <c r="M70" s="32">
        <v>7.235555555555556</v>
      </c>
      <c r="N70" s="32">
        <v>9.0200000000000014</v>
      </c>
      <c r="O70" s="32">
        <v>5.0666666666666664</v>
      </c>
      <c r="P70" s="32">
        <v>29.175555555555558</v>
      </c>
      <c r="Q70" s="32">
        <v>29.175555555555558</v>
      </c>
      <c r="R70" s="32">
        <v>0</v>
      </c>
      <c r="S70" s="32">
        <v>130.35111111111109</v>
      </c>
      <c r="T70" s="32">
        <v>122.23222222222222</v>
      </c>
      <c r="U70" s="32">
        <v>8.1188888888888897</v>
      </c>
      <c r="V70" s="32">
        <v>0</v>
      </c>
      <c r="W70" s="32">
        <v>0</v>
      </c>
      <c r="X70" s="32">
        <v>0</v>
      </c>
      <c r="Y70" s="32">
        <v>0</v>
      </c>
      <c r="Z70" s="32">
        <v>0</v>
      </c>
      <c r="AA70" s="32">
        <v>0</v>
      </c>
      <c r="AB70" s="32">
        <v>0</v>
      </c>
      <c r="AC70" s="32">
        <v>0</v>
      </c>
      <c r="AD70" s="32">
        <v>0</v>
      </c>
      <c r="AE70" s="32">
        <v>0</v>
      </c>
      <c r="AF70" t="s">
        <v>52</v>
      </c>
      <c r="AG70">
        <v>10</v>
      </c>
      <c r="AH70"/>
    </row>
    <row r="71" spans="1:34" x14ac:dyDescent="0.25">
      <c r="A71" t="s">
        <v>242</v>
      </c>
      <c r="B71" t="s">
        <v>128</v>
      </c>
      <c r="C71" t="s">
        <v>190</v>
      </c>
      <c r="D71" t="s">
        <v>199</v>
      </c>
      <c r="E71" s="32">
        <v>47.43333333333333</v>
      </c>
      <c r="F71" s="32">
        <v>3.7845303349730619</v>
      </c>
      <c r="G71" s="32">
        <v>3.4610634809088778</v>
      </c>
      <c r="H71" s="32">
        <v>0.84436870461466407</v>
      </c>
      <c r="I71" s="32">
        <v>0.68882876551885708</v>
      </c>
      <c r="J71" s="32">
        <v>179.51288888888888</v>
      </c>
      <c r="K71" s="32">
        <v>164.16977777777777</v>
      </c>
      <c r="L71" s="32">
        <v>40.051222222222229</v>
      </c>
      <c r="M71" s="32">
        <v>32.673444444444449</v>
      </c>
      <c r="N71" s="32">
        <v>1.6888888888888889</v>
      </c>
      <c r="O71" s="32">
        <v>5.6888888888888891</v>
      </c>
      <c r="P71" s="32">
        <v>31.402666666666658</v>
      </c>
      <c r="Q71" s="32">
        <v>23.437333333333324</v>
      </c>
      <c r="R71" s="32">
        <v>7.9653333333333336</v>
      </c>
      <c r="S71" s="32">
        <v>108.059</v>
      </c>
      <c r="T71" s="32">
        <v>87.10766666666666</v>
      </c>
      <c r="U71" s="32">
        <v>20.951333333333338</v>
      </c>
      <c r="V71" s="32">
        <v>0</v>
      </c>
      <c r="W71" s="32">
        <v>3.7290000000000001</v>
      </c>
      <c r="X71" s="32">
        <v>0</v>
      </c>
      <c r="Y71" s="32">
        <v>0</v>
      </c>
      <c r="Z71" s="32">
        <v>0</v>
      </c>
      <c r="AA71" s="32">
        <v>0</v>
      </c>
      <c r="AB71" s="32">
        <v>0</v>
      </c>
      <c r="AC71" s="32">
        <v>3.7290000000000001</v>
      </c>
      <c r="AD71" s="32">
        <v>0</v>
      </c>
      <c r="AE71" s="32">
        <v>0</v>
      </c>
      <c r="AF71" t="s">
        <v>50</v>
      </c>
      <c r="AG71">
        <v>10</v>
      </c>
      <c r="AH71"/>
    </row>
    <row r="72" spans="1:34" x14ac:dyDescent="0.25">
      <c r="A72" t="s">
        <v>242</v>
      </c>
      <c r="B72" t="s">
        <v>149</v>
      </c>
      <c r="C72" t="s">
        <v>166</v>
      </c>
      <c r="D72" t="s">
        <v>210</v>
      </c>
      <c r="E72" s="32">
        <v>26</v>
      </c>
      <c r="F72" s="32">
        <v>7.2459743589743599</v>
      </c>
      <c r="G72" s="32">
        <v>7.0305897435897444</v>
      </c>
      <c r="H72" s="32">
        <v>2.0640982905982908</v>
      </c>
      <c r="I72" s="32">
        <v>1.8487136752136755</v>
      </c>
      <c r="J72" s="32">
        <v>188.39533333333335</v>
      </c>
      <c r="K72" s="32">
        <v>182.79533333333336</v>
      </c>
      <c r="L72" s="32">
        <v>53.666555555555561</v>
      </c>
      <c r="M72" s="32">
        <v>48.06655555555556</v>
      </c>
      <c r="N72" s="32">
        <v>0</v>
      </c>
      <c r="O72" s="32">
        <v>5.6</v>
      </c>
      <c r="P72" s="32">
        <v>32.968555555555547</v>
      </c>
      <c r="Q72" s="32">
        <v>32.968555555555547</v>
      </c>
      <c r="R72" s="32">
        <v>0</v>
      </c>
      <c r="S72" s="32">
        <v>101.76022222222224</v>
      </c>
      <c r="T72" s="32">
        <v>101.76022222222224</v>
      </c>
      <c r="U72" s="32">
        <v>0</v>
      </c>
      <c r="V72" s="32">
        <v>0</v>
      </c>
      <c r="W72" s="32">
        <v>9.9927777777777766</v>
      </c>
      <c r="X72" s="32">
        <v>1.1111111111111112E-2</v>
      </c>
      <c r="Y72" s="32">
        <v>0</v>
      </c>
      <c r="Z72" s="32">
        <v>0</v>
      </c>
      <c r="AA72" s="32">
        <v>0.13333333333333333</v>
      </c>
      <c r="AB72" s="32">
        <v>0</v>
      </c>
      <c r="AC72" s="32">
        <v>9.8483333333333327</v>
      </c>
      <c r="AD72" s="32">
        <v>0</v>
      </c>
      <c r="AE72" s="32">
        <v>0</v>
      </c>
      <c r="AF72" t="s">
        <v>71</v>
      </c>
      <c r="AG72">
        <v>10</v>
      </c>
      <c r="AH72"/>
    </row>
    <row r="73" spans="1:34" x14ac:dyDescent="0.25">
      <c r="A73" t="s">
        <v>242</v>
      </c>
      <c r="B73" t="s">
        <v>146</v>
      </c>
      <c r="C73" t="s">
        <v>187</v>
      </c>
      <c r="D73" t="s">
        <v>227</v>
      </c>
      <c r="E73" s="32">
        <v>43.655555555555559</v>
      </c>
      <c r="F73" s="32">
        <v>1.3419445151438025</v>
      </c>
      <c r="G73" s="32">
        <v>1.1119877831509288</v>
      </c>
      <c r="H73" s="32">
        <v>0.34563502163400356</v>
      </c>
      <c r="I73" s="32">
        <v>0.20685925171799438</v>
      </c>
      <c r="J73" s="32">
        <v>58.583333333333336</v>
      </c>
      <c r="K73" s="32">
        <v>48.544444444444444</v>
      </c>
      <c r="L73" s="32">
        <v>15.088888888888889</v>
      </c>
      <c r="M73" s="32">
        <v>9.030555555555555</v>
      </c>
      <c r="N73" s="32">
        <v>4.1916666666666664</v>
      </c>
      <c r="O73" s="32">
        <v>1.8666666666666667</v>
      </c>
      <c r="P73" s="32">
        <v>14.741666666666667</v>
      </c>
      <c r="Q73" s="32">
        <v>10.761111111111111</v>
      </c>
      <c r="R73" s="32">
        <v>3.9805555555555556</v>
      </c>
      <c r="S73" s="32">
        <v>28.75277777777778</v>
      </c>
      <c r="T73" s="32">
        <v>19.850000000000001</v>
      </c>
      <c r="U73" s="32">
        <v>8.9027777777777786</v>
      </c>
      <c r="V73" s="32">
        <v>0</v>
      </c>
      <c r="W73" s="32">
        <v>0</v>
      </c>
      <c r="X73" s="32">
        <v>0</v>
      </c>
      <c r="Y73" s="32">
        <v>0</v>
      </c>
      <c r="Z73" s="32">
        <v>0</v>
      </c>
      <c r="AA73" s="32">
        <v>0</v>
      </c>
      <c r="AB73" s="32">
        <v>0</v>
      </c>
      <c r="AC73" s="32">
        <v>0</v>
      </c>
      <c r="AD73" s="32">
        <v>0</v>
      </c>
      <c r="AE73" s="32">
        <v>0</v>
      </c>
      <c r="AF73" t="s">
        <v>68</v>
      </c>
      <c r="AG73">
        <v>10</v>
      </c>
      <c r="AH73"/>
    </row>
    <row r="74" spans="1:34" x14ac:dyDescent="0.25">
      <c r="A74" t="s">
        <v>242</v>
      </c>
      <c r="B74" t="s">
        <v>127</v>
      </c>
      <c r="C74" t="s">
        <v>189</v>
      </c>
      <c r="D74" t="s">
        <v>225</v>
      </c>
      <c r="E74" s="32">
        <v>34.466666666666669</v>
      </c>
      <c r="F74" s="32">
        <v>4.8568665377176012</v>
      </c>
      <c r="G74" s="32">
        <v>4.5705996131528046</v>
      </c>
      <c r="H74" s="32">
        <v>0.72931334622823962</v>
      </c>
      <c r="I74" s="32">
        <v>0.44304642166344266</v>
      </c>
      <c r="J74" s="32">
        <v>167.4</v>
      </c>
      <c r="K74" s="32">
        <v>157.53333333333333</v>
      </c>
      <c r="L74" s="32">
        <v>25.136999999999993</v>
      </c>
      <c r="M74" s="32">
        <v>15.270333333333324</v>
      </c>
      <c r="N74" s="32">
        <v>4.177777777777778</v>
      </c>
      <c r="O74" s="32">
        <v>5.6888888888888891</v>
      </c>
      <c r="P74" s="32">
        <v>48.324555555555555</v>
      </c>
      <c r="Q74" s="32">
        <v>48.324555555555555</v>
      </c>
      <c r="R74" s="32">
        <v>0</v>
      </c>
      <c r="S74" s="32">
        <v>93.938444444444443</v>
      </c>
      <c r="T74" s="32">
        <v>79.334444444444443</v>
      </c>
      <c r="U74" s="32">
        <v>14.604000000000001</v>
      </c>
      <c r="V74" s="32">
        <v>0</v>
      </c>
      <c r="W74" s="32">
        <v>23.62244444444444</v>
      </c>
      <c r="X74" s="32">
        <v>0</v>
      </c>
      <c r="Y74" s="32">
        <v>0</v>
      </c>
      <c r="Z74" s="32">
        <v>0</v>
      </c>
      <c r="AA74" s="32">
        <v>9.2409999999999997</v>
      </c>
      <c r="AB74" s="32">
        <v>0</v>
      </c>
      <c r="AC74" s="32">
        <v>14.38144444444444</v>
      </c>
      <c r="AD74" s="32">
        <v>0</v>
      </c>
      <c r="AE74" s="32">
        <v>0</v>
      </c>
      <c r="AF74" t="s">
        <v>49</v>
      </c>
      <c r="AG74">
        <v>10</v>
      </c>
      <c r="AH74"/>
    </row>
    <row r="75" spans="1:34" x14ac:dyDescent="0.25">
      <c r="A75" t="s">
        <v>242</v>
      </c>
      <c r="B75" t="s">
        <v>124</v>
      </c>
      <c r="C75" t="s">
        <v>166</v>
      </c>
      <c r="D75" t="s">
        <v>210</v>
      </c>
      <c r="E75" s="32">
        <v>68.7</v>
      </c>
      <c r="F75" s="32">
        <v>3.3062429241468543</v>
      </c>
      <c r="G75" s="32">
        <v>2.8359356299530969</v>
      </c>
      <c r="H75" s="32">
        <v>0.41274462235160919</v>
      </c>
      <c r="I75" s="32">
        <v>0.20136988516901178</v>
      </c>
      <c r="J75" s="32">
        <v>227.13888888888889</v>
      </c>
      <c r="K75" s="32">
        <v>194.82877777777776</v>
      </c>
      <c r="L75" s="32">
        <v>28.355555555555554</v>
      </c>
      <c r="M75" s="32">
        <v>13.83411111111111</v>
      </c>
      <c r="N75" s="32">
        <v>8.0325555555555557</v>
      </c>
      <c r="O75" s="32">
        <v>6.4888888888888889</v>
      </c>
      <c r="P75" s="32">
        <v>67.614777777777761</v>
      </c>
      <c r="Q75" s="32">
        <v>49.826111111111096</v>
      </c>
      <c r="R75" s="32">
        <v>17.788666666666668</v>
      </c>
      <c r="S75" s="32">
        <v>131.16855555555557</v>
      </c>
      <c r="T75" s="32">
        <v>126.63044444444446</v>
      </c>
      <c r="U75" s="32">
        <v>4.5381111111111103</v>
      </c>
      <c r="V75" s="32">
        <v>0</v>
      </c>
      <c r="W75" s="32">
        <v>38.373111111111108</v>
      </c>
      <c r="X75" s="32">
        <v>3.3411111111111116</v>
      </c>
      <c r="Y75" s="32">
        <v>0</v>
      </c>
      <c r="Z75" s="32">
        <v>0</v>
      </c>
      <c r="AA75" s="32">
        <v>0</v>
      </c>
      <c r="AB75" s="32">
        <v>8.9995555555555562</v>
      </c>
      <c r="AC75" s="32">
        <v>26.03244444444444</v>
      </c>
      <c r="AD75" s="32">
        <v>0</v>
      </c>
      <c r="AE75" s="32">
        <v>0</v>
      </c>
      <c r="AF75" t="s">
        <v>46</v>
      </c>
      <c r="AG75">
        <v>10</v>
      </c>
      <c r="AH75"/>
    </row>
    <row r="76" spans="1:34" x14ac:dyDescent="0.25">
      <c r="A76" t="s">
        <v>242</v>
      </c>
      <c r="B76" t="s">
        <v>95</v>
      </c>
      <c r="C76" t="s">
        <v>169</v>
      </c>
      <c r="D76" t="s">
        <v>213</v>
      </c>
      <c r="E76" s="32">
        <v>49.922222222222224</v>
      </c>
      <c r="F76" s="32">
        <v>4.3134698419764073</v>
      </c>
      <c r="G76" s="32">
        <v>3.8824081905185839</v>
      </c>
      <c r="H76" s="32">
        <v>0.93617849988871549</v>
      </c>
      <c r="I76" s="32">
        <v>0.50511684843089244</v>
      </c>
      <c r="J76" s="32">
        <v>215.33799999999997</v>
      </c>
      <c r="K76" s="32">
        <v>193.81844444444442</v>
      </c>
      <c r="L76" s="32">
        <v>46.7361111111111</v>
      </c>
      <c r="M76" s="32">
        <v>25.216555555555551</v>
      </c>
      <c r="N76" s="32">
        <v>15.532777777777774</v>
      </c>
      <c r="O76" s="32">
        <v>5.9867777777777755</v>
      </c>
      <c r="P76" s="32">
        <v>35.960777777777778</v>
      </c>
      <c r="Q76" s="32">
        <v>35.960777777777778</v>
      </c>
      <c r="R76" s="32">
        <v>0</v>
      </c>
      <c r="S76" s="32">
        <v>132.64111111111109</v>
      </c>
      <c r="T76" s="32">
        <v>129.13022222222219</v>
      </c>
      <c r="U76" s="32">
        <v>3.5108888888888892</v>
      </c>
      <c r="V76" s="32">
        <v>0</v>
      </c>
      <c r="W76" s="32">
        <v>22.977777777777781</v>
      </c>
      <c r="X76" s="32">
        <v>4.7044444444444435</v>
      </c>
      <c r="Y76" s="32">
        <v>0</v>
      </c>
      <c r="Z76" s="32">
        <v>0</v>
      </c>
      <c r="AA76" s="32">
        <v>0.62222222222222223</v>
      </c>
      <c r="AB76" s="32">
        <v>0</v>
      </c>
      <c r="AC76" s="32">
        <v>17.651111111111113</v>
      </c>
      <c r="AD76" s="32">
        <v>0</v>
      </c>
      <c r="AE76" s="32">
        <v>0</v>
      </c>
      <c r="AF76" t="s">
        <v>17</v>
      </c>
      <c r="AG76">
        <v>10</v>
      </c>
      <c r="AH76"/>
    </row>
    <row r="77" spans="1:34" x14ac:dyDescent="0.25">
      <c r="A77" t="s">
        <v>242</v>
      </c>
      <c r="B77" t="s">
        <v>107</v>
      </c>
      <c r="C77" t="s">
        <v>181</v>
      </c>
      <c r="D77" t="s">
        <v>222</v>
      </c>
      <c r="E77" s="32">
        <v>48.37777777777778</v>
      </c>
      <c r="F77" s="32">
        <v>4.6613022508038577</v>
      </c>
      <c r="G77" s="32">
        <v>4.3546646761598522</v>
      </c>
      <c r="H77" s="32">
        <v>0.28337620578778139</v>
      </c>
      <c r="I77" s="32">
        <v>0.16471061093247591</v>
      </c>
      <c r="J77" s="32">
        <v>225.50344444444443</v>
      </c>
      <c r="K77" s="32">
        <v>210.66899999999998</v>
      </c>
      <c r="L77" s="32">
        <v>13.709111111111113</v>
      </c>
      <c r="M77" s="32">
        <v>7.9683333333333346</v>
      </c>
      <c r="N77" s="32">
        <v>0</v>
      </c>
      <c r="O77" s="32">
        <v>5.7407777777777786</v>
      </c>
      <c r="P77" s="32">
        <v>58.267333333333312</v>
      </c>
      <c r="Q77" s="32">
        <v>49.173666666666648</v>
      </c>
      <c r="R77" s="32">
        <v>9.0936666666666657</v>
      </c>
      <c r="S77" s="32">
        <v>153.52699999999999</v>
      </c>
      <c r="T77" s="32">
        <v>101.52322222222223</v>
      </c>
      <c r="U77" s="32">
        <v>52.003777777777771</v>
      </c>
      <c r="V77" s="32">
        <v>0</v>
      </c>
      <c r="W77" s="32">
        <v>58.023111111111113</v>
      </c>
      <c r="X77" s="32">
        <v>5.2598888888888888</v>
      </c>
      <c r="Y77" s="32">
        <v>0</v>
      </c>
      <c r="Z77" s="32">
        <v>0</v>
      </c>
      <c r="AA77" s="32">
        <v>30.348888888888894</v>
      </c>
      <c r="AB77" s="32">
        <v>0</v>
      </c>
      <c r="AC77" s="32">
        <v>22.414333333333332</v>
      </c>
      <c r="AD77" s="32">
        <v>0</v>
      </c>
      <c r="AE77" s="32">
        <v>0</v>
      </c>
      <c r="AF77" t="s">
        <v>29</v>
      </c>
      <c r="AG77">
        <v>10</v>
      </c>
      <c r="AH77"/>
    </row>
    <row r="78" spans="1:34" x14ac:dyDescent="0.25">
      <c r="A78" t="s">
        <v>242</v>
      </c>
      <c r="B78" t="s">
        <v>81</v>
      </c>
      <c r="C78" t="s">
        <v>159</v>
      </c>
      <c r="D78" t="s">
        <v>200</v>
      </c>
      <c r="E78" s="32">
        <v>38.87777777777778</v>
      </c>
      <c r="F78" s="32">
        <v>3.9061646184624177</v>
      </c>
      <c r="G78" s="32">
        <v>3.7712689339811374</v>
      </c>
      <c r="H78" s="32">
        <v>0.72439268362389242</v>
      </c>
      <c r="I78" s="32">
        <v>0.58949699914261211</v>
      </c>
      <c r="J78" s="32">
        <v>151.863</v>
      </c>
      <c r="K78" s="32">
        <v>146.61855555555556</v>
      </c>
      <c r="L78" s="32">
        <v>28.162777777777777</v>
      </c>
      <c r="M78" s="32">
        <v>22.918333333333333</v>
      </c>
      <c r="N78" s="32">
        <v>8.8888888888888892E-2</v>
      </c>
      <c r="O78" s="32">
        <v>5.1555555555555559</v>
      </c>
      <c r="P78" s="32">
        <v>29.363</v>
      </c>
      <c r="Q78" s="32">
        <v>29.363</v>
      </c>
      <c r="R78" s="32">
        <v>0</v>
      </c>
      <c r="S78" s="32">
        <v>94.337222222222223</v>
      </c>
      <c r="T78" s="32">
        <v>64.253888888888895</v>
      </c>
      <c r="U78" s="32">
        <v>30.083333333333332</v>
      </c>
      <c r="V78" s="32">
        <v>0</v>
      </c>
      <c r="W78" s="32">
        <v>0</v>
      </c>
      <c r="X78" s="32">
        <v>0</v>
      </c>
      <c r="Y78" s="32">
        <v>0</v>
      </c>
      <c r="Z78" s="32">
        <v>0</v>
      </c>
      <c r="AA78" s="32">
        <v>0</v>
      </c>
      <c r="AB78" s="32">
        <v>0</v>
      </c>
      <c r="AC78" s="32">
        <v>0</v>
      </c>
      <c r="AD78" s="32">
        <v>0</v>
      </c>
      <c r="AE78" s="32">
        <v>0</v>
      </c>
      <c r="AF78" t="s">
        <v>3</v>
      </c>
      <c r="AG78">
        <v>10</v>
      </c>
      <c r="AH78"/>
    </row>
    <row r="79" spans="1:34" x14ac:dyDescent="0.25">
      <c r="A79" t="s">
        <v>242</v>
      </c>
      <c r="B79" t="s">
        <v>121</v>
      </c>
      <c r="C79" t="s">
        <v>163</v>
      </c>
      <c r="D79" t="s">
        <v>206</v>
      </c>
      <c r="E79" s="32">
        <v>63.244444444444447</v>
      </c>
      <c r="F79" s="32">
        <v>4.1213615600843294</v>
      </c>
      <c r="G79" s="32">
        <v>3.8709223471539</v>
      </c>
      <c r="H79" s="32">
        <v>0.84093113141250864</v>
      </c>
      <c r="I79" s="32">
        <v>0.59084328882642301</v>
      </c>
      <c r="J79" s="32">
        <v>260.65322222222227</v>
      </c>
      <c r="K79" s="32">
        <v>244.81433333333334</v>
      </c>
      <c r="L79" s="32">
        <v>53.184222222222218</v>
      </c>
      <c r="M79" s="32">
        <v>37.367555555555555</v>
      </c>
      <c r="N79" s="32">
        <v>4.8833333333333311</v>
      </c>
      <c r="O79" s="32">
        <v>10.933333333333334</v>
      </c>
      <c r="P79" s="32">
        <v>43.084555555555553</v>
      </c>
      <c r="Q79" s="32">
        <v>43.062333333333328</v>
      </c>
      <c r="R79" s="32">
        <v>2.2222222222222223E-2</v>
      </c>
      <c r="S79" s="32">
        <v>164.38444444444445</v>
      </c>
      <c r="T79" s="32">
        <v>130.57944444444448</v>
      </c>
      <c r="U79" s="32">
        <v>33.804999999999986</v>
      </c>
      <c r="V79" s="32">
        <v>0</v>
      </c>
      <c r="W79" s="32">
        <v>3.9899999999999989</v>
      </c>
      <c r="X79" s="32">
        <v>0</v>
      </c>
      <c r="Y79" s="32">
        <v>0</v>
      </c>
      <c r="Z79" s="32">
        <v>0</v>
      </c>
      <c r="AA79" s="32">
        <v>3.9677777777777767</v>
      </c>
      <c r="AB79" s="32">
        <v>2.2222222222222223E-2</v>
      </c>
      <c r="AC79" s="32">
        <v>0</v>
      </c>
      <c r="AD79" s="32">
        <v>0</v>
      </c>
      <c r="AE79" s="32">
        <v>0</v>
      </c>
      <c r="AF79" t="s">
        <v>43</v>
      </c>
      <c r="AG79">
        <v>10</v>
      </c>
      <c r="AH79"/>
    </row>
    <row r="80" spans="1: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8" spans="34:34" x14ac:dyDescent="0.25">
      <c r="AH3378"/>
    </row>
  </sheetData>
  <pageMargins left="0.7" right="0.7" top="0.75" bottom="0.75" header="0.3" footer="0.3"/>
  <pageSetup orientation="portrait" horizontalDpi="1200" verticalDpi="1200" r:id="rId1"/>
  <ignoredErrors>
    <ignoredError sqref="AF2:AF7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378"/>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287</v>
      </c>
      <c r="B1" s="29" t="s">
        <v>354</v>
      </c>
      <c r="C1" s="29" t="s">
        <v>355</v>
      </c>
      <c r="D1" s="29" t="s">
        <v>327</v>
      </c>
      <c r="E1" s="29" t="s">
        <v>328</v>
      </c>
      <c r="F1" s="29" t="s">
        <v>331</v>
      </c>
      <c r="G1" s="29" t="s">
        <v>358</v>
      </c>
      <c r="H1" s="35" t="s">
        <v>359</v>
      </c>
      <c r="I1" s="29" t="s">
        <v>332</v>
      </c>
      <c r="J1" s="29" t="s">
        <v>360</v>
      </c>
      <c r="K1" s="35" t="s">
        <v>361</v>
      </c>
      <c r="L1" s="29" t="s">
        <v>333</v>
      </c>
      <c r="M1" s="29" t="s">
        <v>362</v>
      </c>
      <c r="N1" s="35" t="s">
        <v>363</v>
      </c>
      <c r="O1" s="29" t="s">
        <v>334</v>
      </c>
      <c r="P1" s="29" t="s">
        <v>345</v>
      </c>
      <c r="Q1" s="36" t="s">
        <v>364</v>
      </c>
      <c r="R1" s="29" t="s">
        <v>335</v>
      </c>
      <c r="S1" s="29" t="s">
        <v>346</v>
      </c>
      <c r="T1" s="35" t="s">
        <v>365</v>
      </c>
      <c r="U1" s="29" t="s">
        <v>336</v>
      </c>
      <c r="V1" s="29" t="s">
        <v>347</v>
      </c>
      <c r="W1" s="35" t="s">
        <v>366</v>
      </c>
      <c r="X1" s="29" t="s">
        <v>337</v>
      </c>
      <c r="Y1" s="29" t="s">
        <v>348</v>
      </c>
      <c r="Z1" s="35" t="s">
        <v>371</v>
      </c>
      <c r="AA1" s="29" t="s">
        <v>339</v>
      </c>
      <c r="AB1" s="29" t="s">
        <v>349</v>
      </c>
      <c r="AC1" s="35" t="s">
        <v>370</v>
      </c>
      <c r="AD1" s="29" t="s">
        <v>341</v>
      </c>
      <c r="AE1" s="29" t="s">
        <v>350</v>
      </c>
      <c r="AF1" s="35" t="s">
        <v>368</v>
      </c>
      <c r="AG1" s="29" t="s">
        <v>342</v>
      </c>
      <c r="AH1" s="29" t="s">
        <v>351</v>
      </c>
      <c r="AI1" s="35" t="s">
        <v>369</v>
      </c>
      <c r="AJ1" s="29" t="s">
        <v>343</v>
      </c>
      <c r="AK1" s="29" t="s">
        <v>352</v>
      </c>
      <c r="AL1" s="35" t="s">
        <v>372</v>
      </c>
      <c r="AM1" s="29" t="s">
        <v>353</v>
      </c>
      <c r="AN1" s="31" t="s">
        <v>281</v>
      </c>
    </row>
    <row r="2" spans="1:51" x14ac:dyDescent="0.25">
      <c r="A2" t="s">
        <v>242</v>
      </c>
      <c r="B2" t="s">
        <v>150</v>
      </c>
      <c r="C2" t="s">
        <v>167</v>
      </c>
      <c r="D2" t="s">
        <v>211</v>
      </c>
      <c r="E2" s="32">
        <v>30.355555555555554</v>
      </c>
      <c r="F2" s="32">
        <v>175.60366666666667</v>
      </c>
      <c r="G2" s="32">
        <v>4.5218888888888893</v>
      </c>
      <c r="H2" s="37">
        <v>2.5750537985476135E-2</v>
      </c>
      <c r="I2" s="32">
        <v>153.47333333333336</v>
      </c>
      <c r="J2" s="32">
        <v>4.5218888888888893</v>
      </c>
      <c r="K2" s="37">
        <v>2.9463678091018342E-2</v>
      </c>
      <c r="L2" s="32">
        <v>34.429555555555545</v>
      </c>
      <c r="M2" s="32">
        <v>3.6052222222222223</v>
      </c>
      <c r="N2" s="37">
        <v>0.10471300497634464</v>
      </c>
      <c r="O2" s="32">
        <v>28.822111111111102</v>
      </c>
      <c r="P2" s="32">
        <v>3.6052222222222223</v>
      </c>
      <c r="Q2" s="37">
        <v>0.12508529331261883</v>
      </c>
      <c r="R2" s="32">
        <v>3.6444444444444444</v>
      </c>
      <c r="S2" s="32">
        <v>0</v>
      </c>
      <c r="T2" s="37">
        <v>0</v>
      </c>
      <c r="U2" s="32">
        <v>1.9630000000000001</v>
      </c>
      <c r="V2" s="32">
        <v>0</v>
      </c>
      <c r="W2" s="37">
        <v>0</v>
      </c>
      <c r="X2" s="32">
        <v>28.346333333333344</v>
      </c>
      <c r="Y2" s="32">
        <v>0</v>
      </c>
      <c r="Z2" s="37">
        <v>0</v>
      </c>
      <c r="AA2" s="32">
        <v>16.52288888888889</v>
      </c>
      <c r="AB2" s="32">
        <v>0</v>
      </c>
      <c r="AC2" s="37">
        <v>0</v>
      </c>
      <c r="AD2" s="32">
        <v>72.558444444444461</v>
      </c>
      <c r="AE2" s="32">
        <v>0.91666666666666663</v>
      </c>
      <c r="AF2" s="37">
        <v>1.2633493919078257E-2</v>
      </c>
      <c r="AG2" s="32">
        <v>23.746444444444442</v>
      </c>
      <c r="AH2" s="32">
        <v>0</v>
      </c>
      <c r="AI2" s="37">
        <v>0</v>
      </c>
      <c r="AJ2" s="32">
        <v>0</v>
      </c>
      <c r="AK2" s="32">
        <v>0</v>
      </c>
      <c r="AL2" s="37" t="s">
        <v>367</v>
      </c>
      <c r="AM2" t="s">
        <v>72</v>
      </c>
      <c r="AN2" s="34">
        <v>10</v>
      </c>
      <c r="AX2"/>
      <c r="AY2"/>
    </row>
    <row r="3" spans="1:51" x14ac:dyDescent="0.25">
      <c r="A3" t="s">
        <v>242</v>
      </c>
      <c r="B3" t="s">
        <v>153</v>
      </c>
      <c r="C3" t="s">
        <v>165</v>
      </c>
      <c r="D3" t="s">
        <v>209</v>
      </c>
      <c r="E3" s="32">
        <v>25.066666666666666</v>
      </c>
      <c r="F3" s="32">
        <v>157.25855555555555</v>
      </c>
      <c r="G3" s="32">
        <v>0</v>
      </c>
      <c r="H3" s="37">
        <v>0</v>
      </c>
      <c r="I3" s="32">
        <v>143.18488888888888</v>
      </c>
      <c r="J3" s="32">
        <v>0</v>
      </c>
      <c r="K3" s="37">
        <v>0</v>
      </c>
      <c r="L3" s="32">
        <v>30.590555555555561</v>
      </c>
      <c r="M3" s="32">
        <v>0</v>
      </c>
      <c r="N3" s="37">
        <v>0</v>
      </c>
      <c r="O3" s="32">
        <v>20.207777777777782</v>
      </c>
      <c r="P3" s="32">
        <v>0</v>
      </c>
      <c r="Q3" s="37">
        <v>0</v>
      </c>
      <c r="R3" s="32">
        <v>4.9901111111111129</v>
      </c>
      <c r="S3" s="32">
        <v>0</v>
      </c>
      <c r="T3" s="37">
        <v>0</v>
      </c>
      <c r="U3" s="32">
        <v>5.3926666666666669</v>
      </c>
      <c r="V3" s="32">
        <v>0</v>
      </c>
      <c r="W3" s="37">
        <v>0</v>
      </c>
      <c r="X3" s="32">
        <v>26.652666666666665</v>
      </c>
      <c r="Y3" s="32">
        <v>0</v>
      </c>
      <c r="Z3" s="37">
        <v>0</v>
      </c>
      <c r="AA3" s="32">
        <v>3.6908888888888884</v>
      </c>
      <c r="AB3" s="32">
        <v>0</v>
      </c>
      <c r="AC3" s="37">
        <v>0</v>
      </c>
      <c r="AD3" s="32">
        <v>96.324444444444438</v>
      </c>
      <c r="AE3" s="32">
        <v>0</v>
      </c>
      <c r="AF3" s="37">
        <v>0</v>
      </c>
      <c r="AG3" s="32">
        <v>0</v>
      </c>
      <c r="AH3" s="32">
        <v>0</v>
      </c>
      <c r="AI3" s="37" t="s">
        <v>367</v>
      </c>
      <c r="AJ3" s="32">
        <v>0</v>
      </c>
      <c r="AK3" s="32">
        <v>0</v>
      </c>
      <c r="AL3" s="37" t="s">
        <v>367</v>
      </c>
      <c r="AM3" t="s">
        <v>75</v>
      </c>
      <c r="AN3" s="34">
        <v>10</v>
      </c>
      <c r="AX3"/>
      <c r="AY3"/>
    </row>
    <row r="4" spans="1:51" x14ac:dyDescent="0.25">
      <c r="A4" t="s">
        <v>242</v>
      </c>
      <c r="B4" t="s">
        <v>110</v>
      </c>
      <c r="C4" t="s">
        <v>166</v>
      </c>
      <c r="D4" t="s">
        <v>210</v>
      </c>
      <c r="E4" s="32">
        <v>71.211111111111109</v>
      </c>
      <c r="F4" s="32">
        <v>264.09777777777782</v>
      </c>
      <c r="G4" s="32">
        <v>9.649111111111111</v>
      </c>
      <c r="H4" s="37">
        <v>3.6536131399145091E-2</v>
      </c>
      <c r="I4" s="32">
        <v>248.07400000000004</v>
      </c>
      <c r="J4" s="32">
        <v>9.649111111111111</v>
      </c>
      <c r="K4" s="37">
        <v>3.8896099998835469E-2</v>
      </c>
      <c r="L4" s="32">
        <v>68.981888888888903</v>
      </c>
      <c r="M4" s="32">
        <v>1.1722222222222223</v>
      </c>
      <c r="N4" s="37">
        <v>1.6993188228150061E-2</v>
      </c>
      <c r="O4" s="32">
        <v>52.958111111111137</v>
      </c>
      <c r="P4" s="32">
        <v>1.1722222222222223</v>
      </c>
      <c r="Q4" s="37">
        <v>2.2134894874985041E-2</v>
      </c>
      <c r="R4" s="32">
        <v>5.9802222222222197</v>
      </c>
      <c r="S4" s="32">
        <v>0</v>
      </c>
      <c r="T4" s="37">
        <v>0</v>
      </c>
      <c r="U4" s="32">
        <v>10.043555555555555</v>
      </c>
      <c r="V4" s="32">
        <v>0</v>
      </c>
      <c r="W4" s="37">
        <v>0</v>
      </c>
      <c r="X4" s="32">
        <v>56.402777777777786</v>
      </c>
      <c r="Y4" s="32">
        <v>0.99444444444444446</v>
      </c>
      <c r="Z4" s="37">
        <v>1.7631125338586552E-2</v>
      </c>
      <c r="AA4" s="32">
        <v>0</v>
      </c>
      <c r="AB4" s="32">
        <v>0</v>
      </c>
      <c r="AC4" s="37" t="s">
        <v>367</v>
      </c>
      <c r="AD4" s="32">
        <v>128.26733333333334</v>
      </c>
      <c r="AE4" s="32">
        <v>7.4824444444444449</v>
      </c>
      <c r="AF4" s="37">
        <v>5.8334762639833816E-2</v>
      </c>
      <c r="AG4" s="32">
        <v>10.44577777777778</v>
      </c>
      <c r="AH4" s="32">
        <v>0</v>
      </c>
      <c r="AI4" s="37">
        <v>0</v>
      </c>
      <c r="AJ4" s="32">
        <v>0</v>
      </c>
      <c r="AK4" s="32">
        <v>0</v>
      </c>
      <c r="AL4" s="37" t="s">
        <v>367</v>
      </c>
      <c r="AM4" t="s">
        <v>32</v>
      </c>
      <c r="AN4" s="34">
        <v>10</v>
      </c>
      <c r="AX4"/>
      <c r="AY4"/>
    </row>
    <row r="5" spans="1:51" x14ac:dyDescent="0.25">
      <c r="A5" t="s">
        <v>242</v>
      </c>
      <c r="B5" t="s">
        <v>123</v>
      </c>
      <c r="C5" t="s">
        <v>188</v>
      </c>
      <c r="D5" t="s">
        <v>202</v>
      </c>
      <c r="E5" s="32">
        <v>24.9</v>
      </c>
      <c r="F5" s="32">
        <v>114.42777777777778</v>
      </c>
      <c r="G5" s="32">
        <v>0</v>
      </c>
      <c r="H5" s="37">
        <v>0</v>
      </c>
      <c r="I5" s="32">
        <v>106.27500000000001</v>
      </c>
      <c r="J5" s="32">
        <v>0</v>
      </c>
      <c r="K5" s="37">
        <v>0</v>
      </c>
      <c r="L5" s="32">
        <v>21.669444444444444</v>
      </c>
      <c r="M5" s="32">
        <v>0</v>
      </c>
      <c r="N5" s="37">
        <v>0</v>
      </c>
      <c r="O5" s="32">
        <v>17.858333333333334</v>
      </c>
      <c r="P5" s="32">
        <v>0</v>
      </c>
      <c r="Q5" s="37">
        <v>0</v>
      </c>
      <c r="R5" s="32">
        <v>0</v>
      </c>
      <c r="S5" s="32">
        <v>0</v>
      </c>
      <c r="T5" s="37" t="s">
        <v>367</v>
      </c>
      <c r="U5" s="32">
        <v>3.8111111111111109</v>
      </c>
      <c r="V5" s="32">
        <v>0</v>
      </c>
      <c r="W5" s="37">
        <v>0</v>
      </c>
      <c r="X5" s="32">
        <v>10.308333333333334</v>
      </c>
      <c r="Y5" s="32">
        <v>0</v>
      </c>
      <c r="Z5" s="37">
        <v>0</v>
      </c>
      <c r="AA5" s="32">
        <v>4.3416666666666668</v>
      </c>
      <c r="AB5" s="32">
        <v>0</v>
      </c>
      <c r="AC5" s="37">
        <v>0</v>
      </c>
      <c r="AD5" s="32">
        <v>51.894444444444446</v>
      </c>
      <c r="AE5" s="32">
        <v>0</v>
      </c>
      <c r="AF5" s="37">
        <v>0</v>
      </c>
      <c r="AG5" s="32">
        <v>26.213888888888889</v>
      </c>
      <c r="AH5" s="32">
        <v>0</v>
      </c>
      <c r="AI5" s="37">
        <v>0</v>
      </c>
      <c r="AJ5" s="32">
        <v>0</v>
      </c>
      <c r="AK5" s="32">
        <v>0</v>
      </c>
      <c r="AL5" s="37" t="s">
        <v>367</v>
      </c>
      <c r="AM5" t="s">
        <v>45</v>
      </c>
      <c r="AN5" s="34">
        <v>10</v>
      </c>
      <c r="AX5"/>
      <c r="AY5"/>
    </row>
    <row r="6" spans="1:51" x14ac:dyDescent="0.25">
      <c r="A6" t="s">
        <v>242</v>
      </c>
      <c r="B6" t="s">
        <v>120</v>
      </c>
      <c r="C6" t="s">
        <v>177</v>
      </c>
      <c r="D6" t="s">
        <v>218</v>
      </c>
      <c r="E6" s="32">
        <v>48.31111111111111</v>
      </c>
      <c r="F6" s="32">
        <v>175.59322222222221</v>
      </c>
      <c r="G6" s="32">
        <v>4.9109999999999996</v>
      </c>
      <c r="H6" s="37">
        <v>2.7968049893092557E-2</v>
      </c>
      <c r="I6" s="32">
        <v>164.57099999999997</v>
      </c>
      <c r="J6" s="32">
        <v>4.9109999999999996</v>
      </c>
      <c r="K6" s="37">
        <v>2.9841223544852986E-2</v>
      </c>
      <c r="L6" s="32">
        <v>30.061888888888888</v>
      </c>
      <c r="M6" s="32">
        <v>0</v>
      </c>
      <c r="N6" s="37">
        <v>0</v>
      </c>
      <c r="O6" s="32">
        <v>19.039666666666662</v>
      </c>
      <c r="P6" s="32">
        <v>0</v>
      </c>
      <c r="Q6" s="37">
        <v>0</v>
      </c>
      <c r="R6" s="32">
        <v>0.71111111111111114</v>
      </c>
      <c r="S6" s="32">
        <v>0</v>
      </c>
      <c r="T6" s="37">
        <v>0</v>
      </c>
      <c r="U6" s="32">
        <v>10.311111111111112</v>
      </c>
      <c r="V6" s="32">
        <v>0</v>
      </c>
      <c r="W6" s="37">
        <v>0</v>
      </c>
      <c r="X6" s="32">
        <v>31.326666666666654</v>
      </c>
      <c r="Y6" s="32">
        <v>4.9109999999999996</v>
      </c>
      <c r="Z6" s="37">
        <v>0.15676739731857847</v>
      </c>
      <c r="AA6" s="32">
        <v>0</v>
      </c>
      <c r="AB6" s="32">
        <v>0</v>
      </c>
      <c r="AC6" s="37" t="s">
        <v>367</v>
      </c>
      <c r="AD6" s="32">
        <v>76.018555555555551</v>
      </c>
      <c r="AE6" s="32">
        <v>0</v>
      </c>
      <c r="AF6" s="37">
        <v>0</v>
      </c>
      <c r="AG6" s="32">
        <v>38.186111111111117</v>
      </c>
      <c r="AH6" s="32">
        <v>0</v>
      </c>
      <c r="AI6" s="37">
        <v>0</v>
      </c>
      <c r="AJ6" s="32">
        <v>0</v>
      </c>
      <c r="AK6" s="32">
        <v>0</v>
      </c>
      <c r="AL6" s="37" t="s">
        <v>367</v>
      </c>
      <c r="AM6" t="s">
        <v>42</v>
      </c>
      <c r="AN6" s="34">
        <v>10</v>
      </c>
      <c r="AX6"/>
      <c r="AY6"/>
    </row>
    <row r="7" spans="1:51" x14ac:dyDescent="0.25">
      <c r="A7" t="s">
        <v>242</v>
      </c>
      <c r="B7" t="s">
        <v>139</v>
      </c>
      <c r="C7" t="s">
        <v>192</v>
      </c>
      <c r="D7" t="s">
        <v>210</v>
      </c>
      <c r="E7" s="32">
        <v>22.622222222222224</v>
      </c>
      <c r="F7" s="32">
        <v>140.77133333333333</v>
      </c>
      <c r="G7" s="32">
        <v>0</v>
      </c>
      <c r="H7" s="37">
        <v>0</v>
      </c>
      <c r="I7" s="32">
        <v>116.16388888888889</v>
      </c>
      <c r="J7" s="32">
        <v>0</v>
      </c>
      <c r="K7" s="37">
        <v>0</v>
      </c>
      <c r="L7" s="32">
        <v>16.408666666666669</v>
      </c>
      <c r="M7" s="32">
        <v>0</v>
      </c>
      <c r="N7" s="37">
        <v>0</v>
      </c>
      <c r="O7" s="32">
        <v>4.9925555555555556</v>
      </c>
      <c r="P7" s="32">
        <v>0</v>
      </c>
      <c r="Q7" s="37">
        <v>0</v>
      </c>
      <c r="R7" s="32">
        <v>5.6383333333333336</v>
      </c>
      <c r="S7" s="32">
        <v>0</v>
      </c>
      <c r="T7" s="37">
        <v>0</v>
      </c>
      <c r="U7" s="32">
        <v>5.7777777777777777</v>
      </c>
      <c r="V7" s="32">
        <v>0</v>
      </c>
      <c r="W7" s="37">
        <v>0</v>
      </c>
      <c r="X7" s="32">
        <v>30.668333333333344</v>
      </c>
      <c r="Y7" s="32">
        <v>0</v>
      </c>
      <c r="Z7" s="37">
        <v>0</v>
      </c>
      <c r="AA7" s="32">
        <v>13.191333333333336</v>
      </c>
      <c r="AB7" s="32">
        <v>0</v>
      </c>
      <c r="AC7" s="37">
        <v>0</v>
      </c>
      <c r="AD7" s="32">
        <v>49.749444444444435</v>
      </c>
      <c r="AE7" s="32">
        <v>0</v>
      </c>
      <c r="AF7" s="37">
        <v>0</v>
      </c>
      <c r="AG7" s="32">
        <v>30.753555555555547</v>
      </c>
      <c r="AH7" s="32">
        <v>0</v>
      </c>
      <c r="AI7" s="37">
        <v>0</v>
      </c>
      <c r="AJ7" s="32">
        <v>0</v>
      </c>
      <c r="AK7" s="32">
        <v>0</v>
      </c>
      <c r="AL7" s="37" t="s">
        <v>367</v>
      </c>
      <c r="AM7" t="s">
        <v>61</v>
      </c>
      <c r="AN7" s="34">
        <v>10</v>
      </c>
      <c r="AX7"/>
      <c r="AY7"/>
    </row>
    <row r="8" spans="1:51" x14ac:dyDescent="0.25">
      <c r="A8" t="s">
        <v>242</v>
      </c>
      <c r="B8" t="s">
        <v>106</v>
      </c>
      <c r="C8" t="s">
        <v>180</v>
      </c>
      <c r="D8" t="s">
        <v>221</v>
      </c>
      <c r="E8" s="32">
        <v>28.244444444444444</v>
      </c>
      <c r="F8" s="32">
        <v>109.73888888888888</v>
      </c>
      <c r="G8" s="32">
        <v>0</v>
      </c>
      <c r="H8" s="37">
        <v>0</v>
      </c>
      <c r="I8" s="32">
        <v>105.99444444444444</v>
      </c>
      <c r="J8" s="32">
        <v>0</v>
      </c>
      <c r="K8" s="37">
        <v>0</v>
      </c>
      <c r="L8" s="32">
        <v>23.438888888888886</v>
      </c>
      <c r="M8" s="32">
        <v>0</v>
      </c>
      <c r="N8" s="37">
        <v>0</v>
      </c>
      <c r="O8" s="32">
        <v>19.694444444444443</v>
      </c>
      <c r="P8" s="32">
        <v>0</v>
      </c>
      <c r="Q8" s="37">
        <v>0</v>
      </c>
      <c r="R8" s="32">
        <v>0</v>
      </c>
      <c r="S8" s="32">
        <v>0</v>
      </c>
      <c r="T8" s="37" t="s">
        <v>367</v>
      </c>
      <c r="U8" s="32">
        <v>3.7444444444444445</v>
      </c>
      <c r="V8" s="32">
        <v>0</v>
      </c>
      <c r="W8" s="37">
        <v>0</v>
      </c>
      <c r="X8" s="32">
        <v>17.855555555555554</v>
      </c>
      <c r="Y8" s="32">
        <v>0</v>
      </c>
      <c r="Z8" s="37">
        <v>0</v>
      </c>
      <c r="AA8" s="32">
        <v>0</v>
      </c>
      <c r="AB8" s="32">
        <v>0</v>
      </c>
      <c r="AC8" s="37" t="s">
        <v>367</v>
      </c>
      <c r="AD8" s="32">
        <v>67.172222222222217</v>
      </c>
      <c r="AE8" s="32">
        <v>0</v>
      </c>
      <c r="AF8" s="37">
        <v>0</v>
      </c>
      <c r="AG8" s="32">
        <v>1.2722222222222221</v>
      </c>
      <c r="AH8" s="32">
        <v>0</v>
      </c>
      <c r="AI8" s="37">
        <v>0</v>
      </c>
      <c r="AJ8" s="32">
        <v>0</v>
      </c>
      <c r="AK8" s="32">
        <v>0</v>
      </c>
      <c r="AL8" s="37" t="s">
        <v>367</v>
      </c>
      <c r="AM8" t="s">
        <v>28</v>
      </c>
      <c r="AN8" s="34">
        <v>10</v>
      </c>
      <c r="AX8"/>
      <c r="AY8"/>
    </row>
    <row r="9" spans="1:51" x14ac:dyDescent="0.25">
      <c r="A9" t="s">
        <v>242</v>
      </c>
      <c r="B9" t="s">
        <v>143</v>
      </c>
      <c r="C9" t="s">
        <v>194</v>
      </c>
      <c r="D9" t="s">
        <v>229</v>
      </c>
      <c r="E9" s="32">
        <v>35.200000000000003</v>
      </c>
      <c r="F9" s="32">
        <v>143.40477777777778</v>
      </c>
      <c r="G9" s="32">
        <v>0</v>
      </c>
      <c r="H9" s="37">
        <v>0</v>
      </c>
      <c r="I9" s="32">
        <v>125.72800000000001</v>
      </c>
      <c r="J9" s="32">
        <v>0</v>
      </c>
      <c r="K9" s="37">
        <v>0</v>
      </c>
      <c r="L9" s="32">
        <v>18.459666666666671</v>
      </c>
      <c r="M9" s="32">
        <v>0</v>
      </c>
      <c r="N9" s="37">
        <v>0</v>
      </c>
      <c r="O9" s="32">
        <v>6.4717777777777803</v>
      </c>
      <c r="P9" s="32">
        <v>0</v>
      </c>
      <c r="Q9" s="37">
        <v>0</v>
      </c>
      <c r="R9" s="32">
        <v>6.2989999999999995</v>
      </c>
      <c r="S9" s="32">
        <v>0</v>
      </c>
      <c r="T9" s="37">
        <v>0</v>
      </c>
      <c r="U9" s="32">
        <v>5.6888888888888891</v>
      </c>
      <c r="V9" s="32">
        <v>0</v>
      </c>
      <c r="W9" s="37">
        <v>0</v>
      </c>
      <c r="X9" s="32">
        <v>26.117111111111107</v>
      </c>
      <c r="Y9" s="32">
        <v>0</v>
      </c>
      <c r="Z9" s="37">
        <v>0</v>
      </c>
      <c r="AA9" s="32">
        <v>5.6888888888888891</v>
      </c>
      <c r="AB9" s="32">
        <v>0</v>
      </c>
      <c r="AC9" s="37">
        <v>0</v>
      </c>
      <c r="AD9" s="32">
        <v>42.672444444444459</v>
      </c>
      <c r="AE9" s="32">
        <v>0</v>
      </c>
      <c r="AF9" s="37">
        <v>0</v>
      </c>
      <c r="AG9" s="32">
        <v>50.466666666666669</v>
      </c>
      <c r="AH9" s="32">
        <v>0</v>
      </c>
      <c r="AI9" s="37">
        <v>0</v>
      </c>
      <c r="AJ9" s="32">
        <v>0</v>
      </c>
      <c r="AK9" s="32">
        <v>0</v>
      </c>
      <c r="AL9" s="37" t="s">
        <v>367</v>
      </c>
      <c r="AM9" t="s">
        <v>65</v>
      </c>
      <c r="AN9" s="34">
        <v>10</v>
      </c>
      <c r="AX9"/>
      <c r="AY9"/>
    </row>
    <row r="10" spans="1:51" x14ac:dyDescent="0.25">
      <c r="A10" t="s">
        <v>242</v>
      </c>
      <c r="B10" t="s">
        <v>80</v>
      </c>
      <c r="C10" t="s">
        <v>158</v>
      </c>
      <c r="D10" t="s">
        <v>204</v>
      </c>
      <c r="E10" s="32">
        <v>28.788888888888888</v>
      </c>
      <c r="F10" s="32">
        <v>170.08055555555555</v>
      </c>
      <c r="G10" s="32">
        <v>0</v>
      </c>
      <c r="H10" s="37">
        <v>0</v>
      </c>
      <c r="I10" s="32">
        <v>158.44166666666666</v>
      </c>
      <c r="J10" s="32">
        <v>0</v>
      </c>
      <c r="K10" s="37">
        <v>0</v>
      </c>
      <c r="L10" s="32">
        <v>43.802777777777777</v>
      </c>
      <c r="M10" s="32">
        <v>0</v>
      </c>
      <c r="N10" s="37">
        <v>0</v>
      </c>
      <c r="O10" s="32">
        <v>32.163888888888891</v>
      </c>
      <c r="P10" s="32">
        <v>0</v>
      </c>
      <c r="Q10" s="37">
        <v>0</v>
      </c>
      <c r="R10" s="32">
        <v>6.4722222222222223</v>
      </c>
      <c r="S10" s="32">
        <v>0</v>
      </c>
      <c r="T10" s="37">
        <v>0</v>
      </c>
      <c r="U10" s="32">
        <v>5.166666666666667</v>
      </c>
      <c r="V10" s="32">
        <v>0</v>
      </c>
      <c r="W10" s="37">
        <v>0</v>
      </c>
      <c r="X10" s="32">
        <v>0</v>
      </c>
      <c r="Y10" s="32">
        <v>0</v>
      </c>
      <c r="Z10" s="37" t="s">
        <v>367</v>
      </c>
      <c r="AA10" s="32">
        <v>0</v>
      </c>
      <c r="AB10" s="32">
        <v>0</v>
      </c>
      <c r="AC10" s="37" t="s">
        <v>367</v>
      </c>
      <c r="AD10" s="32">
        <v>126.27777777777777</v>
      </c>
      <c r="AE10" s="32">
        <v>0</v>
      </c>
      <c r="AF10" s="37">
        <v>0</v>
      </c>
      <c r="AG10" s="32">
        <v>0</v>
      </c>
      <c r="AH10" s="32">
        <v>0</v>
      </c>
      <c r="AI10" s="37" t="s">
        <v>367</v>
      </c>
      <c r="AJ10" s="32">
        <v>0</v>
      </c>
      <c r="AK10" s="32">
        <v>0</v>
      </c>
      <c r="AL10" s="37" t="s">
        <v>367</v>
      </c>
      <c r="AM10" t="s">
        <v>2</v>
      </c>
      <c r="AN10" s="34">
        <v>10</v>
      </c>
      <c r="AX10"/>
      <c r="AY10"/>
    </row>
    <row r="11" spans="1:51" x14ac:dyDescent="0.25">
      <c r="A11" t="s">
        <v>242</v>
      </c>
      <c r="B11" t="s">
        <v>78</v>
      </c>
      <c r="C11" t="s">
        <v>157</v>
      </c>
      <c r="D11" t="s">
        <v>203</v>
      </c>
      <c r="E11" s="32">
        <v>20.833333333333332</v>
      </c>
      <c r="F11" s="32">
        <v>126.98055555555555</v>
      </c>
      <c r="G11" s="32">
        <v>0</v>
      </c>
      <c r="H11" s="37">
        <v>0</v>
      </c>
      <c r="I11" s="32">
        <v>117.48888888888888</v>
      </c>
      <c r="J11" s="32">
        <v>0</v>
      </c>
      <c r="K11" s="37">
        <v>0</v>
      </c>
      <c r="L11" s="32">
        <v>19.06388888888889</v>
      </c>
      <c r="M11" s="32">
        <v>0</v>
      </c>
      <c r="N11" s="37">
        <v>0</v>
      </c>
      <c r="O11" s="32">
        <v>9.5722222222222229</v>
      </c>
      <c r="P11" s="32">
        <v>0</v>
      </c>
      <c r="Q11" s="37">
        <v>0</v>
      </c>
      <c r="R11" s="32">
        <v>4.447222222222222</v>
      </c>
      <c r="S11" s="32">
        <v>0</v>
      </c>
      <c r="T11" s="37">
        <v>0</v>
      </c>
      <c r="U11" s="32">
        <v>5.0444444444444443</v>
      </c>
      <c r="V11" s="32">
        <v>0</v>
      </c>
      <c r="W11" s="37">
        <v>0</v>
      </c>
      <c r="X11" s="32">
        <v>29.047222222222221</v>
      </c>
      <c r="Y11" s="32">
        <v>0</v>
      </c>
      <c r="Z11" s="37">
        <v>0</v>
      </c>
      <c r="AA11" s="32">
        <v>0</v>
      </c>
      <c r="AB11" s="32">
        <v>0</v>
      </c>
      <c r="AC11" s="37" t="s">
        <v>367</v>
      </c>
      <c r="AD11" s="32">
        <v>78.86944444444444</v>
      </c>
      <c r="AE11" s="32">
        <v>0</v>
      </c>
      <c r="AF11" s="37">
        <v>0</v>
      </c>
      <c r="AG11" s="32">
        <v>0</v>
      </c>
      <c r="AH11" s="32">
        <v>0</v>
      </c>
      <c r="AI11" s="37" t="s">
        <v>367</v>
      </c>
      <c r="AJ11" s="32">
        <v>0</v>
      </c>
      <c r="AK11" s="32">
        <v>0</v>
      </c>
      <c r="AL11" s="37" t="s">
        <v>367</v>
      </c>
      <c r="AM11" t="s">
        <v>0</v>
      </c>
      <c r="AN11" s="34">
        <v>10</v>
      </c>
      <c r="AX11"/>
      <c r="AY11"/>
    </row>
    <row r="12" spans="1:51" x14ac:dyDescent="0.25">
      <c r="A12" t="s">
        <v>242</v>
      </c>
      <c r="B12" t="s">
        <v>131</v>
      </c>
      <c r="C12" t="s">
        <v>189</v>
      </c>
      <c r="D12" t="s">
        <v>225</v>
      </c>
      <c r="E12" s="32">
        <v>36.93333333333333</v>
      </c>
      <c r="F12" s="32">
        <v>157.88377777777774</v>
      </c>
      <c r="G12" s="32">
        <v>0.66366666666666663</v>
      </c>
      <c r="H12" s="37">
        <v>4.2035139772293832E-3</v>
      </c>
      <c r="I12" s="32">
        <v>142.63088888888885</v>
      </c>
      <c r="J12" s="32">
        <v>0.66366666666666663</v>
      </c>
      <c r="K12" s="37">
        <v>4.6530360417487886E-3</v>
      </c>
      <c r="L12" s="32">
        <v>17.219222222222221</v>
      </c>
      <c r="M12" s="32">
        <v>0</v>
      </c>
      <c r="N12" s="37">
        <v>0</v>
      </c>
      <c r="O12" s="32">
        <v>11.90811111111111</v>
      </c>
      <c r="P12" s="32">
        <v>0</v>
      </c>
      <c r="Q12" s="37">
        <v>0</v>
      </c>
      <c r="R12" s="32">
        <v>0</v>
      </c>
      <c r="S12" s="32">
        <v>0</v>
      </c>
      <c r="T12" s="37" t="s">
        <v>367</v>
      </c>
      <c r="U12" s="32">
        <v>5.3111111111111109</v>
      </c>
      <c r="V12" s="32">
        <v>0</v>
      </c>
      <c r="W12" s="37">
        <v>0</v>
      </c>
      <c r="X12" s="32">
        <v>42.121333333333332</v>
      </c>
      <c r="Y12" s="32">
        <v>0.43633333333333335</v>
      </c>
      <c r="Z12" s="37">
        <v>1.0358962995789941E-2</v>
      </c>
      <c r="AA12" s="32">
        <v>9.9417777777777765</v>
      </c>
      <c r="AB12" s="32">
        <v>0</v>
      </c>
      <c r="AC12" s="37">
        <v>0</v>
      </c>
      <c r="AD12" s="32">
        <v>81.775222222222197</v>
      </c>
      <c r="AE12" s="32">
        <v>0.22733333333333333</v>
      </c>
      <c r="AF12" s="37">
        <v>2.7799781786659104E-3</v>
      </c>
      <c r="AG12" s="32">
        <v>6.8262222222222233</v>
      </c>
      <c r="AH12" s="32">
        <v>0</v>
      </c>
      <c r="AI12" s="37">
        <v>0</v>
      </c>
      <c r="AJ12" s="32">
        <v>0</v>
      </c>
      <c r="AK12" s="32">
        <v>0</v>
      </c>
      <c r="AL12" s="37" t="s">
        <v>367</v>
      </c>
      <c r="AM12" t="s">
        <v>53</v>
      </c>
      <c r="AN12" s="34">
        <v>10</v>
      </c>
      <c r="AX12"/>
      <c r="AY12"/>
    </row>
    <row r="13" spans="1:51" x14ac:dyDescent="0.25">
      <c r="A13" t="s">
        <v>242</v>
      </c>
      <c r="B13" t="s">
        <v>83</v>
      </c>
      <c r="C13" t="s">
        <v>161</v>
      </c>
      <c r="D13" t="s">
        <v>206</v>
      </c>
      <c r="E13" s="32">
        <v>55.888888888888886</v>
      </c>
      <c r="F13" s="32">
        <v>229.02211111111114</v>
      </c>
      <c r="G13" s="32">
        <v>47.330444444444453</v>
      </c>
      <c r="H13" s="37">
        <v>0.20666320913216046</v>
      </c>
      <c r="I13" s="32">
        <v>218.41000000000003</v>
      </c>
      <c r="J13" s="32">
        <v>47.330444444444453</v>
      </c>
      <c r="K13" s="37">
        <v>0.21670456684421247</v>
      </c>
      <c r="L13" s="32">
        <v>27.454333333333327</v>
      </c>
      <c r="M13" s="32">
        <v>2.2065555555555556</v>
      </c>
      <c r="N13" s="37">
        <v>8.0371849819295904E-2</v>
      </c>
      <c r="O13" s="32">
        <v>16.842222222222215</v>
      </c>
      <c r="P13" s="32">
        <v>2.2065555555555556</v>
      </c>
      <c r="Q13" s="37">
        <v>0.13101332629634521</v>
      </c>
      <c r="R13" s="32">
        <v>4.9232222222222211</v>
      </c>
      <c r="S13" s="32">
        <v>0</v>
      </c>
      <c r="T13" s="37">
        <v>0</v>
      </c>
      <c r="U13" s="32">
        <v>5.6888888888888891</v>
      </c>
      <c r="V13" s="32">
        <v>0</v>
      </c>
      <c r="W13" s="37">
        <v>0</v>
      </c>
      <c r="X13" s="32">
        <v>53.356333333333318</v>
      </c>
      <c r="Y13" s="32">
        <v>16.734555555555563</v>
      </c>
      <c r="Z13" s="37">
        <v>0.31363766042560837</v>
      </c>
      <c r="AA13" s="32">
        <v>0</v>
      </c>
      <c r="AB13" s="32">
        <v>0</v>
      </c>
      <c r="AC13" s="37" t="s">
        <v>367</v>
      </c>
      <c r="AD13" s="32">
        <v>124.66100000000006</v>
      </c>
      <c r="AE13" s="32">
        <v>28.38933333333333</v>
      </c>
      <c r="AF13" s="37">
        <v>0.22773227660080791</v>
      </c>
      <c r="AG13" s="32">
        <v>23.550444444444445</v>
      </c>
      <c r="AH13" s="32">
        <v>0</v>
      </c>
      <c r="AI13" s="37">
        <v>0</v>
      </c>
      <c r="AJ13" s="32">
        <v>0</v>
      </c>
      <c r="AK13" s="32">
        <v>0</v>
      </c>
      <c r="AL13" s="37" t="s">
        <v>367</v>
      </c>
      <c r="AM13" t="s">
        <v>5</v>
      </c>
      <c r="AN13" s="34">
        <v>10</v>
      </c>
      <c r="AX13"/>
      <c r="AY13"/>
    </row>
    <row r="14" spans="1:51" x14ac:dyDescent="0.25">
      <c r="A14" t="s">
        <v>242</v>
      </c>
      <c r="B14" t="s">
        <v>92</v>
      </c>
      <c r="C14" t="s">
        <v>161</v>
      </c>
      <c r="D14" t="s">
        <v>206</v>
      </c>
      <c r="E14" s="32">
        <v>67.5</v>
      </c>
      <c r="F14" s="32">
        <v>246.67299999999997</v>
      </c>
      <c r="G14" s="32">
        <v>73.610111111111109</v>
      </c>
      <c r="H14" s="37">
        <v>0.29841170744715118</v>
      </c>
      <c r="I14" s="32">
        <v>235.14499999999998</v>
      </c>
      <c r="J14" s="32">
        <v>73.610111111111109</v>
      </c>
      <c r="K14" s="37">
        <v>0.31304136218550732</v>
      </c>
      <c r="L14" s="32">
        <v>26.728888888888882</v>
      </c>
      <c r="M14" s="32">
        <v>8.3333333333333329E-2</v>
      </c>
      <c r="N14" s="37">
        <v>3.1177253076155641E-3</v>
      </c>
      <c r="O14" s="32">
        <v>15.20088888888888</v>
      </c>
      <c r="P14" s="32">
        <v>8.3333333333333329E-2</v>
      </c>
      <c r="Q14" s="37">
        <v>5.4821355476287964E-3</v>
      </c>
      <c r="R14" s="32">
        <v>5.8391111111111105</v>
      </c>
      <c r="S14" s="32">
        <v>0</v>
      </c>
      <c r="T14" s="37">
        <v>0</v>
      </c>
      <c r="U14" s="32">
        <v>5.6888888888888891</v>
      </c>
      <c r="V14" s="32">
        <v>0</v>
      </c>
      <c r="W14" s="37">
        <v>0</v>
      </c>
      <c r="X14" s="32">
        <v>72.154999999999987</v>
      </c>
      <c r="Y14" s="32">
        <v>24.688000000000002</v>
      </c>
      <c r="Z14" s="37">
        <v>0.34215231099715898</v>
      </c>
      <c r="AA14" s="32">
        <v>0</v>
      </c>
      <c r="AB14" s="32">
        <v>0</v>
      </c>
      <c r="AC14" s="37" t="s">
        <v>367</v>
      </c>
      <c r="AD14" s="32">
        <v>105.1981111111111</v>
      </c>
      <c r="AE14" s="32">
        <v>48.838777777777779</v>
      </c>
      <c r="AF14" s="37">
        <v>0.46425527285555407</v>
      </c>
      <c r="AG14" s="32">
        <v>42.591000000000008</v>
      </c>
      <c r="AH14" s="32">
        <v>0</v>
      </c>
      <c r="AI14" s="37">
        <v>0</v>
      </c>
      <c r="AJ14" s="32">
        <v>0</v>
      </c>
      <c r="AK14" s="32">
        <v>0</v>
      </c>
      <c r="AL14" s="37" t="s">
        <v>367</v>
      </c>
      <c r="AM14" t="s">
        <v>14</v>
      </c>
      <c r="AN14" s="34">
        <v>10</v>
      </c>
      <c r="AX14"/>
      <c r="AY14"/>
    </row>
    <row r="15" spans="1:51" x14ac:dyDescent="0.25">
      <c r="A15" t="s">
        <v>242</v>
      </c>
      <c r="B15" t="s">
        <v>154</v>
      </c>
      <c r="C15" t="s">
        <v>166</v>
      </c>
      <c r="D15" t="s">
        <v>210</v>
      </c>
      <c r="E15" s="32">
        <v>59.06666666666667</v>
      </c>
      <c r="F15" s="32">
        <v>233.21277777777772</v>
      </c>
      <c r="G15" s="32">
        <v>15.171111111111108</v>
      </c>
      <c r="H15" s="37">
        <v>6.5052658159096485E-2</v>
      </c>
      <c r="I15" s="32">
        <v>222.2906666666666</v>
      </c>
      <c r="J15" s="32">
        <v>15.171111111111108</v>
      </c>
      <c r="K15" s="37">
        <v>6.8248979314371183E-2</v>
      </c>
      <c r="L15" s="32">
        <v>51.264666666666663</v>
      </c>
      <c r="M15" s="32">
        <v>0.32388888888888889</v>
      </c>
      <c r="N15" s="37">
        <v>6.3179751269013531E-3</v>
      </c>
      <c r="O15" s="32">
        <v>40.342555555555549</v>
      </c>
      <c r="P15" s="32">
        <v>0.32388888888888889</v>
      </c>
      <c r="Q15" s="37">
        <v>8.028467320144431E-3</v>
      </c>
      <c r="R15" s="32">
        <v>5.2332222222222216</v>
      </c>
      <c r="S15" s="32">
        <v>0</v>
      </c>
      <c r="T15" s="37">
        <v>0</v>
      </c>
      <c r="U15" s="32">
        <v>5.6888888888888891</v>
      </c>
      <c r="V15" s="32">
        <v>0</v>
      </c>
      <c r="W15" s="37">
        <v>0</v>
      </c>
      <c r="X15" s="32">
        <v>68.870888888888857</v>
      </c>
      <c r="Y15" s="32">
        <v>2.2524444444444445</v>
      </c>
      <c r="Z15" s="37">
        <v>3.2705319777103066E-2</v>
      </c>
      <c r="AA15" s="32">
        <v>0</v>
      </c>
      <c r="AB15" s="32">
        <v>0</v>
      </c>
      <c r="AC15" s="37" t="s">
        <v>367</v>
      </c>
      <c r="AD15" s="32">
        <v>97.644777777777762</v>
      </c>
      <c r="AE15" s="32">
        <v>11.70933333333333</v>
      </c>
      <c r="AF15" s="37">
        <v>0.11991766072714816</v>
      </c>
      <c r="AG15" s="32">
        <v>15.432444444444441</v>
      </c>
      <c r="AH15" s="32">
        <v>0.88544444444444437</v>
      </c>
      <c r="AI15" s="37">
        <v>5.7375514788468744E-2</v>
      </c>
      <c r="AJ15" s="32">
        <v>0</v>
      </c>
      <c r="AK15" s="32">
        <v>0</v>
      </c>
      <c r="AL15" s="37" t="s">
        <v>367</v>
      </c>
      <c r="AM15" t="s">
        <v>76</v>
      </c>
      <c r="AN15" s="34">
        <v>10</v>
      </c>
      <c r="AX15"/>
      <c r="AY15"/>
    </row>
    <row r="16" spans="1:51" x14ac:dyDescent="0.25">
      <c r="A16" t="s">
        <v>242</v>
      </c>
      <c r="B16" t="s">
        <v>152</v>
      </c>
      <c r="C16" t="s">
        <v>163</v>
      </c>
      <c r="D16" t="s">
        <v>210</v>
      </c>
      <c r="E16" s="32">
        <v>70.533333333333331</v>
      </c>
      <c r="F16" s="32">
        <v>201.15711111111113</v>
      </c>
      <c r="G16" s="32">
        <v>8.5530000000000008</v>
      </c>
      <c r="H16" s="37">
        <v>4.2519003940535149E-2</v>
      </c>
      <c r="I16" s="32">
        <v>188.83844444444449</v>
      </c>
      <c r="J16" s="32">
        <v>8.5530000000000008</v>
      </c>
      <c r="K16" s="37">
        <v>4.529268404620998E-2</v>
      </c>
      <c r="L16" s="32">
        <v>64.283444444444442</v>
      </c>
      <c r="M16" s="32">
        <v>1.7333333333333334</v>
      </c>
      <c r="N16" s="37">
        <v>2.6963915022184735E-2</v>
      </c>
      <c r="O16" s="32">
        <v>51.964777777777776</v>
      </c>
      <c r="P16" s="32">
        <v>1.7333333333333334</v>
      </c>
      <c r="Q16" s="37">
        <v>3.335592698473111E-2</v>
      </c>
      <c r="R16" s="32">
        <v>6.6297777777777789</v>
      </c>
      <c r="S16" s="32">
        <v>0</v>
      </c>
      <c r="T16" s="37">
        <v>0</v>
      </c>
      <c r="U16" s="32">
        <v>5.6888888888888891</v>
      </c>
      <c r="V16" s="32">
        <v>0</v>
      </c>
      <c r="W16" s="37">
        <v>0</v>
      </c>
      <c r="X16" s="32">
        <v>41.829666666666668</v>
      </c>
      <c r="Y16" s="32">
        <v>0</v>
      </c>
      <c r="Z16" s="37">
        <v>0</v>
      </c>
      <c r="AA16" s="32">
        <v>0</v>
      </c>
      <c r="AB16" s="32">
        <v>0</v>
      </c>
      <c r="AC16" s="37" t="s">
        <v>367</v>
      </c>
      <c r="AD16" s="32">
        <v>87.477111111111142</v>
      </c>
      <c r="AE16" s="32">
        <v>6.8196666666666665</v>
      </c>
      <c r="AF16" s="37">
        <v>7.795944081880464E-2</v>
      </c>
      <c r="AG16" s="32">
        <v>7.5668888888888874</v>
      </c>
      <c r="AH16" s="32">
        <v>0</v>
      </c>
      <c r="AI16" s="37">
        <v>0</v>
      </c>
      <c r="AJ16" s="32">
        <v>0</v>
      </c>
      <c r="AK16" s="32">
        <v>0</v>
      </c>
      <c r="AL16" s="37" t="s">
        <v>367</v>
      </c>
      <c r="AM16" t="s">
        <v>74</v>
      </c>
      <c r="AN16" s="34">
        <v>10</v>
      </c>
      <c r="AX16"/>
      <c r="AY16"/>
    </row>
    <row r="17" spans="1:51" x14ac:dyDescent="0.25">
      <c r="A17" t="s">
        <v>242</v>
      </c>
      <c r="B17" t="s">
        <v>122</v>
      </c>
      <c r="C17" t="s">
        <v>164</v>
      </c>
      <c r="D17" t="s">
        <v>208</v>
      </c>
      <c r="E17" s="32">
        <v>30.5</v>
      </c>
      <c r="F17" s="32">
        <v>107.34711111111108</v>
      </c>
      <c r="G17" s="32">
        <v>0</v>
      </c>
      <c r="H17" s="37">
        <v>0</v>
      </c>
      <c r="I17" s="32">
        <v>101.65822222222219</v>
      </c>
      <c r="J17" s="32">
        <v>0</v>
      </c>
      <c r="K17" s="37">
        <v>0</v>
      </c>
      <c r="L17" s="32">
        <v>18.246111111111116</v>
      </c>
      <c r="M17" s="32">
        <v>0</v>
      </c>
      <c r="N17" s="37">
        <v>0</v>
      </c>
      <c r="O17" s="32">
        <v>12.557222222222228</v>
      </c>
      <c r="P17" s="32">
        <v>0</v>
      </c>
      <c r="Q17" s="37">
        <v>0</v>
      </c>
      <c r="R17" s="32">
        <v>0</v>
      </c>
      <c r="S17" s="32">
        <v>0</v>
      </c>
      <c r="T17" s="37" t="s">
        <v>367</v>
      </c>
      <c r="U17" s="32">
        <v>5.6888888888888891</v>
      </c>
      <c r="V17" s="32">
        <v>0</v>
      </c>
      <c r="W17" s="37">
        <v>0</v>
      </c>
      <c r="X17" s="32">
        <v>26.185999999999993</v>
      </c>
      <c r="Y17" s="32">
        <v>0</v>
      </c>
      <c r="Z17" s="37">
        <v>0</v>
      </c>
      <c r="AA17" s="32">
        <v>0</v>
      </c>
      <c r="AB17" s="32">
        <v>0</v>
      </c>
      <c r="AC17" s="37" t="s">
        <v>367</v>
      </c>
      <c r="AD17" s="32">
        <v>39.173999999999985</v>
      </c>
      <c r="AE17" s="32">
        <v>0</v>
      </c>
      <c r="AF17" s="37">
        <v>0</v>
      </c>
      <c r="AG17" s="32">
        <v>23.740999999999989</v>
      </c>
      <c r="AH17" s="32">
        <v>0</v>
      </c>
      <c r="AI17" s="37">
        <v>0</v>
      </c>
      <c r="AJ17" s="32">
        <v>0</v>
      </c>
      <c r="AK17" s="32">
        <v>0</v>
      </c>
      <c r="AL17" s="37" t="s">
        <v>367</v>
      </c>
      <c r="AM17" t="s">
        <v>44</v>
      </c>
      <c r="AN17" s="34">
        <v>10</v>
      </c>
      <c r="AX17"/>
      <c r="AY17"/>
    </row>
    <row r="18" spans="1:51" x14ac:dyDescent="0.25">
      <c r="A18" t="s">
        <v>242</v>
      </c>
      <c r="B18" t="s">
        <v>91</v>
      </c>
      <c r="C18" t="s">
        <v>168</v>
      </c>
      <c r="D18" t="s">
        <v>212</v>
      </c>
      <c r="E18" s="32">
        <v>39.088888888888889</v>
      </c>
      <c r="F18" s="32">
        <v>132.69877777777774</v>
      </c>
      <c r="G18" s="32">
        <v>5.551000000000001</v>
      </c>
      <c r="H18" s="37">
        <v>4.1831583477700982E-2</v>
      </c>
      <c r="I18" s="32">
        <v>125.31544444444442</v>
      </c>
      <c r="J18" s="32">
        <v>5.5454444444444455</v>
      </c>
      <c r="K18" s="37">
        <v>4.4251883469183115E-2</v>
      </c>
      <c r="L18" s="32">
        <v>25.752111111111113</v>
      </c>
      <c r="M18" s="32">
        <v>0</v>
      </c>
      <c r="N18" s="37">
        <v>0</v>
      </c>
      <c r="O18" s="32">
        <v>18.374333333333333</v>
      </c>
      <c r="P18" s="32">
        <v>0</v>
      </c>
      <c r="Q18" s="37">
        <v>0</v>
      </c>
      <c r="R18" s="32">
        <v>1.6888888888888889</v>
      </c>
      <c r="S18" s="32">
        <v>0</v>
      </c>
      <c r="T18" s="37">
        <v>0</v>
      </c>
      <c r="U18" s="32">
        <v>5.6888888888888891</v>
      </c>
      <c r="V18" s="32">
        <v>0</v>
      </c>
      <c r="W18" s="37">
        <v>0</v>
      </c>
      <c r="X18" s="32">
        <v>25.276333333333323</v>
      </c>
      <c r="Y18" s="32">
        <v>0</v>
      </c>
      <c r="Z18" s="37">
        <v>0</v>
      </c>
      <c r="AA18" s="32">
        <v>5.5555555555555558E-3</v>
      </c>
      <c r="AB18" s="32">
        <v>5.5555555555555558E-3</v>
      </c>
      <c r="AC18" s="37">
        <v>1</v>
      </c>
      <c r="AD18" s="32">
        <v>66.154333333333327</v>
      </c>
      <c r="AE18" s="32">
        <v>5.5454444444444455</v>
      </c>
      <c r="AF18" s="37">
        <v>8.382586846582657E-2</v>
      </c>
      <c r="AG18" s="32">
        <v>15.510444444444442</v>
      </c>
      <c r="AH18" s="32">
        <v>0</v>
      </c>
      <c r="AI18" s="37">
        <v>0</v>
      </c>
      <c r="AJ18" s="32">
        <v>0</v>
      </c>
      <c r="AK18" s="32">
        <v>0</v>
      </c>
      <c r="AL18" s="37" t="s">
        <v>367</v>
      </c>
      <c r="AM18" t="s">
        <v>13</v>
      </c>
      <c r="AN18" s="34">
        <v>10</v>
      </c>
      <c r="AX18"/>
      <c r="AY18"/>
    </row>
    <row r="19" spans="1:51" x14ac:dyDescent="0.25">
      <c r="A19" t="s">
        <v>242</v>
      </c>
      <c r="B19" t="s">
        <v>93</v>
      </c>
      <c r="C19" t="s">
        <v>167</v>
      </c>
      <c r="D19" t="s">
        <v>211</v>
      </c>
      <c r="E19" s="32">
        <v>63.444444444444443</v>
      </c>
      <c r="F19" s="32">
        <v>208.35866666666664</v>
      </c>
      <c r="G19" s="32">
        <v>2.3583333333333329</v>
      </c>
      <c r="H19" s="37">
        <v>1.1318623655363508E-2</v>
      </c>
      <c r="I19" s="32">
        <v>198.5574444444444</v>
      </c>
      <c r="J19" s="32">
        <v>2.3472222222222219</v>
      </c>
      <c r="K19" s="37">
        <v>1.1821376069729612E-2</v>
      </c>
      <c r="L19" s="32">
        <v>29.276</v>
      </c>
      <c r="M19" s="32">
        <v>0</v>
      </c>
      <c r="N19" s="37">
        <v>0</v>
      </c>
      <c r="O19" s="32">
        <v>19.485888888888891</v>
      </c>
      <c r="P19" s="32">
        <v>0</v>
      </c>
      <c r="Q19" s="37">
        <v>0</v>
      </c>
      <c r="R19" s="32">
        <v>2.2083333333333335</v>
      </c>
      <c r="S19" s="32">
        <v>0</v>
      </c>
      <c r="T19" s="37">
        <v>0</v>
      </c>
      <c r="U19" s="32">
        <v>7.5817777777777779</v>
      </c>
      <c r="V19" s="32">
        <v>0</v>
      </c>
      <c r="W19" s="37">
        <v>0</v>
      </c>
      <c r="X19" s="32">
        <v>60.194222222222209</v>
      </c>
      <c r="Y19" s="32">
        <v>0</v>
      </c>
      <c r="Z19" s="37">
        <v>0</v>
      </c>
      <c r="AA19" s="32">
        <v>1.1111111111111112E-2</v>
      </c>
      <c r="AB19" s="32">
        <v>1.1111111111111112E-2</v>
      </c>
      <c r="AC19" s="37">
        <v>1</v>
      </c>
      <c r="AD19" s="32">
        <v>77.118999999999986</v>
      </c>
      <c r="AE19" s="32">
        <v>2.3472222222222219</v>
      </c>
      <c r="AF19" s="37">
        <v>3.043636746096581E-2</v>
      </c>
      <c r="AG19" s="32">
        <v>41.75833333333334</v>
      </c>
      <c r="AH19" s="32">
        <v>0</v>
      </c>
      <c r="AI19" s="37">
        <v>0</v>
      </c>
      <c r="AJ19" s="32">
        <v>0</v>
      </c>
      <c r="AK19" s="32">
        <v>0</v>
      </c>
      <c r="AL19" s="37" t="s">
        <v>367</v>
      </c>
      <c r="AM19" t="s">
        <v>15</v>
      </c>
      <c r="AN19" s="34">
        <v>10</v>
      </c>
      <c r="AX19"/>
      <c r="AY19"/>
    </row>
    <row r="20" spans="1:51" x14ac:dyDescent="0.25">
      <c r="A20" t="s">
        <v>242</v>
      </c>
      <c r="B20" t="s">
        <v>100</v>
      </c>
      <c r="C20" t="s">
        <v>174</v>
      </c>
      <c r="D20" t="s">
        <v>216</v>
      </c>
      <c r="E20" s="32">
        <v>24.977777777777778</v>
      </c>
      <c r="F20" s="32">
        <v>163.67100000000002</v>
      </c>
      <c r="G20" s="32">
        <v>0</v>
      </c>
      <c r="H20" s="37">
        <v>0</v>
      </c>
      <c r="I20" s="32">
        <v>147.31122222222226</v>
      </c>
      <c r="J20" s="32">
        <v>0</v>
      </c>
      <c r="K20" s="37">
        <v>0</v>
      </c>
      <c r="L20" s="32">
        <v>31.74355555555556</v>
      </c>
      <c r="M20" s="32">
        <v>0</v>
      </c>
      <c r="N20" s="37">
        <v>0</v>
      </c>
      <c r="O20" s="32">
        <v>20.611333333333338</v>
      </c>
      <c r="P20" s="32">
        <v>0</v>
      </c>
      <c r="Q20" s="37">
        <v>0</v>
      </c>
      <c r="R20" s="32">
        <v>6.0091111111111104</v>
      </c>
      <c r="S20" s="32">
        <v>0</v>
      </c>
      <c r="T20" s="37">
        <v>0</v>
      </c>
      <c r="U20" s="32">
        <v>5.1231111111111112</v>
      </c>
      <c r="V20" s="32">
        <v>0</v>
      </c>
      <c r="W20" s="37">
        <v>0</v>
      </c>
      <c r="X20" s="32">
        <v>25.842888888888897</v>
      </c>
      <c r="Y20" s="32">
        <v>0</v>
      </c>
      <c r="Z20" s="37">
        <v>0</v>
      </c>
      <c r="AA20" s="32">
        <v>5.2275555555555542</v>
      </c>
      <c r="AB20" s="32">
        <v>0</v>
      </c>
      <c r="AC20" s="37">
        <v>0</v>
      </c>
      <c r="AD20" s="32">
        <v>100.85700000000001</v>
      </c>
      <c r="AE20" s="32">
        <v>0</v>
      </c>
      <c r="AF20" s="37">
        <v>0</v>
      </c>
      <c r="AG20" s="32">
        <v>0</v>
      </c>
      <c r="AH20" s="32">
        <v>0</v>
      </c>
      <c r="AI20" s="37" t="s">
        <v>367</v>
      </c>
      <c r="AJ20" s="32">
        <v>0</v>
      </c>
      <c r="AK20" s="32">
        <v>0</v>
      </c>
      <c r="AL20" s="37" t="s">
        <v>367</v>
      </c>
      <c r="AM20" t="s">
        <v>22</v>
      </c>
      <c r="AN20" s="34">
        <v>10</v>
      </c>
      <c r="AX20"/>
      <c r="AY20"/>
    </row>
    <row r="21" spans="1:51" x14ac:dyDescent="0.25">
      <c r="A21" t="s">
        <v>242</v>
      </c>
      <c r="B21" t="s">
        <v>105</v>
      </c>
      <c r="C21" t="s">
        <v>179</v>
      </c>
      <c r="D21" t="s">
        <v>220</v>
      </c>
      <c r="E21" s="32">
        <v>30.777777777777779</v>
      </c>
      <c r="F21" s="32">
        <v>141.55299999999997</v>
      </c>
      <c r="G21" s="32">
        <v>0.33333333333333331</v>
      </c>
      <c r="H21" s="37">
        <v>2.3548305817137991E-3</v>
      </c>
      <c r="I21" s="32">
        <v>123.13744444444441</v>
      </c>
      <c r="J21" s="32">
        <v>0</v>
      </c>
      <c r="K21" s="37">
        <v>0</v>
      </c>
      <c r="L21" s="32">
        <v>36.29677777777777</v>
      </c>
      <c r="M21" s="32">
        <v>0</v>
      </c>
      <c r="N21" s="37">
        <v>0</v>
      </c>
      <c r="O21" s="32">
        <v>18.214555555555549</v>
      </c>
      <c r="P21" s="32">
        <v>0</v>
      </c>
      <c r="Q21" s="37">
        <v>0</v>
      </c>
      <c r="R21" s="32">
        <v>4.8397777777777771</v>
      </c>
      <c r="S21" s="32">
        <v>0</v>
      </c>
      <c r="T21" s="37">
        <v>0</v>
      </c>
      <c r="U21" s="32">
        <v>13.242444444444443</v>
      </c>
      <c r="V21" s="32">
        <v>0</v>
      </c>
      <c r="W21" s="37">
        <v>0</v>
      </c>
      <c r="X21" s="32">
        <v>9.6645555555555518</v>
      </c>
      <c r="Y21" s="32">
        <v>0</v>
      </c>
      <c r="Z21" s="37">
        <v>0</v>
      </c>
      <c r="AA21" s="32">
        <v>0.33333333333333331</v>
      </c>
      <c r="AB21" s="32">
        <v>0.33333333333333331</v>
      </c>
      <c r="AC21" s="37">
        <v>1</v>
      </c>
      <c r="AD21" s="32">
        <v>85.227333333333306</v>
      </c>
      <c r="AE21" s="32">
        <v>0</v>
      </c>
      <c r="AF21" s="37">
        <v>0</v>
      </c>
      <c r="AG21" s="32">
        <v>10.031000000000002</v>
      </c>
      <c r="AH21" s="32">
        <v>0</v>
      </c>
      <c r="AI21" s="37">
        <v>0</v>
      </c>
      <c r="AJ21" s="32">
        <v>0</v>
      </c>
      <c r="AK21" s="32">
        <v>0</v>
      </c>
      <c r="AL21" s="37" t="s">
        <v>367</v>
      </c>
      <c r="AM21" t="s">
        <v>27</v>
      </c>
      <c r="AN21" s="34">
        <v>10</v>
      </c>
      <c r="AX21"/>
      <c r="AY21"/>
    </row>
    <row r="22" spans="1:51" x14ac:dyDescent="0.25">
      <c r="A22" t="s">
        <v>242</v>
      </c>
      <c r="B22" t="s">
        <v>135</v>
      </c>
      <c r="C22" t="s">
        <v>192</v>
      </c>
      <c r="D22" t="s">
        <v>210</v>
      </c>
      <c r="E22" s="32">
        <v>87.066666666666663</v>
      </c>
      <c r="F22" s="32">
        <v>321.84366666666665</v>
      </c>
      <c r="G22" s="32">
        <v>4.689222222222222</v>
      </c>
      <c r="H22" s="37">
        <v>1.4569875712604428E-2</v>
      </c>
      <c r="I22" s="32">
        <v>269.2402222222222</v>
      </c>
      <c r="J22" s="32">
        <v>4.689222222222222</v>
      </c>
      <c r="K22" s="37">
        <v>1.7416499598458545E-2</v>
      </c>
      <c r="L22" s="32">
        <v>40.511888888888897</v>
      </c>
      <c r="M22" s="32">
        <v>9.1333333333333322E-2</v>
      </c>
      <c r="N22" s="37">
        <v>2.2544822233253881E-3</v>
      </c>
      <c r="O22" s="32">
        <v>20.795777777777786</v>
      </c>
      <c r="P22" s="32">
        <v>9.1333333333333322E-2</v>
      </c>
      <c r="Q22" s="37">
        <v>4.3919171626719076E-3</v>
      </c>
      <c r="R22" s="32">
        <v>14.027222222222223</v>
      </c>
      <c r="S22" s="32">
        <v>0</v>
      </c>
      <c r="T22" s="37">
        <v>0</v>
      </c>
      <c r="U22" s="32">
        <v>5.6888888888888891</v>
      </c>
      <c r="V22" s="32">
        <v>0</v>
      </c>
      <c r="W22" s="37">
        <v>0</v>
      </c>
      <c r="X22" s="32">
        <v>91.390111111111096</v>
      </c>
      <c r="Y22" s="32">
        <v>0.72066666666666668</v>
      </c>
      <c r="Z22" s="37">
        <v>7.8856088246844133E-3</v>
      </c>
      <c r="AA22" s="32">
        <v>32.887333333333331</v>
      </c>
      <c r="AB22" s="32">
        <v>0</v>
      </c>
      <c r="AC22" s="37">
        <v>0</v>
      </c>
      <c r="AD22" s="32">
        <v>123.47877777777776</v>
      </c>
      <c r="AE22" s="32">
        <v>3.8772222222222221</v>
      </c>
      <c r="AF22" s="37">
        <v>3.139990767644283E-2</v>
      </c>
      <c r="AG22" s="32">
        <v>33.575555555555553</v>
      </c>
      <c r="AH22" s="32">
        <v>0</v>
      </c>
      <c r="AI22" s="37">
        <v>0</v>
      </c>
      <c r="AJ22" s="32">
        <v>0</v>
      </c>
      <c r="AK22" s="32">
        <v>0</v>
      </c>
      <c r="AL22" s="37" t="s">
        <v>367</v>
      </c>
      <c r="AM22" t="s">
        <v>57</v>
      </c>
      <c r="AN22" s="34">
        <v>10</v>
      </c>
      <c r="AX22"/>
      <c r="AY22"/>
    </row>
    <row r="23" spans="1:51" x14ac:dyDescent="0.25">
      <c r="A23" t="s">
        <v>242</v>
      </c>
      <c r="B23" t="s">
        <v>116</v>
      </c>
      <c r="C23" t="s">
        <v>186</v>
      </c>
      <c r="D23" t="s">
        <v>225</v>
      </c>
      <c r="E23" s="32">
        <v>39.200000000000003</v>
      </c>
      <c r="F23" s="32">
        <v>146.83977777777778</v>
      </c>
      <c r="G23" s="32">
        <v>0</v>
      </c>
      <c r="H23" s="37">
        <v>0</v>
      </c>
      <c r="I23" s="32">
        <v>136.41755555555557</v>
      </c>
      <c r="J23" s="32">
        <v>0</v>
      </c>
      <c r="K23" s="37">
        <v>0</v>
      </c>
      <c r="L23" s="32">
        <v>29.292555555555552</v>
      </c>
      <c r="M23" s="32">
        <v>0</v>
      </c>
      <c r="N23" s="37">
        <v>0</v>
      </c>
      <c r="O23" s="32">
        <v>24.436999999999998</v>
      </c>
      <c r="P23" s="32">
        <v>0</v>
      </c>
      <c r="Q23" s="37">
        <v>0</v>
      </c>
      <c r="R23" s="32">
        <v>0</v>
      </c>
      <c r="S23" s="32">
        <v>0</v>
      </c>
      <c r="T23" s="37" t="s">
        <v>367</v>
      </c>
      <c r="U23" s="32">
        <v>4.8555555555555552</v>
      </c>
      <c r="V23" s="32">
        <v>0</v>
      </c>
      <c r="W23" s="37">
        <v>0</v>
      </c>
      <c r="X23" s="32">
        <v>16.291666666666668</v>
      </c>
      <c r="Y23" s="32">
        <v>0</v>
      </c>
      <c r="Z23" s="37">
        <v>0</v>
      </c>
      <c r="AA23" s="32">
        <v>5.5666666666666664</v>
      </c>
      <c r="AB23" s="32">
        <v>0</v>
      </c>
      <c r="AC23" s="37">
        <v>0</v>
      </c>
      <c r="AD23" s="32">
        <v>83.486111111111114</v>
      </c>
      <c r="AE23" s="32">
        <v>0</v>
      </c>
      <c r="AF23" s="37">
        <v>0</v>
      </c>
      <c r="AG23" s="32">
        <v>12.202777777777778</v>
      </c>
      <c r="AH23" s="32">
        <v>0</v>
      </c>
      <c r="AI23" s="37">
        <v>0</v>
      </c>
      <c r="AJ23" s="32">
        <v>0</v>
      </c>
      <c r="AK23" s="32">
        <v>0</v>
      </c>
      <c r="AL23" s="37" t="s">
        <v>367</v>
      </c>
      <c r="AM23" t="s">
        <v>38</v>
      </c>
      <c r="AN23" s="34">
        <v>10</v>
      </c>
      <c r="AX23"/>
      <c r="AY23"/>
    </row>
    <row r="24" spans="1:51" x14ac:dyDescent="0.25">
      <c r="A24" t="s">
        <v>242</v>
      </c>
      <c r="B24" t="s">
        <v>138</v>
      </c>
      <c r="C24" t="s">
        <v>193</v>
      </c>
      <c r="D24" t="s">
        <v>228</v>
      </c>
      <c r="E24" s="32">
        <v>24.877777777777776</v>
      </c>
      <c r="F24" s="32">
        <v>113.00088888888891</v>
      </c>
      <c r="G24" s="32">
        <v>2.057555555555556</v>
      </c>
      <c r="H24" s="37">
        <v>1.8208313012287022E-2</v>
      </c>
      <c r="I24" s="32">
        <v>100.73422222222226</v>
      </c>
      <c r="J24" s="32">
        <v>2.057555555555556</v>
      </c>
      <c r="K24" s="37">
        <v>2.0425586361470446E-2</v>
      </c>
      <c r="L24" s="32">
        <v>30.284999999999993</v>
      </c>
      <c r="M24" s="32">
        <v>0</v>
      </c>
      <c r="N24" s="37">
        <v>0</v>
      </c>
      <c r="O24" s="32">
        <v>18.018333333333327</v>
      </c>
      <c r="P24" s="32">
        <v>0</v>
      </c>
      <c r="Q24" s="37">
        <v>0</v>
      </c>
      <c r="R24" s="32">
        <v>7.1111111111111107</v>
      </c>
      <c r="S24" s="32">
        <v>0</v>
      </c>
      <c r="T24" s="37">
        <v>0</v>
      </c>
      <c r="U24" s="32">
        <v>5.1555555555555559</v>
      </c>
      <c r="V24" s="32">
        <v>0</v>
      </c>
      <c r="W24" s="37">
        <v>0</v>
      </c>
      <c r="X24" s="32">
        <v>15.449000000000003</v>
      </c>
      <c r="Y24" s="32">
        <v>2.057555555555556</v>
      </c>
      <c r="Z24" s="37">
        <v>0.13318373717105025</v>
      </c>
      <c r="AA24" s="32">
        <v>0</v>
      </c>
      <c r="AB24" s="32">
        <v>0</v>
      </c>
      <c r="AC24" s="37" t="s">
        <v>367</v>
      </c>
      <c r="AD24" s="32">
        <v>55.406777777777812</v>
      </c>
      <c r="AE24" s="32">
        <v>0</v>
      </c>
      <c r="AF24" s="37">
        <v>0</v>
      </c>
      <c r="AG24" s="32">
        <v>11.860111111111111</v>
      </c>
      <c r="AH24" s="32">
        <v>0</v>
      </c>
      <c r="AI24" s="37">
        <v>0</v>
      </c>
      <c r="AJ24" s="32">
        <v>0</v>
      </c>
      <c r="AK24" s="32">
        <v>0</v>
      </c>
      <c r="AL24" s="37" t="s">
        <v>367</v>
      </c>
      <c r="AM24" t="s">
        <v>60</v>
      </c>
      <c r="AN24" s="34">
        <v>10</v>
      </c>
      <c r="AX24"/>
      <c r="AY24"/>
    </row>
    <row r="25" spans="1:51" x14ac:dyDescent="0.25">
      <c r="A25" t="s">
        <v>242</v>
      </c>
      <c r="B25" t="s">
        <v>98</v>
      </c>
      <c r="C25" t="s">
        <v>172</v>
      </c>
      <c r="D25" t="s">
        <v>197</v>
      </c>
      <c r="E25" s="32">
        <v>33.088888888888889</v>
      </c>
      <c r="F25" s="32">
        <v>190.16477777777772</v>
      </c>
      <c r="G25" s="32">
        <v>0</v>
      </c>
      <c r="H25" s="37">
        <v>0</v>
      </c>
      <c r="I25" s="32">
        <v>176.47766666666661</v>
      </c>
      <c r="J25" s="32">
        <v>0</v>
      </c>
      <c r="K25" s="37">
        <v>0</v>
      </c>
      <c r="L25" s="32">
        <v>35.911111111111104</v>
      </c>
      <c r="M25" s="32">
        <v>0</v>
      </c>
      <c r="N25" s="37">
        <v>0</v>
      </c>
      <c r="O25" s="32">
        <v>22.223999999999997</v>
      </c>
      <c r="P25" s="32">
        <v>0</v>
      </c>
      <c r="Q25" s="37">
        <v>0</v>
      </c>
      <c r="R25" s="32">
        <v>8.1315555555555541</v>
      </c>
      <c r="S25" s="32">
        <v>0</v>
      </c>
      <c r="T25" s="37">
        <v>0</v>
      </c>
      <c r="U25" s="32">
        <v>5.5555555555555554</v>
      </c>
      <c r="V25" s="32">
        <v>0</v>
      </c>
      <c r="W25" s="37">
        <v>0</v>
      </c>
      <c r="X25" s="32">
        <v>30.122777777777763</v>
      </c>
      <c r="Y25" s="32">
        <v>0</v>
      </c>
      <c r="Z25" s="37">
        <v>0</v>
      </c>
      <c r="AA25" s="32">
        <v>0</v>
      </c>
      <c r="AB25" s="32">
        <v>0</v>
      </c>
      <c r="AC25" s="37" t="s">
        <v>367</v>
      </c>
      <c r="AD25" s="32">
        <v>116.69955555555552</v>
      </c>
      <c r="AE25" s="32">
        <v>0</v>
      </c>
      <c r="AF25" s="37">
        <v>0</v>
      </c>
      <c r="AG25" s="32">
        <v>7.4313333333333356</v>
      </c>
      <c r="AH25" s="32">
        <v>0</v>
      </c>
      <c r="AI25" s="37">
        <v>0</v>
      </c>
      <c r="AJ25" s="32">
        <v>0</v>
      </c>
      <c r="AK25" s="32">
        <v>0</v>
      </c>
      <c r="AL25" s="37" t="s">
        <v>367</v>
      </c>
      <c r="AM25" t="s">
        <v>20</v>
      </c>
      <c r="AN25" s="34">
        <v>10</v>
      </c>
      <c r="AX25"/>
      <c r="AY25"/>
    </row>
    <row r="26" spans="1:51" x14ac:dyDescent="0.25">
      <c r="A26" t="s">
        <v>242</v>
      </c>
      <c r="B26" t="s">
        <v>82</v>
      </c>
      <c r="C26" t="s">
        <v>160</v>
      </c>
      <c r="D26" t="s">
        <v>205</v>
      </c>
      <c r="E26" s="32">
        <v>68.566666666666663</v>
      </c>
      <c r="F26" s="32">
        <v>259.10244444444436</v>
      </c>
      <c r="G26" s="32">
        <v>0</v>
      </c>
      <c r="H26" s="37">
        <v>0</v>
      </c>
      <c r="I26" s="32">
        <v>238.4057777777777</v>
      </c>
      <c r="J26" s="32">
        <v>0</v>
      </c>
      <c r="K26" s="37">
        <v>0</v>
      </c>
      <c r="L26" s="32">
        <v>58.009666666666668</v>
      </c>
      <c r="M26" s="32">
        <v>0</v>
      </c>
      <c r="N26" s="37">
        <v>0</v>
      </c>
      <c r="O26" s="32">
        <v>40.472999999999999</v>
      </c>
      <c r="P26" s="32">
        <v>0</v>
      </c>
      <c r="Q26" s="37">
        <v>0</v>
      </c>
      <c r="R26" s="32">
        <v>12.29222222222222</v>
      </c>
      <c r="S26" s="32">
        <v>0</v>
      </c>
      <c r="T26" s="37">
        <v>0</v>
      </c>
      <c r="U26" s="32">
        <v>5.2444444444444445</v>
      </c>
      <c r="V26" s="32">
        <v>0</v>
      </c>
      <c r="W26" s="37">
        <v>0</v>
      </c>
      <c r="X26" s="32">
        <v>62.677999999999983</v>
      </c>
      <c r="Y26" s="32">
        <v>0</v>
      </c>
      <c r="Z26" s="37">
        <v>0</v>
      </c>
      <c r="AA26" s="32">
        <v>3.1599999999999993</v>
      </c>
      <c r="AB26" s="32">
        <v>0</v>
      </c>
      <c r="AC26" s="37">
        <v>0</v>
      </c>
      <c r="AD26" s="32">
        <v>74.092777777777727</v>
      </c>
      <c r="AE26" s="32">
        <v>0</v>
      </c>
      <c r="AF26" s="37">
        <v>0</v>
      </c>
      <c r="AG26" s="32">
        <v>61.161999999999992</v>
      </c>
      <c r="AH26" s="32">
        <v>0</v>
      </c>
      <c r="AI26" s="37">
        <v>0</v>
      </c>
      <c r="AJ26" s="32">
        <v>0</v>
      </c>
      <c r="AK26" s="32">
        <v>0</v>
      </c>
      <c r="AL26" s="37" t="s">
        <v>367</v>
      </c>
      <c r="AM26" t="s">
        <v>4</v>
      </c>
      <c r="AN26" s="34">
        <v>10</v>
      </c>
      <c r="AX26"/>
      <c r="AY26"/>
    </row>
    <row r="27" spans="1:51" x14ac:dyDescent="0.25">
      <c r="A27" t="s">
        <v>242</v>
      </c>
      <c r="B27" t="s">
        <v>119</v>
      </c>
      <c r="C27" t="s">
        <v>187</v>
      </c>
      <c r="D27" t="s">
        <v>227</v>
      </c>
      <c r="E27" s="32">
        <v>29.888888888888889</v>
      </c>
      <c r="F27" s="32">
        <v>130.29300000000001</v>
      </c>
      <c r="G27" s="32">
        <v>0.28888888888888886</v>
      </c>
      <c r="H27" s="37">
        <v>2.2172249383227713E-3</v>
      </c>
      <c r="I27" s="32">
        <v>124.31522222222222</v>
      </c>
      <c r="J27" s="32">
        <v>0</v>
      </c>
      <c r="K27" s="37">
        <v>0</v>
      </c>
      <c r="L27" s="32">
        <v>34.164555555555545</v>
      </c>
      <c r="M27" s="32">
        <v>0</v>
      </c>
      <c r="N27" s="37">
        <v>0</v>
      </c>
      <c r="O27" s="32">
        <v>28.475666666666655</v>
      </c>
      <c r="P27" s="32">
        <v>0</v>
      </c>
      <c r="Q27" s="37">
        <v>0</v>
      </c>
      <c r="R27" s="32">
        <v>0</v>
      </c>
      <c r="S27" s="32">
        <v>0</v>
      </c>
      <c r="T27" s="37" t="s">
        <v>367</v>
      </c>
      <c r="U27" s="32">
        <v>5.6888888888888891</v>
      </c>
      <c r="V27" s="32">
        <v>0</v>
      </c>
      <c r="W27" s="37">
        <v>0</v>
      </c>
      <c r="X27" s="32">
        <v>18.907444444444444</v>
      </c>
      <c r="Y27" s="32">
        <v>0</v>
      </c>
      <c r="Z27" s="37">
        <v>0</v>
      </c>
      <c r="AA27" s="32">
        <v>0.28888888888888886</v>
      </c>
      <c r="AB27" s="32">
        <v>0.28888888888888886</v>
      </c>
      <c r="AC27" s="37">
        <v>1</v>
      </c>
      <c r="AD27" s="32">
        <v>76.932111111111112</v>
      </c>
      <c r="AE27" s="32">
        <v>0</v>
      </c>
      <c r="AF27" s="37">
        <v>0</v>
      </c>
      <c r="AG27" s="32">
        <v>0</v>
      </c>
      <c r="AH27" s="32">
        <v>0</v>
      </c>
      <c r="AI27" s="37" t="s">
        <v>367</v>
      </c>
      <c r="AJ27" s="32">
        <v>0</v>
      </c>
      <c r="AK27" s="32">
        <v>0</v>
      </c>
      <c r="AL27" s="37" t="s">
        <v>367</v>
      </c>
      <c r="AM27" t="s">
        <v>41</v>
      </c>
      <c r="AN27" s="34">
        <v>10</v>
      </c>
      <c r="AX27"/>
      <c r="AY27"/>
    </row>
    <row r="28" spans="1:51" x14ac:dyDescent="0.25">
      <c r="A28" t="s">
        <v>242</v>
      </c>
      <c r="B28" t="s">
        <v>103</v>
      </c>
      <c r="C28" t="s">
        <v>177</v>
      </c>
      <c r="D28" t="s">
        <v>218</v>
      </c>
      <c r="E28" s="32">
        <v>34.577777777777776</v>
      </c>
      <c r="F28" s="32">
        <v>117.13644444444444</v>
      </c>
      <c r="G28" s="32">
        <v>5.5555555555555558E-3</v>
      </c>
      <c r="H28" s="37">
        <v>4.7428070588146026E-5</v>
      </c>
      <c r="I28" s="32">
        <v>111.44199999999998</v>
      </c>
      <c r="J28" s="32">
        <v>0</v>
      </c>
      <c r="K28" s="37">
        <v>0</v>
      </c>
      <c r="L28" s="32">
        <v>45.285777777777788</v>
      </c>
      <c r="M28" s="32">
        <v>0</v>
      </c>
      <c r="N28" s="37">
        <v>0</v>
      </c>
      <c r="O28" s="32">
        <v>39.596888888888898</v>
      </c>
      <c r="P28" s="32">
        <v>0</v>
      </c>
      <c r="Q28" s="37">
        <v>0</v>
      </c>
      <c r="R28" s="32">
        <v>0</v>
      </c>
      <c r="S28" s="32">
        <v>0</v>
      </c>
      <c r="T28" s="37" t="s">
        <v>367</v>
      </c>
      <c r="U28" s="32">
        <v>5.6888888888888891</v>
      </c>
      <c r="V28" s="32">
        <v>0</v>
      </c>
      <c r="W28" s="37">
        <v>0</v>
      </c>
      <c r="X28" s="32">
        <v>10.729666666666663</v>
      </c>
      <c r="Y28" s="32">
        <v>0</v>
      </c>
      <c r="Z28" s="37">
        <v>0</v>
      </c>
      <c r="AA28" s="32">
        <v>5.5555555555555558E-3</v>
      </c>
      <c r="AB28" s="32">
        <v>5.5555555555555558E-3</v>
      </c>
      <c r="AC28" s="37">
        <v>1</v>
      </c>
      <c r="AD28" s="32">
        <v>61.115444444444421</v>
      </c>
      <c r="AE28" s="32">
        <v>0</v>
      </c>
      <c r="AF28" s="37">
        <v>0</v>
      </c>
      <c r="AG28" s="32">
        <v>0</v>
      </c>
      <c r="AH28" s="32">
        <v>0</v>
      </c>
      <c r="AI28" s="37" t="s">
        <v>367</v>
      </c>
      <c r="AJ28" s="32">
        <v>0</v>
      </c>
      <c r="AK28" s="32">
        <v>0</v>
      </c>
      <c r="AL28" s="37" t="s">
        <v>367</v>
      </c>
      <c r="AM28" t="s">
        <v>25</v>
      </c>
      <c r="AN28" s="34">
        <v>10</v>
      </c>
      <c r="AX28"/>
      <c r="AY28"/>
    </row>
    <row r="29" spans="1:51" x14ac:dyDescent="0.25">
      <c r="A29" t="s">
        <v>242</v>
      </c>
      <c r="B29" t="s">
        <v>97</v>
      </c>
      <c r="C29" t="s">
        <v>171</v>
      </c>
      <c r="D29" t="s">
        <v>214</v>
      </c>
      <c r="E29" s="32">
        <v>37.055555555555557</v>
      </c>
      <c r="F29" s="32">
        <v>127.06477777777776</v>
      </c>
      <c r="G29" s="32">
        <v>6.6666666666666666E-2</v>
      </c>
      <c r="H29" s="37">
        <v>5.2466677101705784E-4</v>
      </c>
      <c r="I29" s="32">
        <v>116.22399999999999</v>
      </c>
      <c r="J29" s="32">
        <v>0</v>
      </c>
      <c r="K29" s="37">
        <v>0</v>
      </c>
      <c r="L29" s="32">
        <v>35.344999999999999</v>
      </c>
      <c r="M29" s="32">
        <v>0</v>
      </c>
      <c r="N29" s="37">
        <v>0</v>
      </c>
      <c r="O29" s="32">
        <v>24.570888888888891</v>
      </c>
      <c r="P29" s="32">
        <v>0</v>
      </c>
      <c r="Q29" s="37">
        <v>0</v>
      </c>
      <c r="R29" s="32">
        <v>5.0852222222222219</v>
      </c>
      <c r="S29" s="32">
        <v>0</v>
      </c>
      <c r="T29" s="37">
        <v>0</v>
      </c>
      <c r="U29" s="32">
        <v>5.6888888888888891</v>
      </c>
      <c r="V29" s="32">
        <v>0</v>
      </c>
      <c r="W29" s="37">
        <v>0</v>
      </c>
      <c r="X29" s="32">
        <v>12.440555555555553</v>
      </c>
      <c r="Y29" s="32">
        <v>0</v>
      </c>
      <c r="Z29" s="37">
        <v>0</v>
      </c>
      <c r="AA29" s="32">
        <v>6.6666666666666666E-2</v>
      </c>
      <c r="AB29" s="32">
        <v>6.6666666666666666E-2</v>
      </c>
      <c r="AC29" s="37">
        <v>1</v>
      </c>
      <c r="AD29" s="32">
        <v>79.212555555555539</v>
      </c>
      <c r="AE29" s="32">
        <v>0</v>
      </c>
      <c r="AF29" s="37">
        <v>0</v>
      </c>
      <c r="AG29" s="32">
        <v>0</v>
      </c>
      <c r="AH29" s="32">
        <v>0</v>
      </c>
      <c r="AI29" s="37" t="s">
        <v>367</v>
      </c>
      <c r="AJ29" s="32">
        <v>0</v>
      </c>
      <c r="AK29" s="32">
        <v>0</v>
      </c>
      <c r="AL29" s="37" t="s">
        <v>367</v>
      </c>
      <c r="AM29" t="s">
        <v>19</v>
      </c>
      <c r="AN29" s="34">
        <v>10</v>
      </c>
      <c r="AX29"/>
      <c r="AY29"/>
    </row>
    <row r="30" spans="1:51" x14ac:dyDescent="0.25">
      <c r="A30" t="s">
        <v>242</v>
      </c>
      <c r="B30" t="s">
        <v>111</v>
      </c>
      <c r="C30" t="s">
        <v>182</v>
      </c>
      <c r="D30" t="s">
        <v>223</v>
      </c>
      <c r="E30" s="32">
        <v>30.866666666666667</v>
      </c>
      <c r="F30" s="32">
        <v>154.87622222222225</v>
      </c>
      <c r="G30" s="32">
        <v>24.097000000000005</v>
      </c>
      <c r="H30" s="37">
        <v>0.15558876407396302</v>
      </c>
      <c r="I30" s="32">
        <v>138.99622222222226</v>
      </c>
      <c r="J30" s="32">
        <v>23.738666666666671</v>
      </c>
      <c r="K30" s="37">
        <v>0.17078641625751617</v>
      </c>
      <c r="L30" s="32">
        <v>42.393555555555565</v>
      </c>
      <c r="M30" s="32">
        <v>0</v>
      </c>
      <c r="N30" s="37">
        <v>0</v>
      </c>
      <c r="O30" s="32">
        <v>26.871888888888897</v>
      </c>
      <c r="P30" s="32">
        <v>0</v>
      </c>
      <c r="Q30" s="37">
        <v>0</v>
      </c>
      <c r="R30" s="32">
        <v>9.3237777777777779</v>
      </c>
      <c r="S30" s="32">
        <v>0</v>
      </c>
      <c r="T30" s="37">
        <v>0</v>
      </c>
      <c r="U30" s="32">
        <v>6.1978888888888894</v>
      </c>
      <c r="V30" s="32">
        <v>0</v>
      </c>
      <c r="W30" s="37">
        <v>0</v>
      </c>
      <c r="X30" s="32">
        <v>16.554555555555556</v>
      </c>
      <c r="Y30" s="32">
        <v>0</v>
      </c>
      <c r="Z30" s="37">
        <v>0</v>
      </c>
      <c r="AA30" s="32">
        <v>0.35833333333333334</v>
      </c>
      <c r="AB30" s="32">
        <v>0.35833333333333334</v>
      </c>
      <c r="AC30" s="37">
        <v>1</v>
      </c>
      <c r="AD30" s="32">
        <v>95.569777777777801</v>
      </c>
      <c r="AE30" s="32">
        <v>23.738666666666671</v>
      </c>
      <c r="AF30" s="37">
        <v>0.24839093716284086</v>
      </c>
      <c r="AG30" s="32">
        <v>0</v>
      </c>
      <c r="AH30" s="32">
        <v>0</v>
      </c>
      <c r="AI30" s="37" t="s">
        <v>367</v>
      </c>
      <c r="AJ30" s="32">
        <v>0</v>
      </c>
      <c r="AK30" s="32">
        <v>0</v>
      </c>
      <c r="AL30" s="37" t="s">
        <v>367</v>
      </c>
      <c r="AM30" t="s">
        <v>33</v>
      </c>
      <c r="AN30" s="34">
        <v>10</v>
      </c>
      <c r="AX30"/>
      <c r="AY30"/>
    </row>
    <row r="31" spans="1:51" x14ac:dyDescent="0.25">
      <c r="A31" t="s">
        <v>242</v>
      </c>
      <c r="B31" t="s">
        <v>140</v>
      </c>
      <c r="C31" t="s">
        <v>166</v>
      </c>
      <c r="D31" t="s">
        <v>210</v>
      </c>
      <c r="E31" s="32">
        <v>76.7</v>
      </c>
      <c r="F31" s="32">
        <v>312.08533333333338</v>
      </c>
      <c r="G31" s="32">
        <v>45.558111111111103</v>
      </c>
      <c r="H31" s="37">
        <v>0.14597966083350417</v>
      </c>
      <c r="I31" s="32">
        <v>274.18200000000007</v>
      </c>
      <c r="J31" s="32">
        <v>45.558111111111103</v>
      </c>
      <c r="K31" s="37">
        <v>0.16616010938395331</v>
      </c>
      <c r="L31" s="32">
        <v>80.566666666666677</v>
      </c>
      <c r="M31" s="32">
        <v>11.671111111111109</v>
      </c>
      <c r="N31" s="37">
        <v>0.1448627775479244</v>
      </c>
      <c r="O31" s="32">
        <v>47.396666666666682</v>
      </c>
      <c r="P31" s="32">
        <v>11.671111111111109</v>
      </c>
      <c r="Q31" s="37">
        <v>0.24624328949527616</v>
      </c>
      <c r="R31" s="32">
        <v>27.639444444444447</v>
      </c>
      <c r="S31" s="32">
        <v>0</v>
      </c>
      <c r="T31" s="37">
        <v>0</v>
      </c>
      <c r="U31" s="32">
        <v>5.5305555555555559</v>
      </c>
      <c r="V31" s="32">
        <v>0</v>
      </c>
      <c r="W31" s="37">
        <v>0</v>
      </c>
      <c r="X31" s="32">
        <v>58.102777777777796</v>
      </c>
      <c r="Y31" s="32">
        <v>11.031111111111111</v>
      </c>
      <c r="Z31" s="37">
        <v>0.18985514175072901</v>
      </c>
      <c r="AA31" s="32">
        <v>4.7333333333333334</v>
      </c>
      <c r="AB31" s="32">
        <v>0</v>
      </c>
      <c r="AC31" s="37">
        <v>0</v>
      </c>
      <c r="AD31" s="32">
        <v>168.68255555555558</v>
      </c>
      <c r="AE31" s="32">
        <v>22.855888888888884</v>
      </c>
      <c r="AF31" s="37">
        <v>0.13549645850226225</v>
      </c>
      <c r="AG31" s="32">
        <v>0</v>
      </c>
      <c r="AH31" s="32">
        <v>0</v>
      </c>
      <c r="AI31" s="37" t="s">
        <v>367</v>
      </c>
      <c r="AJ31" s="32">
        <v>0</v>
      </c>
      <c r="AK31" s="32">
        <v>0</v>
      </c>
      <c r="AL31" s="37" t="s">
        <v>367</v>
      </c>
      <c r="AM31" t="s">
        <v>62</v>
      </c>
      <c r="AN31" s="34">
        <v>10</v>
      </c>
      <c r="AX31"/>
      <c r="AY31"/>
    </row>
    <row r="32" spans="1:51" x14ac:dyDescent="0.25">
      <c r="A32" t="s">
        <v>242</v>
      </c>
      <c r="B32" t="s">
        <v>142</v>
      </c>
      <c r="C32" t="s">
        <v>165</v>
      </c>
      <c r="D32" t="s">
        <v>209</v>
      </c>
      <c r="E32" s="32">
        <v>49.044444444444444</v>
      </c>
      <c r="F32" s="32">
        <v>192.98222222222219</v>
      </c>
      <c r="G32" s="32">
        <v>4.9766666666666675</v>
      </c>
      <c r="H32" s="37">
        <v>2.5788213076621918E-2</v>
      </c>
      <c r="I32" s="32">
        <v>172.59222222222218</v>
      </c>
      <c r="J32" s="32">
        <v>4.9766666666666675</v>
      </c>
      <c r="K32" s="37">
        <v>2.8834825825806504E-2</v>
      </c>
      <c r="L32" s="32">
        <v>61.403333333333329</v>
      </c>
      <c r="M32" s="32">
        <v>0</v>
      </c>
      <c r="N32" s="37">
        <v>0</v>
      </c>
      <c r="O32" s="32">
        <v>41.457777777777771</v>
      </c>
      <c r="P32" s="32">
        <v>0</v>
      </c>
      <c r="Q32" s="37">
        <v>0</v>
      </c>
      <c r="R32" s="32">
        <v>15.312222222222221</v>
      </c>
      <c r="S32" s="32">
        <v>0</v>
      </c>
      <c r="T32" s="37">
        <v>0</v>
      </c>
      <c r="U32" s="32">
        <v>4.6333333333333337</v>
      </c>
      <c r="V32" s="32">
        <v>0</v>
      </c>
      <c r="W32" s="37">
        <v>0</v>
      </c>
      <c r="X32" s="32">
        <v>31.39777777777778</v>
      </c>
      <c r="Y32" s="32">
        <v>0</v>
      </c>
      <c r="Z32" s="37">
        <v>0</v>
      </c>
      <c r="AA32" s="32">
        <v>0.44444444444444442</v>
      </c>
      <c r="AB32" s="32">
        <v>0</v>
      </c>
      <c r="AC32" s="37">
        <v>0</v>
      </c>
      <c r="AD32" s="32">
        <v>99.736666666666636</v>
      </c>
      <c r="AE32" s="32">
        <v>4.9766666666666675</v>
      </c>
      <c r="AF32" s="37">
        <v>4.9898064904247877E-2</v>
      </c>
      <c r="AG32" s="32">
        <v>0</v>
      </c>
      <c r="AH32" s="32">
        <v>0</v>
      </c>
      <c r="AI32" s="37" t="s">
        <v>367</v>
      </c>
      <c r="AJ32" s="32">
        <v>0</v>
      </c>
      <c r="AK32" s="32">
        <v>0</v>
      </c>
      <c r="AL32" s="37" t="s">
        <v>367</v>
      </c>
      <c r="AM32" t="s">
        <v>64</v>
      </c>
      <c r="AN32" s="34">
        <v>10</v>
      </c>
      <c r="AX32"/>
      <c r="AY32"/>
    </row>
    <row r="33" spans="1:51" x14ac:dyDescent="0.25">
      <c r="A33" t="s">
        <v>242</v>
      </c>
      <c r="B33" t="s">
        <v>141</v>
      </c>
      <c r="C33" t="s">
        <v>160</v>
      </c>
      <c r="D33" t="s">
        <v>205</v>
      </c>
      <c r="E33" s="32">
        <v>41.455555555555556</v>
      </c>
      <c r="F33" s="32">
        <v>201.96233333333333</v>
      </c>
      <c r="G33" s="32">
        <v>13.624000000000001</v>
      </c>
      <c r="H33" s="37">
        <v>6.7458123379442042E-2</v>
      </c>
      <c r="I33" s="32">
        <v>177.34011111111113</v>
      </c>
      <c r="J33" s="32">
        <v>13.624000000000001</v>
      </c>
      <c r="K33" s="37">
        <v>7.6824131408511326E-2</v>
      </c>
      <c r="L33" s="32">
        <v>61.369444444444447</v>
      </c>
      <c r="M33" s="32">
        <v>0.83888888888888891</v>
      </c>
      <c r="N33" s="37">
        <v>1.3669488073145339E-2</v>
      </c>
      <c r="O33" s="32">
        <v>36.911666666666662</v>
      </c>
      <c r="P33" s="32">
        <v>0.83888888888888891</v>
      </c>
      <c r="Q33" s="37">
        <v>2.2726930660285069E-2</v>
      </c>
      <c r="R33" s="32">
        <v>18.81944444444445</v>
      </c>
      <c r="S33" s="32">
        <v>0</v>
      </c>
      <c r="T33" s="37">
        <v>0</v>
      </c>
      <c r="U33" s="32">
        <v>5.6383333333333336</v>
      </c>
      <c r="V33" s="32">
        <v>0</v>
      </c>
      <c r="W33" s="37">
        <v>0</v>
      </c>
      <c r="X33" s="32">
        <v>32.785111111111114</v>
      </c>
      <c r="Y33" s="32">
        <v>2.3289999999999997</v>
      </c>
      <c r="Z33" s="37">
        <v>7.1038343963723355E-2</v>
      </c>
      <c r="AA33" s="32">
        <v>0.16444444444444445</v>
      </c>
      <c r="AB33" s="32">
        <v>0</v>
      </c>
      <c r="AC33" s="37">
        <v>0</v>
      </c>
      <c r="AD33" s="32">
        <v>107.64333333333333</v>
      </c>
      <c r="AE33" s="32">
        <v>10.456111111111111</v>
      </c>
      <c r="AF33" s="37">
        <v>9.7136634358323273E-2</v>
      </c>
      <c r="AG33" s="32">
        <v>0</v>
      </c>
      <c r="AH33" s="32">
        <v>0</v>
      </c>
      <c r="AI33" s="37" t="s">
        <v>367</v>
      </c>
      <c r="AJ33" s="32">
        <v>0</v>
      </c>
      <c r="AK33" s="32">
        <v>0</v>
      </c>
      <c r="AL33" s="37" t="s">
        <v>367</v>
      </c>
      <c r="AM33" t="s">
        <v>63</v>
      </c>
      <c r="AN33" s="34">
        <v>10</v>
      </c>
      <c r="AX33"/>
      <c r="AY33"/>
    </row>
    <row r="34" spans="1:51" x14ac:dyDescent="0.25">
      <c r="A34" t="s">
        <v>242</v>
      </c>
      <c r="B34" t="s">
        <v>94</v>
      </c>
      <c r="C34" t="s">
        <v>167</v>
      </c>
      <c r="D34" t="s">
        <v>211</v>
      </c>
      <c r="E34" s="32">
        <v>51.133333333333333</v>
      </c>
      <c r="F34" s="32">
        <v>194.73366666666669</v>
      </c>
      <c r="G34" s="32">
        <v>2.6916666666666664</v>
      </c>
      <c r="H34" s="37">
        <v>1.3822297462688352E-2</v>
      </c>
      <c r="I34" s="32">
        <v>172.76066666666668</v>
      </c>
      <c r="J34" s="32">
        <v>1.9638888888888888</v>
      </c>
      <c r="K34" s="37">
        <v>1.1367685288446571E-2</v>
      </c>
      <c r="L34" s="32">
        <v>39.769222222222226</v>
      </c>
      <c r="M34" s="32">
        <v>0.57222222222222219</v>
      </c>
      <c r="N34" s="37">
        <v>1.4388569608547088E-2</v>
      </c>
      <c r="O34" s="32">
        <v>22.957888888888888</v>
      </c>
      <c r="P34" s="32">
        <v>0</v>
      </c>
      <c r="Q34" s="37">
        <v>0</v>
      </c>
      <c r="R34" s="32">
        <v>11.611333333333336</v>
      </c>
      <c r="S34" s="32">
        <v>0.57222222222222219</v>
      </c>
      <c r="T34" s="37">
        <v>4.9281353466919281E-2</v>
      </c>
      <c r="U34" s="32">
        <v>5.2</v>
      </c>
      <c r="V34" s="32">
        <v>0</v>
      </c>
      <c r="W34" s="37">
        <v>0</v>
      </c>
      <c r="X34" s="32">
        <v>51.135444444444452</v>
      </c>
      <c r="Y34" s="32">
        <v>0</v>
      </c>
      <c r="Z34" s="37">
        <v>0</v>
      </c>
      <c r="AA34" s="32">
        <v>5.1616666666666671</v>
      </c>
      <c r="AB34" s="32">
        <v>0.15555555555555556</v>
      </c>
      <c r="AC34" s="37">
        <v>3.0136691421806049E-2</v>
      </c>
      <c r="AD34" s="32">
        <v>87.314999999999998</v>
      </c>
      <c r="AE34" s="32">
        <v>1.9638888888888888</v>
      </c>
      <c r="AF34" s="37">
        <v>2.2491998956523953E-2</v>
      </c>
      <c r="AG34" s="32">
        <v>11.352333333333334</v>
      </c>
      <c r="AH34" s="32">
        <v>0</v>
      </c>
      <c r="AI34" s="37">
        <v>0</v>
      </c>
      <c r="AJ34" s="32">
        <v>0</v>
      </c>
      <c r="AK34" s="32">
        <v>0</v>
      </c>
      <c r="AL34" s="37" t="s">
        <v>367</v>
      </c>
      <c r="AM34" t="s">
        <v>16</v>
      </c>
      <c r="AN34" s="34">
        <v>10</v>
      </c>
      <c r="AX34"/>
      <c r="AY34"/>
    </row>
    <row r="35" spans="1:51" x14ac:dyDescent="0.25">
      <c r="A35" t="s">
        <v>242</v>
      </c>
      <c r="B35" t="s">
        <v>129</v>
      </c>
      <c r="C35" t="s">
        <v>163</v>
      </c>
      <c r="D35" t="s">
        <v>206</v>
      </c>
      <c r="E35" s="32">
        <v>53.5</v>
      </c>
      <c r="F35" s="32">
        <v>250.57477777777774</v>
      </c>
      <c r="G35" s="32">
        <v>0.1388888888888889</v>
      </c>
      <c r="H35" s="37">
        <v>5.5428120148653796E-4</v>
      </c>
      <c r="I35" s="32">
        <v>225.16155555555551</v>
      </c>
      <c r="J35" s="32">
        <v>0.1388888888888889</v>
      </c>
      <c r="K35" s="37">
        <v>6.1684104351739555E-4</v>
      </c>
      <c r="L35" s="32">
        <v>40.207333333333338</v>
      </c>
      <c r="M35" s="32">
        <v>0.1388888888888889</v>
      </c>
      <c r="N35" s="37">
        <v>3.4543173439892114E-3</v>
      </c>
      <c r="O35" s="32">
        <v>14.794111111111116</v>
      </c>
      <c r="P35" s="32">
        <v>0.1388888888888889</v>
      </c>
      <c r="Q35" s="37">
        <v>9.388119897556833E-3</v>
      </c>
      <c r="R35" s="32">
        <v>20.079888888888885</v>
      </c>
      <c r="S35" s="32">
        <v>0</v>
      </c>
      <c r="T35" s="37">
        <v>0</v>
      </c>
      <c r="U35" s="32">
        <v>5.333333333333333</v>
      </c>
      <c r="V35" s="32">
        <v>0</v>
      </c>
      <c r="W35" s="37">
        <v>0</v>
      </c>
      <c r="X35" s="32">
        <v>70.287999999999968</v>
      </c>
      <c r="Y35" s="32">
        <v>0</v>
      </c>
      <c r="Z35" s="37">
        <v>0</v>
      </c>
      <c r="AA35" s="32">
        <v>0</v>
      </c>
      <c r="AB35" s="32">
        <v>0</v>
      </c>
      <c r="AC35" s="37" t="s">
        <v>367</v>
      </c>
      <c r="AD35" s="32">
        <v>127.0511111111111</v>
      </c>
      <c r="AE35" s="32">
        <v>0</v>
      </c>
      <c r="AF35" s="37">
        <v>0</v>
      </c>
      <c r="AG35" s="32">
        <v>13.028333333333331</v>
      </c>
      <c r="AH35" s="32">
        <v>0</v>
      </c>
      <c r="AI35" s="37">
        <v>0</v>
      </c>
      <c r="AJ35" s="32">
        <v>0</v>
      </c>
      <c r="AK35" s="32">
        <v>0</v>
      </c>
      <c r="AL35" s="37" t="s">
        <v>367</v>
      </c>
      <c r="AM35" t="s">
        <v>51</v>
      </c>
      <c r="AN35" s="34">
        <v>10</v>
      </c>
      <c r="AX35"/>
      <c r="AY35"/>
    </row>
    <row r="36" spans="1:51" x14ac:dyDescent="0.25">
      <c r="A36" t="s">
        <v>242</v>
      </c>
      <c r="B36" t="s">
        <v>90</v>
      </c>
      <c r="C36" t="s">
        <v>167</v>
      </c>
      <c r="D36" t="s">
        <v>211</v>
      </c>
      <c r="E36" s="32">
        <v>60</v>
      </c>
      <c r="F36" s="32">
        <v>224.22</v>
      </c>
      <c r="G36" s="32">
        <v>10.720777777777776</v>
      </c>
      <c r="H36" s="37">
        <v>4.7813655239397811E-2</v>
      </c>
      <c r="I36" s="32">
        <v>208.041</v>
      </c>
      <c r="J36" s="32">
        <v>10.720777777777776</v>
      </c>
      <c r="K36" s="37">
        <v>5.1532043096205925E-2</v>
      </c>
      <c r="L36" s="32">
        <v>36.974222222222217</v>
      </c>
      <c r="M36" s="32">
        <v>0</v>
      </c>
      <c r="N36" s="37">
        <v>0</v>
      </c>
      <c r="O36" s="32">
        <v>20.795222222222218</v>
      </c>
      <c r="P36" s="32">
        <v>0</v>
      </c>
      <c r="Q36" s="37">
        <v>0</v>
      </c>
      <c r="R36" s="32">
        <v>10.523777777777774</v>
      </c>
      <c r="S36" s="32">
        <v>0</v>
      </c>
      <c r="T36" s="37">
        <v>0</v>
      </c>
      <c r="U36" s="32">
        <v>5.6552222222222222</v>
      </c>
      <c r="V36" s="32">
        <v>0</v>
      </c>
      <c r="W36" s="37">
        <v>0</v>
      </c>
      <c r="X36" s="32">
        <v>67.795999999999978</v>
      </c>
      <c r="Y36" s="32">
        <v>7.1274444444444436</v>
      </c>
      <c r="Z36" s="37">
        <v>0.10513075173232117</v>
      </c>
      <c r="AA36" s="32">
        <v>0</v>
      </c>
      <c r="AB36" s="32">
        <v>0</v>
      </c>
      <c r="AC36" s="37" t="s">
        <v>367</v>
      </c>
      <c r="AD36" s="32">
        <v>114.75500000000002</v>
      </c>
      <c r="AE36" s="32">
        <v>3.5933333333333333</v>
      </c>
      <c r="AF36" s="37">
        <v>3.13130873019331E-2</v>
      </c>
      <c r="AG36" s="32">
        <v>4.6947777777777784</v>
      </c>
      <c r="AH36" s="32">
        <v>0</v>
      </c>
      <c r="AI36" s="37">
        <v>0</v>
      </c>
      <c r="AJ36" s="32">
        <v>0</v>
      </c>
      <c r="AK36" s="32">
        <v>0</v>
      </c>
      <c r="AL36" s="37" t="s">
        <v>367</v>
      </c>
      <c r="AM36" t="s">
        <v>12</v>
      </c>
      <c r="AN36" s="34">
        <v>10</v>
      </c>
      <c r="AX36"/>
      <c r="AY36"/>
    </row>
    <row r="37" spans="1:51" x14ac:dyDescent="0.25">
      <c r="A37" t="s">
        <v>242</v>
      </c>
      <c r="B37" t="s">
        <v>88</v>
      </c>
      <c r="C37" t="s">
        <v>165</v>
      </c>
      <c r="D37" t="s">
        <v>209</v>
      </c>
      <c r="E37" s="32">
        <v>65.455555555555549</v>
      </c>
      <c r="F37" s="32">
        <v>226.64199999999997</v>
      </c>
      <c r="G37" s="32">
        <v>10.125888888888888</v>
      </c>
      <c r="H37" s="37">
        <v>4.4677901222584027E-2</v>
      </c>
      <c r="I37" s="32">
        <v>219.7642222222222</v>
      </c>
      <c r="J37" s="32">
        <v>9.9147777777777772</v>
      </c>
      <c r="K37" s="37">
        <v>4.5115522797664974E-2</v>
      </c>
      <c r="L37" s="32">
        <v>45.60822222222221</v>
      </c>
      <c r="M37" s="32">
        <v>0</v>
      </c>
      <c r="N37" s="37">
        <v>0</v>
      </c>
      <c r="O37" s="32">
        <v>38.941555555555546</v>
      </c>
      <c r="P37" s="32">
        <v>0</v>
      </c>
      <c r="Q37" s="37">
        <v>0</v>
      </c>
      <c r="R37" s="32">
        <v>0.97777777777777775</v>
      </c>
      <c r="S37" s="32">
        <v>0</v>
      </c>
      <c r="T37" s="37">
        <v>0</v>
      </c>
      <c r="U37" s="32">
        <v>5.6888888888888891</v>
      </c>
      <c r="V37" s="32">
        <v>0</v>
      </c>
      <c r="W37" s="37">
        <v>0</v>
      </c>
      <c r="X37" s="32">
        <v>47.154111111111128</v>
      </c>
      <c r="Y37" s="32">
        <v>8.6838888888888892</v>
      </c>
      <c r="Z37" s="37">
        <v>0.18415974099112362</v>
      </c>
      <c r="AA37" s="32">
        <v>0.21111111111111111</v>
      </c>
      <c r="AB37" s="32">
        <v>0.21111111111111111</v>
      </c>
      <c r="AC37" s="37">
        <v>1</v>
      </c>
      <c r="AD37" s="32">
        <v>114.13588888888884</v>
      </c>
      <c r="AE37" s="32">
        <v>1.2308888888888887</v>
      </c>
      <c r="AF37" s="37">
        <v>1.0784415847386597E-2</v>
      </c>
      <c r="AG37" s="32">
        <v>19.532666666666671</v>
      </c>
      <c r="AH37" s="32">
        <v>0</v>
      </c>
      <c r="AI37" s="37">
        <v>0</v>
      </c>
      <c r="AJ37" s="32">
        <v>0</v>
      </c>
      <c r="AK37" s="32">
        <v>0</v>
      </c>
      <c r="AL37" s="37" t="s">
        <v>367</v>
      </c>
      <c r="AM37" t="s">
        <v>10</v>
      </c>
      <c r="AN37" s="34">
        <v>10</v>
      </c>
      <c r="AX37"/>
      <c r="AY37"/>
    </row>
    <row r="38" spans="1:51" x14ac:dyDescent="0.25">
      <c r="A38" t="s">
        <v>242</v>
      </c>
      <c r="B38" t="s">
        <v>89</v>
      </c>
      <c r="C38" t="s">
        <v>166</v>
      </c>
      <c r="D38" t="s">
        <v>210</v>
      </c>
      <c r="E38" s="32">
        <v>55.81111111111111</v>
      </c>
      <c r="F38" s="32">
        <v>226.37822222222221</v>
      </c>
      <c r="G38" s="32">
        <v>0</v>
      </c>
      <c r="H38" s="37">
        <v>0</v>
      </c>
      <c r="I38" s="32">
        <v>207.59944444444443</v>
      </c>
      <c r="J38" s="32">
        <v>0</v>
      </c>
      <c r="K38" s="37">
        <v>0</v>
      </c>
      <c r="L38" s="32">
        <v>50.216888888888889</v>
      </c>
      <c r="M38" s="32">
        <v>0</v>
      </c>
      <c r="N38" s="37">
        <v>0</v>
      </c>
      <c r="O38" s="32">
        <v>44.31988888888889</v>
      </c>
      <c r="P38" s="32">
        <v>0</v>
      </c>
      <c r="Q38" s="37">
        <v>0</v>
      </c>
      <c r="R38" s="32">
        <v>0.83033333333333337</v>
      </c>
      <c r="S38" s="32">
        <v>0</v>
      </c>
      <c r="T38" s="37">
        <v>0</v>
      </c>
      <c r="U38" s="32">
        <v>5.0666666666666664</v>
      </c>
      <c r="V38" s="32">
        <v>0</v>
      </c>
      <c r="W38" s="37">
        <v>0</v>
      </c>
      <c r="X38" s="32">
        <v>24.734555555555552</v>
      </c>
      <c r="Y38" s="32">
        <v>0</v>
      </c>
      <c r="Z38" s="37">
        <v>0</v>
      </c>
      <c r="AA38" s="32">
        <v>12.88177777777778</v>
      </c>
      <c r="AB38" s="32">
        <v>0</v>
      </c>
      <c r="AC38" s="37">
        <v>0</v>
      </c>
      <c r="AD38" s="32">
        <v>128.82244444444444</v>
      </c>
      <c r="AE38" s="32">
        <v>0</v>
      </c>
      <c r="AF38" s="37">
        <v>0</v>
      </c>
      <c r="AG38" s="32">
        <v>9.7225555555555569</v>
      </c>
      <c r="AH38" s="32">
        <v>0</v>
      </c>
      <c r="AI38" s="37">
        <v>0</v>
      </c>
      <c r="AJ38" s="32">
        <v>0</v>
      </c>
      <c r="AK38" s="32">
        <v>0</v>
      </c>
      <c r="AL38" s="37" t="s">
        <v>367</v>
      </c>
      <c r="AM38" t="s">
        <v>11</v>
      </c>
      <c r="AN38" s="34">
        <v>10</v>
      </c>
      <c r="AX38"/>
      <c r="AY38"/>
    </row>
    <row r="39" spans="1:51" x14ac:dyDescent="0.25">
      <c r="A39" t="s">
        <v>242</v>
      </c>
      <c r="B39" t="s">
        <v>133</v>
      </c>
      <c r="C39" t="s">
        <v>191</v>
      </c>
      <c r="D39" t="s">
        <v>211</v>
      </c>
      <c r="E39" s="32">
        <v>59.011111111111113</v>
      </c>
      <c r="F39" s="32">
        <v>230.77399999999992</v>
      </c>
      <c r="G39" s="32">
        <v>0</v>
      </c>
      <c r="H39" s="37">
        <v>0</v>
      </c>
      <c r="I39" s="32">
        <v>207.86755555555547</v>
      </c>
      <c r="J39" s="32">
        <v>0</v>
      </c>
      <c r="K39" s="37">
        <v>0</v>
      </c>
      <c r="L39" s="32">
        <v>58.319333333333319</v>
      </c>
      <c r="M39" s="32">
        <v>0</v>
      </c>
      <c r="N39" s="37">
        <v>0</v>
      </c>
      <c r="O39" s="32">
        <v>45.616555555555536</v>
      </c>
      <c r="P39" s="32">
        <v>0</v>
      </c>
      <c r="Q39" s="37">
        <v>0</v>
      </c>
      <c r="R39" s="32">
        <v>7.4407777777777788</v>
      </c>
      <c r="S39" s="32">
        <v>0</v>
      </c>
      <c r="T39" s="37">
        <v>0</v>
      </c>
      <c r="U39" s="32">
        <v>5.2619999999999996</v>
      </c>
      <c r="V39" s="32">
        <v>0</v>
      </c>
      <c r="W39" s="37">
        <v>0</v>
      </c>
      <c r="X39" s="32">
        <v>54.382444444444438</v>
      </c>
      <c r="Y39" s="32">
        <v>0</v>
      </c>
      <c r="Z39" s="37">
        <v>0</v>
      </c>
      <c r="AA39" s="32">
        <v>10.20366666666667</v>
      </c>
      <c r="AB39" s="32">
        <v>0</v>
      </c>
      <c r="AC39" s="37">
        <v>0</v>
      </c>
      <c r="AD39" s="32">
        <v>95.745555555555498</v>
      </c>
      <c r="AE39" s="32">
        <v>0</v>
      </c>
      <c r="AF39" s="37">
        <v>0</v>
      </c>
      <c r="AG39" s="32">
        <v>12.123000000000006</v>
      </c>
      <c r="AH39" s="32">
        <v>0</v>
      </c>
      <c r="AI39" s="37">
        <v>0</v>
      </c>
      <c r="AJ39" s="32">
        <v>0</v>
      </c>
      <c r="AK39" s="32">
        <v>0</v>
      </c>
      <c r="AL39" s="37" t="s">
        <v>367</v>
      </c>
      <c r="AM39" t="s">
        <v>55</v>
      </c>
      <c r="AN39" s="34">
        <v>10</v>
      </c>
      <c r="AX39"/>
      <c r="AY39"/>
    </row>
    <row r="40" spans="1:51" x14ac:dyDescent="0.25">
      <c r="A40" t="s">
        <v>242</v>
      </c>
      <c r="B40" t="s">
        <v>118</v>
      </c>
      <c r="C40" t="s">
        <v>187</v>
      </c>
      <c r="D40" t="s">
        <v>227</v>
      </c>
      <c r="E40" s="32">
        <v>67.811111111111117</v>
      </c>
      <c r="F40" s="32">
        <v>267.46288888888887</v>
      </c>
      <c r="G40" s="32">
        <v>0</v>
      </c>
      <c r="H40" s="37">
        <v>0</v>
      </c>
      <c r="I40" s="32">
        <v>245.55611111111111</v>
      </c>
      <c r="J40" s="32">
        <v>0</v>
      </c>
      <c r="K40" s="37">
        <v>0</v>
      </c>
      <c r="L40" s="32">
        <v>80.365888888888904</v>
      </c>
      <c r="M40" s="32">
        <v>0</v>
      </c>
      <c r="N40" s="37">
        <v>0</v>
      </c>
      <c r="O40" s="32">
        <v>58.459111111111127</v>
      </c>
      <c r="P40" s="32">
        <v>0</v>
      </c>
      <c r="Q40" s="37">
        <v>0</v>
      </c>
      <c r="R40" s="32">
        <v>16.21788888888889</v>
      </c>
      <c r="S40" s="32">
        <v>0</v>
      </c>
      <c r="T40" s="37">
        <v>0</v>
      </c>
      <c r="U40" s="32">
        <v>5.6888888888888891</v>
      </c>
      <c r="V40" s="32">
        <v>0</v>
      </c>
      <c r="W40" s="37">
        <v>0</v>
      </c>
      <c r="X40" s="32">
        <v>45.695444444444433</v>
      </c>
      <c r="Y40" s="32">
        <v>0</v>
      </c>
      <c r="Z40" s="37">
        <v>0</v>
      </c>
      <c r="AA40" s="32">
        <v>0</v>
      </c>
      <c r="AB40" s="32">
        <v>0</v>
      </c>
      <c r="AC40" s="37" t="s">
        <v>367</v>
      </c>
      <c r="AD40" s="32">
        <v>117.20944444444444</v>
      </c>
      <c r="AE40" s="32">
        <v>0</v>
      </c>
      <c r="AF40" s="37">
        <v>0</v>
      </c>
      <c r="AG40" s="32">
        <v>24.192111111111107</v>
      </c>
      <c r="AH40" s="32">
        <v>0</v>
      </c>
      <c r="AI40" s="37">
        <v>0</v>
      </c>
      <c r="AJ40" s="32">
        <v>0</v>
      </c>
      <c r="AK40" s="32">
        <v>0</v>
      </c>
      <c r="AL40" s="37" t="s">
        <v>367</v>
      </c>
      <c r="AM40" t="s">
        <v>40</v>
      </c>
      <c r="AN40" s="34">
        <v>10</v>
      </c>
      <c r="AX40"/>
      <c r="AY40"/>
    </row>
    <row r="41" spans="1:51" x14ac:dyDescent="0.25">
      <c r="A41" t="s">
        <v>242</v>
      </c>
      <c r="B41" t="s">
        <v>137</v>
      </c>
      <c r="C41" t="s">
        <v>165</v>
      </c>
      <c r="D41" t="s">
        <v>209</v>
      </c>
      <c r="E41" s="32">
        <v>59.777777777777779</v>
      </c>
      <c r="F41" s="32">
        <v>227.952</v>
      </c>
      <c r="G41" s="32">
        <v>8.9073333333333338</v>
      </c>
      <c r="H41" s="37">
        <v>3.9075477878383759E-2</v>
      </c>
      <c r="I41" s="32">
        <v>209.74644444444442</v>
      </c>
      <c r="J41" s="32">
        <v>8.9073333333333338</v>
      </c>
      <c r="K41" s="37">
        <v>4.2467148165139079E-2</v>
      </c>
      <c r="L41" s="32">
        <v>66.712222222222238</v>
      </c>
      <c r="M41" s="32">
        <v>0</v>
      </c>
      <c r="N41" s="37">
        <v>0</v>
      </c>
      <c r="O41" s="32">
        <v>53.482222222222227</v>
      </c>
      <c r="P41" s="32">
        <v>0</v>
      </c>
      <c r="Q41" s="37">
        <v>0</v>
      </c>
      <c r="R41" s="32">
        <v>8.7855555555555593</v>
      </c>
      <c r="S41" s="32">
        <v>0</v>
      </c>
      <c r="T41" s="37">
        <v>0</v>
      </c>
      <c r="U41" s="32">
        <v>4.4444444444444446</v>
      </c>
      <c r="V41" s="32">
        <v>0</v>
      </c>
      <c r="W41" s="37">
        <v>0</v>
      </c>
      <c r="X41" s="32">
        <v>26.880777777777787</v>
      </c>
      <c r="Y41" s="32">
        <v>0</v>
      </c>
      <c r="Z41" s="37">
        <v>0</v>
      </c>
      <c r="AA41" s="32">
        <v>4.9755555555555553</v>
      </c>
      <c r="AB41" s="32">
        <v>0</v>
      </c>
      <c r="AC41" s="37">
        <v>0</v>
      </c>
      <c r="AD41" s="32">
        <v>86.516888888888843</v>
      </c>
      <c r="AE41" s="32">
        <v>8.9073333333333338</v>
      </c>
      <c r="AF41" s="37">
        <v>0.10295485017697258</v>
      </c>
      <c r="AG41" s="32">
        <v>37.793111111111131</v>
      </c>
      <c r="AH41" s="32">
        <v>0</v>
      </c>
      <c r="AI41" s="37">
        <v>0</v>
      </c>
      <c r="AJ41" s="32">
        <v>5.0734444444444424</v>
      </c>
      <c r="AK41" s="32">
        <v>0</v>
      </c>
      <c r="AL41" s="37">
        <v>0</v>
      </c>
      <c r="AM41" t="s">
        <v>59</v>
      </c>
      <c r="AN41" s="34">
        <v>10</v>
      </c>
      <c r="AX41"/>
      <c r="AY41"/>
    </row>
    <row r="42" spans="1:51" x14ac:dyDescent="0.25">
      <c r="A42" t="s">
        <v>242</v>
      </c>
      <c r="B42" t="s">
        <v>144</v>
      </c>
      <c r="C42" t="s">
        <v>195</v>
      </c>
      <c r="D42" t="s">
        <v>211</v>
      </c>
      <c r="E42" s="32">
        <v>57.011111111111113</v>
      </c>
      <c r="F42" s="32">
        <v>226.21411111111112</v>
      </c>
      <c r="G42" s="32">
        <v>0</v>
      </c>
      <c r="H42" s="37">
        <v>0</v>
      </c>
      <c r="I42" s="32">
        <v>205.15488888888891</v>
      </c>
      <c r="J42" s="32">
        <v>0</v>
      </c>
      <c r="K42" s="37">
        <v>0</v>
      </c>
      <c r="L42" s="32">
        <v>28.369999999999997</v>
      </c>
      <c r="M42" s="32">
        <v>0</v>
      </c>
      <c r="N42" s="37">
        <v>0</v>
      </c>
      <c r="O42" s="32">
        <v>15.231333333333332</v>
      </c>
      <c r="P42" s="32">
        <v>0</v>
      </c>
      <c r="Q42" s="37">
        <v>0</v>
      </c>
      <c r="R42" s="32">
        <v>7.7164444444444431</v>
      </c>
      <c r="S42" s="32">
        <v>0</v>
      </c>
      <c r="T42" s="37">
        <v>0</v>
      </c>
      <c r="U42" s="32">
        <v>5.4222222222222225</v>
      </c>
      <c r="V42" s="32">
        <v>0</v>
      </c>
      <c r="W42" s="37">
        <v>0</v>
      </c>
      <c r="X42" s="32">
        <v>62.051444444444428</v>
      </c>
      <c r="Y42" s="32">
        <v>0</v>
      </c>
      <c r="Z42" s="37">
        <v>0</v>
      </c>
      <c r="AA42" s="32">
        <v>7.9205555555555547</v>
      </c>
      <c r="AB42" s="32">
        <v>0</v>
      </c>
      <c r="AC42" s="37">
        <v>0</v>
      </c>
      <c r="AD42" s="32">
        <v>109.03544444444445</v>
      </c>
      <c r="AE42" s="32">
        <v>0</v>
      </c>
      <c r="AF42" s="37">
        <v>0</v>
      </c>
      <c r="AG42" s="32">
        <v>18.83666666666667</v>
      </c>
      <c r="AH42" s="32">
        <v>0</v>
      </c>
      <c r="AI42" s="37">
        <v>0</v>
      </c>
      <c r="AJ42" s="32">
        <v>0</v>
      </c>
      <c r="AK42" s="32">
        <v>0</v>
      </c>
      <c r="AL42" s="37" t="s">
        <v>367</v>
      </c>
      <c r="AM42" t="s">
        <v>66</v>
      </c>
      <c r="AN42" s="34">
        <v>10</v>
      </c>
      <c r="AX42"/>
      <c r="AY42"/>
    </row>
    <row r="43" spans="1:51" x14ac:dyDescent="0.25">
      <c r="A43" t="s">
        <v>242</v>
      </c>
      <c r="B43" t="s">
        <v>136</v>
      </c>
      <c r="C43" t="s">
        <v>169</v>
      </c>
      <c r="D43" t="s">
        <v>213</v>
      </c>
      <c r="E43" s="32">
        <v>44.6</v>
      </c>
      <c r="F43" s="32">
        <v>198.8667777777778</v>
      </c>
      <c r="G43" s="32">
        <v>10.88688888888889</v>
      </c>
      <c r="H43" s="37">
        <v>5.4744633621279688E-2</v>
      </c>
      <c r="I43" s="32">
        <v>176.6806666666667</v>
      </c>
      <c r="J43" s="32">
        <v>10.88688888888889</v>
      </c>
      <c r="K43" s="37">
        <v>6.1619016354678813E-2</v>
      </c>
      <c r="L43" s="32">
        <v>37.882111111111122</v>
      </c>
      <c r="M43" s="32">
        <v>0</v>
      </c>
      <c r="N43" s="37">
        <v>0</v>
      </c>
      <c r="O43" s="32">
        <v>16.758222222222233</v>
      </c>
      <c r="P43" s="32">
        <v>0</v>
      </c>
      <c r="Q43" s="37">
        <v>0</v>
      </c>
      <c r="R43" s="32">
        <v>15.790555555555557</v>
      </c>
      <c r="S43" s="32">
        <v>0</v>
      </c>
      <c r="T43" s="37">
        <v>0</v>
      </c>
      <c r="U43" s="32">
        <v>5.333333333333333</v>
      </c>
      <c r="V43" s="32">
        <v>0</v>
      </c>
      <c r="W43" s="37">
        <v>0</v>
      </c>
      <c r="X43" s="32">
        <v>45.551666666666655</v>
      </c>
      <c r="Y43" s="32">
        <v>0</v>
      </c>
      <c r="Z43" s="37">
        <v>0</v>
      </c>
      <c r="AA43" s="32">
        <v>1.0622222222222224</v>
      </c>
      <c r="AB43" s="32">
        <v>0</v>
      </c>
      <c r="AC43" s="37">
        <v>0</v>
      </c>
      <c r="AD43" s="32">
        <v>109.5116666666667</v>
      </c>
      <c r="AE43" s="32">
        <v>10.88688888888889</v>
      </c>
      <c r="AF43" s="37">
        <v>9.9413050867233815E-2</v>
      </c>
      <c r="AG43" s="32">
        <v>4.8591111111111118</v>
      </c>
      <c r="AH43" s="32">
        <v>0</v>
      </c>
      <c r="AI43" s="37">
        <v>0</v>
      </c>
      <c r="AJ43" s="32">
        <v>0</v>
      </c>
      <c r="AK43" s="32">
        <v>0</v>
      </c>
      <c r="AL43" s="37" t="s">
        <v>367</v>
      </c>
      <c r="AM43" t="s">
        <v>58</v>
      </c>
      <c r="AN43" s="34">
        <v>10</v>
      </c>
      <c r="AX43"/>
      <c r="AY43"/>
    </row>
    <row r="44" spans="1:51" x14ac:dyDescent="0.25">
      <c r="A44" t="s">
        <v>242</v>
      </c>
      <c r="B44" t="s">
        <v>134</v>
      </c>
      <c r="C44" t="s">
        <v>166</v>
      </c>
      <c r="D44" t="s">
        <v>210</v>
      </c>
      <c r="E44" s="32">
        <v>70.75555555555556</v>
      </c>
      <c r="F44" s="32">
        <v>278.12044444444439</v>
      </c>
      <c r="G44" s="32">
        <v>14.458555555555558</v>
      </c>
      <c r="H44" s="37">
        <v>5.1986669244819608E-2</v>
      </c>
      <c r="I44" s="32">
        <v>257.98288888888885</v>
      </c>
      <c r="J44" s="32">
        <v>14.458555555555558</v>
      </c>
      <c r="K44" s="37">
        <v>5.6044630005607624E-2</v>
      </c>
      <c r="L44" s="32">
        <v>69.224111111111114</v>
      </c>
      <c r="M44" s="32">
        <v>0.70211111111111113</v>
      </c>
      <c r="N44" s="37">
        <v>1.0142580379026576E-2</v>
      </c>
      <c r="O44" s="32">
        <v>49.086555555555556</v>
      </c>
      <c r="P44" s="32">
        <v>0.70211111111111113</v>
      </c>
      <c r="Q44" s="37">
        <v>1.4303531856425951E-2</v>
      </c>
      <c r="R44" s="32">
        <v>15.426444444444444</v>
      </c>
      <c r="S44" s="32">
        <v>0</v>
      </c>
      <c r="T44" s="37">
        <v>0</v>
      </c>
      <c r="U44" s="32">
        <v>4.7111111111111112</v>
      </c>
      <c r="V44" s="32">
        <v>0</v>
      </c>
      <c r="W44" s="37">
        <v>0</v>
      </c>
      <c r="X44" s="32">
        <v>54.734111111111091</v>
      </c>
      <c r="Y44" s="32">
        <v>0.17833333333333334</v>
      </c>
      <c r="Z44" s="37">
        <v>3.2581753811862209E-3</v>
      </c>
      <c r="AA44" s="32">
        <v>0</v>
      </c>
      <c r="AB44" s="32">
        <v>0</v>
      </c>
      <c r="AC44" s="37" t="s">
        <v>367</v>
      </c>
      <c r="AD44" s="32">
        <v>125.53233333333331</v>
      </c>
      <c r="AE44" s="32">
        <v>13.578111111111113</v>
      </c>
      <c r="AF44" s="37">
        <v>0.1081642533884586</v>
      </c>
      <c r="AG44" s="32">
        <v>28.629888888888889</v>
      </c>
      <c r="AH44" s="32">
        <v>0</v>
      </c>
      <c r="AI44" s="37">
        <v>0</v>
      </c>
      <c r="AJ44" s="32">
        <v>0</v>
      </c>
      <c r="AK44" s="32">
        <v>0</v>
      </c>
      <c r="AL44" s="37" t="s">
        <v>367</v>
      </c>
      <c r="AM44" t="s">
        <v>56</v>
      </c>
      <c r="AN44" s="34">
        <v>10</v>
      </c>
      <c r="AX44"/>
      <c r="AY44"/>
    </row>
    <row r="45" spans="1:51" x14ac:dyDescent="0.25">
      <c r="A45" t="s">
        <v>242</v>
      </c>
      <c r="B45" t="s">
        <v>96</v>
      </c>
      <c r="C45" t="s">
        <v>170</v>
      </c>
      <c r="D45" t="s">
        <v>201</v>
      </c>
      <c r="E45" s="32">
        <v>26.566666666666666</v>
      </c>
      <c r="F45" s="32">
        <v>93.548555555555552</v>
      </c>
      <c r="G45" s="32">
        <v>1.4364444444444444</v>
      </c>
      <c r="H45" s="37">
        <v>1.5355068134551635E-2</v>
      </c>
      <c r="I45" s="32">
        <v>85.060555555555553</v>
      </c>
      <c r="J45" s="32">
        <v>1.4364444444444444</v>
      </c>
      <c r="K45" s="37">
        <v>1.6887315572565949E-2</v>
      </c>
      <c r="L45" s="32">
        <v>22.2</v>
      </c>
      <c r="M45" s="32">
        <v>0</v>
      </c>
      <c r="N45" s="37">
        <v>0</v>
      </c>
      <c r="O45" s="32">
        <v>17.266666666666666</v>
      </c>
      <c r="P45" s="32">
        <v>0</v>
      </c>
      <c r="Q45" s="37">
        <v>0</v>
      </c>
      <c r="R45" s="32">
        <v>1.163888888888889</v>
      </c>
      <c r="S45" s="32">
        <v>0</v>
      </c>
      <c r="T45" s="37">
        <v>0</v>
      </c>
      <c r="U45" s="32">
        <v>3.7694444444444444</v>
      </c>
      <c r="V45" s="32">
        <v>0</v>
      </c>
      <c r="W45" s="37">
        <v>0</v>
      </c>
      <c r="X45" s="32">
        <v>14.144444444444444</v>
      </c>
      <c r="Y45" s="32">
        <v>0</v>
      </c>
      <c r="Z45" s="37">
        <v>0</v>
      </c>
      <c r="AA45" s="32">
        <v>3.5546666666666664</v>
      </c>
      <c r="AB45" s="32">
        <v>0</v>
      </c>
      <c r="AC45" s="37">
        <v>0</v>
      </c>
      <c r="AD45" s="32">
        <v>40.254999999999995</v>
      </c>
      <c r="AE45" s="32">
        <v>1.4364444444444444</v>
      </c>
      <c r="AF45" s="37">
        <v>3.5683627982721268E-2</v>
      </c>
      <c r="AG45" s="32">
        <v>13.394444444444444</v>
      </c>
      <c r="AH45" s="32">
        <v>0</v>
      </c>
      <c r="AI45" s="37">
        <v>0</v>
      </c>
      <c r="AJ45" s="32">
        <v>0</v>
      </c>
      <c r="AK45" s="32">
        <v>0</v>
      </c>
      <c r="AL45" s="37" t="s">
        <v>367</v>
      </c>
      <c r="AM45" t="s">
        <v>18</v>
      </c>
      <c r="AN45" s="34">
        <v>10</v>
      </c>
      <c r="AX45"/>
      <c r="AY45"/>
    </row>
    <row r="46" spans="1:51" x14ac:dyDescent="0.25">
      <c r="A46" t="s">
        <v>242</v>
      </c>
      <c r="B46" t="s">
        <v>148</v>
      </c>
      <c r="C46" t="s">
        <v>190</v>
      </c>
      <c r="D46" t="s">
        <v>199</v>
      </c>
      <c r="E46" s="32">
        <v>31.011111111111113</v>
      </c>
      <c r="F46" s="32">
        <v>143.66200000000003</v>
      </c>
      <c r="G46" s="32">
        <v>0</v>
      </c>
      <c r="H46" s="37">
        <v>0</v>
      </c>
      <c r="I46" s="32">
        <v>138.15088888888891</v>
      </c>
      <c r="J46" s="32">
        <v>0</v>
      </c>
      <c r="K46" s="37">
        <v>0</v>
      </c>
      <c r="L46" s="32">
        <v>44.658000000000001</v>
      </c>
      <c r="M46" s="32">
        <v>0</v>
      </c>
      <c r="N46" s="37">
        <v>0</v>
      </c>
      <c r="O46" s="32">
        <v>39.146888888888888</v>
      </c>
      <c r="P46" s="32">
        <v>0</v>
      </c>
      <c r="Q46" s="37">
        <v>0</v>
      </c>
      <c r="R46" s="32">
        <v>0</v>
      </c>
      <c r="S46" s="32">
        <v>0</v>
      </c>
      <c r="T46" s="37" t="s">
        <v>367</v>
      </c>
      <c r="U46" s="32">
        <v>5.5111111111111111</v>
      </c>
      <c r="V46" s="32">
        <v>0</v>
      </c>
      <c r="W46" s="37">
        <v>0</v>
      </c>
      <c r="X46" s="32">
        <v>15.276000000000009</v>
      </c>
      <c r="Y46" s="32">
        <v>0</v>
      </c>
      <c r="Z46" s="37">
        <v>0</v>
      </c>
      <c r="AA46" s="32">
        <v>0</v>
      </c>
      <c r="AB46" s="32">
        <v>0</v>
      </c>
      <c r="AC46" s="37" t="s">
        <v>367</v>
      </c>
      <c r="AD46" s="32">
        <v>83.728000000000009</v>
      </c>
      <c r="AE46" s="32">
        <v>0</v>
      </c>
      <c r="AF46" s="37">
        <v>0</v>
      </c>
      <c r="AG46" s="32">
        <v>0</v>
      </c>
      <c r="AH46" s="32">
        <v>0</v>
      </c>
      <c r="AI46" s="37" t="s">
        <v>367</v>
      </c>
      <c r="AJ46" s="32">
        <v>0</v>
      </c>
      <c r="AK46" s="32">
        <v>0</v>
      </c>
      <c r="AL46" s="37" t="s">
        <v>367</v>
      </c>
      <c r="AM46" t="s">
        <v>70</v>
      </c>
      <c r="AN46" s="34">
        <v>10</v>
      </c>
      <c r="AX46"/>
      <c r="AY46"/>
    </row>
    <row r="47" spans="1:51" x14ac:dyDescent="0.25">
      <c r="A47" t="s">
        <v>242</v>
      </c>
      <c r="B47" t="s">
        <v>113</v>
      </c>
      <c r="C47" t="s">
        <v>183</v>
      </c>
      <c r="D47" t="s">
        <v>224</v>
      </c>
      <c r="E47" s="32">
        <v>27.6</v>
      </c>
      <c r="F47" s="32">
        <v>90.989222222222224</v>
      </c>
      <c r="G47" s="32">
        <v>3.7105555555555556</v>
      </c>
      <c r="H47" s="37">
        <v>4.078016566064601E-2</v>
      </c>
      <c r="I47" s="32">
        <v>77.957666666666654</v>
      </c>
      <c r="J47" s="32">
        <v>3.7105555555555556</v>
      </c>
      <c r="K47" s="37">
        <v>4.7597057662349521E-2</v>
      </c>
      <c r="L47" s="32">
        <v>26.136666666666667</v>
      </c>
      <c r="M47" s="32">
        <v>0</v>
      </c>
      <c r="N47" s="37">
        <v>0</v>
      </c>
      <c r="O47" s="32">
        <v>19.38111111111111</v>
      </c>
      <c r="P47" s="32">
        <v>0</v>
      </c>
      <c r="Q47" s="37">
        <v>0</v>
      </c>
      <c r="R47" s="32">
        <v>0.97777777777777775</v>
      </c>
      <c r="S47" s="32">
        <v>0</v>
      </c>
      <c r="T47" s="37">
        <v>0</v>
      </c>
      <c r="U47" s="32">
        <v>5.7777777777777777</v>
      </c>
      <c r="V47" s="32">
        <v>0</v>
      </c>
      <c r="W47" s="37">
        <v>0</v>
      </c>
      <c r="X47" s="32">
        <v>16.41877777777778</v>
      </c>
      <c r="Y47" s="32">
        <v>0</v>
      </c>
      <c r="Z47" s="37">
        <v>0</v>
      </c>
      <c r="AA47" s="32">
        <v>6.2760000000000016</v>
      </c>
      <c r="AB47" s="32">
        <v>0</v>
      </c>
      <c r="AC47" s="37">
        <v>0</v>
      </c>
      <c r="AD47" s="32">
        <v>26.126555555555548</v>
      </c>
      <c r="AE47" s="32">
        <v>3.7105555555555556</v>
      </c>
      <c r="AF47" s="37">
        <v>0.14202237825286324</v>
      </c>
      <c r="AG47" s="32">
        <v>16.031222222222222</v>
      </c>
      <c r="AH47" s="32">
        <v>0</v>
      </c>
      <c r="AI47" s="37">
        <v>0</v>
      </c>
      <c r="AJ47" s="32">
        <v>0</v>
      </c>
      <c r="AK47" s="32">
        <v>0</v>
      </c>
      <c r="AL47" s="37" t="s">
        <v>367</v>
      </c>
      <c r="AM47" t="s">
        <v>35</v>
      </c>
      <c r="AN47" s="34">
        <v>10</v>
      </c>
      <c r="AX47"/>
      <c r="AY47"/>
    </row>
    <row r="48" spans="1:51" x14ac:dyDescent="0.25">
      <c r="A48" t="s">
        <v>242</v>
      </c>
      <c r="B48" t="s">
        <v>108</v>
      </c>
      <c r="C48" t="s">
        <v>163</v>
      </c>
      <c r="D48" t="s">
        <v>206</v>
      </c>
      <c r="E48" s="32">
        <v>106.43333333333334</v>
      </c>
      <c r="F48" s="32">
        <v>385.95133333333331</v>
      </c>
      <c r="G48" s="32">
        <v>0.44999999999999996</v>
      </c>
      <c r="H48" s="37">
        <v>1.1659501111539105E-3</v>
      </c>
      <c r="I48" s="32">
        <v>367.06944444444446</v>
      </c>
      <c r="J48" s="32">
        <v>0.44999999999999996</v>
      </c>
      <c r="K48" s="37">
        <v>1.2259260660637933E-3</v>
      </c>
      <c r="L48" s="32">
        <v>51.920555555555573</v>
      </c>
      <c r="M48" s="32">
        <v>0.2722222222222222</v>
      </c>
      <c r="N48" s="37">
        <v>5.2430529548348412E-3</v>
      </c>
      <c r="O48" s="32">
        <v>33.038666666666686</v>
      </c>
      <c r="P48" s="32">
        <v>0.2722222222222222</v>
      </c>
      <c r="Q48" s="37">
        <v>8.2395038809744761E-3</v>
      </c>
      <c r="R48" s="32">
        <v>13.193</v>
      </c>
      <c r="S48" s="32">
        <v>0</v>
      </c>
      <c r="T48" s="37">
        <v>0</v>
      </c>
      <c r="U48" s="32">
        <v>5.6888888888888891</v>
      </c>
      <c r="V48" s="32">
        <v>0</v>
      </c>
      <c r="W48" s="37">
        <v>0</v>
      </c>
      <c r="X48" s="32">
        <v>95.27711111111114</v>
      </c>
      <c r="Y48" s="32">
        <v>0</v>
      </c>
      <c r="Z48" s="37">
        <v>0</v>
      </c>
      <c r="AA48" s="32">
        <v>0</v>
      </c>
      <c r="AB48" s="32">
        <v>0</v>
      </c>
      <c r="AC48" s="37" t="s">
        <v>367</v>
      </c>
      <c r="AD48" s="32">
        <v>224.14266666666663</v>
      </c>
      <c r="AE48" s="32">
        <v>0.17777777777777778</v>
      </c>
      <c r="AF48" s="37">
        <v>7.9314563541871166E-4</v>
      </c>
      <c r="AG48" s="32">
        <v>14.611000000000006</v>
      </c>
      <c r="AH48" s="32">
        <v>0</v>
      </c>
      <c r="AI48" s="37">
        <v>0</v>
      </c>
      <c r="AJ48" s="32">
        <v>0</v>
      </c>
      <c r="AK48" s="32">
        <v>0</v>
      </c>
      <c r="AL48" s="37" t="s">
        <v>367</v>
      </c>
      <c r="AM48" t="s">
        <v>30</v>
      </c>
      <c r="AN48" s="34">
        <v>10</v>
      </c>
      <c r="AX48"/>
      <c r="AY48"/>
    </row>
    <row r="49" spans="1:51" x14ac:dyDescent="0.25">
      <c r="A49" t="s">
        <v>242</v>
      </c>
      <c r="B49" t="s">
        <v>155</v>
      </c>
      <c r="C49" t="s">
        <v>192</v>
      </c>
      <c r="D49" t="s">
        <v>210</v>
      </c>
      <c r="E49" s="32">
        <v>40.1</v>
      </c>
      <c r="F49" s="32">
        <v>147.90077777777779</v>
      </c>
      <c r="G49" s="32">
        <v>0</v>
      </c>
      <c r="H49" s="37">
        <v>0</v>
      </c>
      <c r="I49" s="32">
        <v>135.70944444444444</v>
      </c>
      <c r="J49" s="32">
        <v>0</v>
      </c>
      <c r="K49" s="37">
        <v>0</v>
      </c>
      <c r="L49" s="32">
        <v>17.449555555555555</v>
      </c>
      <c r="M49" s="32">
        <v>0</v>
      </c>
      <c r="N49" s="37">
        <v>0</v>
      </c>
      <c r="O49" s="32">
        <v>5.2582222222222237</v>
      </c>
      <c r="P49" s="32">
        <v>0</v>
      </c>
      <c r="Q49" s="37">
        <v>0</v>
      </c>
      <c r="R49" s="32">
        <v>6.5913333333333322</v>
      </c>
      <c r="S49" s="32">
        <v>0</v>
      </c>
      <c r="T49" s="37">
        <v>0</v>
      </c>
      <c r="U49" s="32">
        <v>5.6</v>
      </c>
      <c r="V49" s="32">
        <v>0</v>
      </c>
      <c r="W49" s="37">
        <v>0</v>
      </c>
      <c r="X49" s="32">
        <v>49.31866666666668</v>
      </c>
      <c r="Y49" s="32">
        <v>0</v>
      </c>
      <c r="Z49" s="37">
        <v>0</v>
      </c>
      <c r="AA49" s="32">
        <v>0</v>
      </c>
      <c r="AB49" s="32">
        <v>0</v>
      </c>
      <c r="AC49" s="37" t="s">
        <v>367</v>
      </c>
      <c r="AD49" s="32">
        <v>81.132555555555555</v>
      </c>
      <c r="AE49" s="32">
        <v>0</v>
      </c>
      <c r="AF49" s="37">
        <v>0</v>
      </c>
      <c r="AG49" s="32">
        <v>0</v>
      </c>
      <c r="AH49" s="32">
        <v>0</v>
      </c>
      <c r="AI49" s="37" t="s">
        <v>367</v>
      </c>
      <c r="AJ49" s="32">
        <v>0</v>
      </c>
      <c r="AK49" s="32">
        <v>0</v>
      </c>
      <c r="AL49" s="37" t="s">
        <v>367</v>
      </c>
      <c r="AM49" t="s">
        <v>77</v>
      </c>
      <c r="AN49" s="34">
        <v>10</v>
      </c>
      <c r="AX49"/>
      <c r="AY49"/>
    </row>
    <row r="50" spans="1:51" x14ac:dyDescent="0.25">
      <c r="A50" t="s">
        <v>242</v>
      </c>
      <c r="B50" t="s">
        <v>112</v>
      </c>
      <c r="C50" t="s">
        <v>178</v>
      </c>
      <c r="D50" t="s">
        <v>219</v>
      </c>
      <c r="E50" s="32">
        <v>53.833333333333336</v>
      </c>
      <c r="F50" s="32">
        <v>164.88377777777779</v>
      </c>
      <c r="G50" s="32">
        <v>0.98388888888888881</v>
      </c>
      <c r="H50" s="37">
        <v>5.9671660981405073E-3</v>
      </c>
      <c r="I50" s="32">
        <v>145.46022222222223</v>
      </c>
      <c r="J50" s="32">
        <v>0.98388888888888881</v>
      </c>
      <c r="K50" s="37">
        <v>6.7639721283099911E-3</v>
      </c>
      <c r="L50" s="32">
        <v>31.048000000000002</v>
      </c>
      <c r="M50" s="32">
        <v>0.73855555555555552</v>
      </c>
      <c r="N50" s="37">
        <v>2.3787540439176615E-2</v>
      </c>
      <c r="O50" s="32">
        <v>20.04388888888889</v>
      </c>
      <c r="P50" s="32">
        <v>0.73855555555555552</v>
      </c>
      <c r="Q50" s="37">
        <v>3.6846919260511653E-2</v>
      </c>
      <c r="R50" s="32">
        <v>5.9568888888888889</v>
      </c>
      <c r="S50" s="32">
        <v>0</v>
      </c>
      <c r="T50" s="37">
        <v>0</v>
      </c>
      <c r="U50" s="32">
        <v>5.0472222222222225</v>
      </c>
      <c r="V50" s="32">
        <v>0</v>
      </c>
      <c r="W50" s="37">
        <v>0</v>
      </c>
      <c r="X50" s="32">
        <v>21.358555555555554</v>
      </c>
      <c r="Y50" s="32">
        <v>0.24533333333333332</v>
      </c>
      <c r="Z50" s="37">
        <v>1.1486419701706836E-2</v>
      </c>
      <c r="AA50" s="32">
        <v>8.4194444444444443</v>
      </c>
      <c r="AB50" s="32">
        <v>0</v>
      </c>
      <c r="AC50" s="37">
        <v>0</v>
      </c>
      <c r="AD50" s="32">
        <v>78.117444444444445</v>
      </c>
      <c r="AE50" s="32">
        <v>0</v>
      </c>
      <c r="AF50" s="37">
        <v>0</v>
      </c>
      <c r="AG50" s="32">
        <v>25.940333333333335</v>
      </c>
      <c r="AH50" s="32">
        <v>0</v>
      </c>
      <c r="AI50" s="37">
        <v>0</v>
      </c>
      <c r="AJ50" s="32">
        <v>0</v>
      </c>
      <c r="AK50" s="32">
        <v>0</v>
      </c>
      <c r="AL50" s="37" t="s">
        <v>367</v>
      </c>
      <c r="AM50" t="s">
        <v>34</v>
      </c>
      <c r="AN50" s="34">
        <v>10</v>
      </c>
      <c r="AX50"/>
      <c r="AY50"/>
    </row>
    <row r="51" spans="1:51" x14ac:dyDescent="0.25">
      <c r="A51" t="s">
        <v>242</v>
      </c>
      <c r="B51" t="s">
        <v>85</v>
      </c>
      <c r="C51" t="s">
        <v>160</v>
      </c>
      <c r="D51" t="s">
        <v>205</v>
      </c>
      <c r="E51" s="32">
        <v>54.333333333333336</v>
      </c>
      <c r="F51" s="32">
        <v>208.0435555555556</v>
      </c>
      <c r="G51" s="32">
        <v>0</v>
      </c>
      <c r="H51" s="37">
        <v>0</v>
      </c>
      <c r="I51" s="32">
        <v>190.22711111111116</v>
      </c>
      <c r="J51" s="32">
        <v>0</v>
      </c>
      <c r="K51" s="37">
        <v>0</v>
      </c>
      <c r="L51" s="32">
        <v>34.51166666666667</v>
      </c>
      <c r="M51" s="32">
        <v>0</v>
      </c>
      <c r="N51" s="37">
        <v>0</v>
      </c>
      <c r="O51" s="32">
        <v>21.250777777777781</v>
      </c>
      <c r="P51" s="32">
        <v>0</v>
      </c>
      <c r="Q51" s="37">
        <v>0</v>
      </c>
      <c r="R51" s="32">
        <v>7.8386666666666684</v>
      </c>
      <c r="S51" s="32">
        <v>0</v>
      </c>
      <c r="T51" s="37">
        <v>0</v>
      </c>
      <c r="U51" s="32">
        <v>5.4222222222222225</v>
      </c>
      <c r="V51" s="32">
        <v>0</v>
      </c>
      <c r="W51" s="37">
        <v>0</v>
      </c>
      <c r="X51" s="32">
        <v>48.840111111111121</v>
      </c>
      <c r="Y51" s="32">
        <v>0</v>
      </c>
      <c r="Z51" s="37">
        <v>0</v>
      </c>
      <c r="AA51" s="32">
        <v>4.5555555555555554</v>
      </c>
      <c r="AB51" s="32">
        <v>0</v>
      </c>
      <c r="AC51" s="37">
        <v>0</v>
      </c>
      <c r="AD51" s="32">
        <v>117.9297777777778</v>
      </c>
      <c r="AE51" s="32">
        <v>0</v>
      </c>
      <c r="AF51" s="37">
        <v>0</v>
      </c>
      <c r="AG51" s="32">
        <v>2.2064444444444442</v>
      </c>
      <c r="AH51" s="32">
        <v>0</v>
      </c>
      <c r="AI51" s="37">
        <v>0</v>
      </c>
      <c r="AJ51" s="32">
        <v>0</v>
      </c>
      <c r="AK51" s="32">
        <v>0</v>
      </c>
      <c r="AL51" s="37" t="s">
        <v>367</v>
      </c>
      <c r="AM51" t="s">
        <v>7</v>
      </c>
      <c r="AN51" s="34">
        <v>10</v>
      </c>
      <c r="AX51"/>
      <c r="AY51"/>
    </row>
    <row r="52" spans="1:51" x14ac:dyDescent="0.25">
      <c r="A52" t="s">
        <v>242</v>
      </c>
      <c r="B52" t="s">
        <v>101</v>
      </c>
      <c r="C52" t="s">
        <v>175</v>
      </c>
      <c r="D52" t="s">
        <v>214</v>
      </c>
      <c r="E52" s="32">
        <v>59.644444444444446</v>
      </c>
      <c r="F52" s="32">
        <v>227.28233333333338</v>
      </c>
      <c r="G52" s="32">
        <v>9.5973333333333333</v>
      </c>
      <c r="H52" s="37">
        <v>4.2226481894031935E-2</v>
      </c>
      <c r="I52" s="32">
        <v>215.50300000000004</v>
      </c>
      <c r="J52" s="32">
        <v>9.5862222222222222</v>
      </c>
      <c r="K52" s="37">
        <v>4.4483010548448144E-2</v>
      </c>
      <c r="L52" s="32">
        <v>58.203888888888898</v>
      </c>
      <c r="M52" s="32">
        <v>0</v>
      </c>
      <c r="N52" s="37">
        <v>0</v>
      </c>
      <c r="O52" s="32">
        <v>46.435666666666677</v>
      </c>
      <c r="P52" s="32">
        <v>0</v>
      </c>
      <c r="Q52" s="37">
        <v>0</v>
      </c>
      <c r="R52" s="32">
        <v>6.0793333333333335</v>
      </c>
      <c r="S52" s="32">
        <v>0</v>
      </c>
      <c r="T52" s="37">
        <v>0</v>
      </c>
      <c r="U52" s="32">
        <v>5.6888888888888891</v>
      </c>
      <c r="V52" s="32">
        <v>0</v>
      </c>
      <c r="W52" s="37">
        <v>0</v>
      </c>
      <c r="X52" s="32">
        <v>23.471777777777788</v>
      </c>
      <c r="Y52" s="32">
        <v>9.5862222222222222</v>
      </c>
      <c r="Z52" s="37">
        <v>0.40841483389034566</v>
      </c>
      <c r="AA52" s="32">
        <v>1.1111111111111112E-2</v>
      </c>
      <c r="AB52" s="32">
        <v>1.1111111111111112E-2</v>
      </c>
      <c r="AC52" s="37">
        <v>1</v>
      </c>
      <c r="AD52" s="32">
        <v>126.16466666666669</v>
      </c>
      <c r="AE52" s="32">
        <v>0</v>
      </c>
      <c r="AF52" s="37">
        <v>0</v>
      </c>
      <c r="AG52" s="32">
        <v>19.430888888888877</v>
      </c>
      <c r="AH52" s="32">
        <v>0</v>
      </c>
      <c r="AI52" s="37">
        <v>0</v>
      </c>
      <c r="AJ52" s="32">
        <v>0</v>
      </c>
      <c r="AK52" s="32">
        <v>0</v>
      </c>
      <c r="AL52" s="37" t="s">
        <v>367</v>
      </c>
      <c r="AM52" t="s">
        <v>23</v>
      </c>
      <c r="AN52" s="34">
        <v>10</v>
      </c>
      <c r="AX52"/>
      <c r="AY52"/>
    </row>
    <row r="53" spans="1:51" x14ac:dyDescent="0.25">
      <c r="A53" t="s">
        <v>242</v>
      </c>
      <c r="B53" t="s">
        <v>114</v>
      </c>
      <c r="C53" t="s">
        <v>184</v>
      </c>
      <c r="D53" t="s">
        <v>225</v>
      </c>
      <c r="E53" s="32">
        <v>38.31111111111111</v>
      </c>
      <c r="F53" s="32">
        <v>118.67822222222225</v>
      </c>
      <c r="G53" s="32">
        <v>7.3393333333333333</v>
      </c>
      <c r="H53" s="37">
        <v>6.1842292510841626E-2</v>
      </c>
      <c r="I53" s="32">
        <v>104.55877777777778</v>
      </c>
      <c r="J53" s="32">
        <v>7.3393333333333333</v>
      </c>
      <c r="K53" s="37">
        <v>7.0193373424198402E-2</v>
      </c>
      <c r="L53" s="32">
        <v>25.213888888888889</v>
      </c>
      <c r="M53" s="32">
        <v>0</v>
      </c>
      <c r="N53" s="37">
        <v>0</v>
      </c>
      <c r="O53" s="32">
        <v>20.225000000000001</v>
      </c>
      <c r="P53" s="32">
        <v>0</v>
      </c>
      <c r="Q53" s="37">
        <v>0</v>
      </c>
      <c r="R53" s="32">
        <v>0</v>
      </c>
      <c r="S53" s="32">
        <v>0</v>
      </c>
      <c r="T53" s="37" t="s">
        <v>367</v>
      </c>
      <c r="U53" s="32">
        <v>4.9888888888888889</v>
      </c>
      <c r="V53" s="32">
        <v>0</v>
      </c>
      <c r="W53" s="37">
        <v>0</v>
      </c>
      <c r="X53" s="32">
        <v>21.577777777777779</v>
      </c>
      <c r="Y53" s="32">
        <v>0</v>
      </c>
      <c r="Z53" s="37">
        <v>0</v>
      </c>
      <c r="AA53" s="32">
        <v>9.1305555555555564</v>
      </c>
      <c r="AB53" s="32">
        <v>0</v>
      </c>
      <c r="AC53" s="37">
        <v>0</v>
      </c>
      <c r="AD53" s="32">
        <v>48.606000000000002</v>
      </c>
      <c r="AE53" s="32">
        <v>7.3393333333333333</v>
      </c>
      <c r="AF53" s="37">
        <v>0.15099644762649328</v>
      </c>
      <c r="AG53" s="32">
        <v>14.15</v>
      </c>
      <c r="AH53" s="32">
        <v>0</v>
      </c>
      <c r="AI53" s="37">
        <v>0</v>
      </c>
      <c r="AJ53" s="32">
        <v>0</v>
      </c>
      <c r="AK53" s="32">
        <v>0</v>
      </c>
      <c r="AL53" s="37" t="s">
        <v>367</v>
      </c>
      <c r="AM53" t="s">
        <v>36</v>
      </c>
      <c r="AN53" s="34">
        <v>10</v>
      </c>
      <c r="AX53"/>
      <c r="AY53"/>
    </row>
    <row r="54" spans="1:51" x14ac:dyDescent="0.25">
      <c r="A54" t="s">
        <v>242</v>
      </c>
      <c r="B54" t="s">
        <v>99</v>
      </c>
      <c r="C54" t="s">
        <v>173</v>
      </c>
      <c r="D54" t="s">
        <v>215</v>
      </c>
      <c r="E54" s="32">
        <v>17.933333333333334</v>
      </c>
      <c r="F54" s="32">
        <v>113.59422222222224</v>
      </c>
      <c r="G54" s="32">
        <v>0</v>
      </c>
      <c r="H54" s="37">
        <v>0</v>
      </c>
      <c r="I54" s="32">
        <v>102.4097777777778</v>
      </c>
      <c r="J54" s="32">
        <v>0</v>
      </c>
      <c r="K54" s="37">
        <v>0</v>
      </c>
      <c r="L54" s="32">
        <v>22.443999999999999</v>
      </c>
      <c r="M54" s="32">
        <v>0</v>
      </c>
      <c r="N54" s="37">
        <v>0</v>
      </c>
      <c r="O54" s="32">
        <v>11.259555555555556</v>
      </c>
      <c r="P54" s="32">
        <v>0</v>
      </c>
      <c r="Q54" s="37">
        <v>0</v>
      </c>
      <c r="R54" s="32">
        <v>5.7511111111111104</v>
      </c>
      <c r="S54" s="32">
        <v>0</v>
      </c>
      <c r="T54" s="37">
        <v>0</v>
      </c>
      <c r="U54" s="32">
        <v>5.4333333333333336</v>
      </c>
      <c r="V54" s="32">
        <v>0</v>
      </c>
      <c r="W54" s="37">
        <v>0</v>
      </c>
      <c r="X54" s="32">
        <v>26.224111111111107</v>
      </c>
      <c r="Y54" s="32">
        <v>0</v>
      </c>
      <c r="Z54" s="37">
        <v>0</v>
      </c>
      <c r="AA54" s="32">
        <v>0</v>
      </c>
      <c r="AB54" s="32">
        <v>0</v>
      </c>
      <c r="AC54" s="37" t="s">
        <v>367</v>
      </c>
      <c r="AD54" s="32">
        <v>62.630000000000017</v>
      </c>
      <c r="AE54" s="32">
        <v>0</v>
      </c>
      <c r="AF54" s="37">
        <v>0</v>
      </c>
      <c r="AG54" s="32">
        <v>2.2961111111111112</v>
      </c>
      <c r="AH54" s="32">
        <v>0</v>
      </c>
      <c r="AI54" s="37">
        <v>0</v>
      </c>
      <c r="AJ54" s="32">
        <v>0</v>
      </c>
      <c r="AK54" s="32">
        <v>0</v>
      </c>
      <c r="AL54" s="37" t="s">
        <v>367</v>
      </c>
      <c r="AM54" t="s">
        <v>21</v>
      </c>
      <c r="AN54" s="34">
        <v>10</v>
      </c>
      <c r="AX54"/>
      <c r="AY54"/>
    </row>
    <row r="55" spans="1:51" x14ac:dyDescent="0.25">
      <c r="A55" t="s">
        <v>242</v>
      </c>
      <c r="B55" t="s">
        <v>86</v>
      </c>
      <c r="C55" t="s">
        <v>163</v>
      </c>
      <c r="D55" t="s">
        <v>206</v>
      </c>
      <c r="E55" s="32">
        <v>69.13333333333334</v>
      </c>
      <c r="F55" s="32">
        <v>286.88900000000001</v>
      </c>
      <c r="G55" s="32">
        <v>7.4313333333333329</v>
      </c>
      <c r="H55" s="37">
        <v>2.5903165800477999E-2</v>
      </c>
      <c r="I55" s="32">
        <v>276.3846666666667</v>
      </c>
      <c r="J55" s="32">
        <v>7.2396666666666665</v>
      </c>
      <c r="K55" s="37">
        <v>2.6194168996350492E-2</v>
      </c>
      <c r="L55" s="32">
        <v>68.259666666666661</v>
      </c>
      <c r="M55" s="32">
        <v>1.3794444444444443</v>
      </c>
      <c r="N55" s="37">
        <v>2.020877791830868E-2</v>
      </c>
      <c r="O55" s="32">
        <v>57.947000000000003</v>
      </c>
      <c r="P55" s="32">
        <v>1.3794444444444443</v>
      </c>
      <c r="Q55" s="37">
        <v>2.3805278003079439E-2</v>
      </c>
      <c r="R55" s="32">
        <v>4.6237777777777787</v>
      </c>
      <c r="S55" s="32">
        <v>0</v>
      </c>
      <c r="T55" s="37">
        <v>0</v>
      </c>
      <c r="U55" s="32">
        <v>5.6888888888888891</v>
      </c>
      <c r="V55" s="32">
        <v>0</v>
      </c>
      <c r="W55" s="37">
        <v>0</v>
      </c>
      <c r="X55" s="32">
        <v>41.794777777777767</v>
      </c>
      <c r="Y55" s="32">
        <v>2.0154444444444444</v>
      </c>
      <c r="Z55" s="37">
        <v>4.8222398864291936E-2</v>
      </c>
      <c r="AA55" s="32">
        <v>0.19166666666666668</v>
      </c>
      <c r="AB55" s="32">
        <v>0.19166666666666668</v>
      </c>
      <c r="AC55" s="37">
        <v>1</v>
      </c>
      <c r="AD55" s="32">
        <v>156.34633333333335</v>
      </c>
      <c r="AE55" s="32">
        <v>3.8447777777777774</v>
      </c>
      <c r="AF55" s="37">
        <v>2.4591416349884192E-2</v>
      </c>
      <c r="AG55" s="32">
        <v>20.296555555555564</v>
      </c>
      <c r="AH55" s="32">
        <v>0</v>
      </c>
      <c r="AI55" s="37">
        <v>0</v>
      </c>
      <c r="AJ55" s="32">
        <v>0</v>
      </c>
      <c r="AK55" s="32">
        <v>0</v>
      </c>
      <c r="AL55" s="37" t="s">
        <v>367</v>
      </c>
      <c r="AM55" t="s">
        <v>8</v>
      </c>
      <c r="AN55" s="34">
        <v>10</v>
      </c>
      <c r="AX55"/>
      <c r="AY55"/>
    </row>
    <row r="56" spans="1:51" x14ac:dyDescent="0.25">
      <c r="A56" t="s">
        <v>242</v>
      </c>
      <c r="B56" t="s">
        <v>115</v>
      </c>
      <c r="C56" t="s">
        <v>185</v>
      </c>
      <c r="D56" t="s">
        <v>226</v>
      </c>
      <c r="E56" s="32">
        <v>53.333333333333336</v>
      </c>
      <c r="F56" s="32">
        <v>217.51311111111113</v>
      </c>
      <c r="G56" s="32">
        <v>0</v>
      </c>
      <c r="H56" s="37">
        <v>0</v>
      </c>
      <c r="I56" s="32">
        <v>200.67688888888887</v>
      </c>
      <c r="J56" s="32">
        <v>0</v>
      </c>
      <c r="K56" s="37">
        <v>0</v>
      </c>
      <c r="L56" s="32">
        <v>53.514777777777788</v>
      </c>
      <c r="M56" s="32">
        <v>0</v>
      </c>
      <c r="N56" s="37">
        <v>0</v>
      </c>
      <c r="O56" s="32">
        <v>42.263777777777783</v>
      </c>
      <c r="P56" s="32">
        <v>0</v>
      </c>
      <c r="Q56" s="37">
        <v>0</v>
      </c>
      <c r="R56" s="32">
        <v>5.9176666666666673</v>
      </c>
      <c r="S56" s="32">
        <v>0</v>
      </c>
      <c r="T56" s="37">
        <v>0</v>
      </c>
      <c r="U56" s="32">
        <v>5.333333333333333</v>
      </c>
      <c r="V56" s="32">
        <v>0</v>
      </c>
      <c r="W56" s="37">
        <v>0</v>
      </c>
      <c r="X56" s="32">
        <v>16.63144444444444</v>
      </c>
      <c r="Y56" s="32">
        <v>0</v>
      </c>
      <c r="Z56" s="37">
        <v>0</v>
      </c>
      <c r="AA56" s="32">
        <v>5.5852222222222219</v>
      </c>
      <c r="AB56" s="32">
        <v>0</v>
      </c>
      <c r="AC56" s="37">
        <v>0</v>
      </c>
      <c r="AD56" s="32">
        <v>111.97622222222221</v>
      </c>
      <c r="AE56" s="32">
        <v>0</v>
      </c>
      <c r="AF56" s="37">
        <v>0</v>
      </c>
      <c r="AG56" s="32">
        <v>29.805444444444451</v>
      </c>
      <c r="AH56" s="32">
        <v>0</v>
      </c>
      <c r="AI56" s="37">
        <v>0</v>
      </c>
      <c r="AJ56" s="32">
        <v>0</v>
      </c>
      <c r="AK56" s="32">
        <v>0</v>
      </c>
      <c r="AL56" s="37" t="s">
        <v>367</v>
      </c>
      <c r="AM56" t="s">
        <v>37</v>
      </c>
      <c r="AN56" s="34">
        <v>10</v>
      </c>
      <c r="AX56"/>
      <c r="AY56"/>
    </row>
    <row r="57" spans="1:51" x14ac:dyDescent="0.25">
      <c r="A57" t="s">
        <v>242</v>
      </c>
      <c r="B57" t="s">
        <v>104</v>
      </c>
      <c r="C57" t="s">
        <v>178</v>
      </c>
      <c r="D57" t="s">
        <v>219</v>
      </c>
      <c r="E57" s="32">
        <v>62.1</v>
      </c>
      <c r="F57" s="32">
        <v>240.71877777777777</v>
      </c>
      <c r="G57" s="32">
        <v>0</v>
      </c>
      <c r="H57" s="37">
        <v>0</v>
      </c>
      <c r="I57" s="32">
        <v>230.12744444444445</v>
      </c>
      <c r="J57" s="32">
        <v>0</v>
      </c>
      <c r="K57" s="37">
        <v>0</v>
      </c>
      <c r="L57" s="32">
        <v>48.893777777777764</v>
      </c>
      <c r="M57" s="32">
        <v>0</v>
      </c>
      <c r="N57" s="37">
        <v>0</v>
      </c>
      <c r="O57" s="32">
        <v>38.302444444444433</v>
      </c>
      <c r="P57" s="32">
        <v>0</v>
      </c>
      <c r="Q57" s="37">
        <v>0</v>
      </c>
      <c r="R57" s="32">
        <v>5.4913333333333334</v>
      </c>
      <c r="S57" s="32">
        <v>0</v>
      </c>
      <c r="T57" s="37">
        <v>0</v>
      </c>
      <c r="U57" s="32">
        <v>5.0999999999999996</v>
      </c>
      <c r="V57" s="32">
        <v>0</v>
      </c>
      <c r="W57" s="37">
        <v>0</v>
      </c>
      <c r="X57" s="32">
        <v>46.339000000000013</v>
      </c>
      <c r="Y57" s="32">
        <v>0</v>
      </c>
      <c r="Z57" s="37">
        <v>0</v>
      </c>
      <c r="AA57" s="32">
        <v>0</v>
      </c>
      <c r="AB57" s="32">
        <v>0</v>
      </c>
      <c r="AC57" s="37" t="s">
        <v>367</v>
      </c>
      <c r="AD57" s="32">
        <v>112.73877777777777</v>
      </c>
      <c r="AE57" s="32">
        <v>0</v>
      </c>
      <c r="AF57" s="37">
        <v>0</v>
      </c>
      <c r="AG57" s="32">
        <v>32.747222222222227</v>
      </c>
      <c r="AH57" s="32">
        <v>0</v>
      </c>
      <c r="AI57" s="37">
        <v>0</v>
      </c>
      <c r="AJ57" s="32">
        <v>0</v>
      </c>
      <c r="AK57" s="32">
        <v>0</v>
      </c>
      <c r="AL57" s="37" t="s">
        <v>367</v>
      </c>
      <c r="AM57" t="s">
        <v>26</v>
      </c>
      <c r="AN57" s="34">
        <v>10</v>
      </c>
      <c r="AX57"/>
      <c r="AY57"/>
    </row>
    <row r="58" spans="1:51" x14ac:dyDescent="0.25">
      <c r="A58" t="s">
        <v>242</v>
      </c>
      <c r="B58" t="s">
        <v>84</v>
      </c>
      <c r="C58" t="s">
        <v>162</v>
      </c>
      <c r="D58" t="s">
        <v>207</v>
      </c>
      <c r="E58" s="32">
        <v>37.977777777777774</v>
      </c>
      <c r="F58" s="32">
        <v>143.43288888888893</v>
      </c>
      <c r="G58" s="32">
        <v>6.6221111111111091</v>
      </c>
      <c r="H58" s="37">
        <v>4.6168707626330831E-2</v>
      </c>
      <c r="I58" s="32">
        <v>137.34400000000005</v>
      </c>
      <c r="J58" s="32">
        <v>6.6221111111111091</v>
      </c>
      <c r="K58" s="37">
        <v>4.8215510769390048E-2</v>
      </c>
      <c r="L58" s="32">
        <v>35.52000000000001</v>
      </c>
      <c r="M58" s="32">
        <v>0</v>
      </c>
      <c r="N58" s="37">
        <v>0</v>
      </c>
      <c r="O58" s="32">
        <v>29.431111111111122</v>
      </c>
      <c r="P58" s="32">
        <v>0</v>
      </c>
      <c r="Q58" s="37">
        <v>0</v>
      </c>
      <c r="R58" s="32">
        <v>0.17777777777777778</v>
      </c>
      <c r="S58" s="32">
        <v>0</v>
      </c>
      <c r="T58" s="37">
        <v>0</v>
      </c>
      <c r="U58" s="32">
        <v>5.9111111111111114</v>
      </c>
      <c r="V58" s="32">
        <v>0</v>
      </c>
      <c r="W58" s="37">
        <v>0</v>
      </c>
      <c r="X58" s="32">
        <v>25.845555555555563</v>
      </c>
      <c r="Y58" s="32">
        <v>0</v>
      </c>
      <c r="Z58" s="37">
        <v>0</v>
      </c>
      <c r="AA58" s="32">
        <v>0</v>
      </c>
      <c r="AB58" s="32">
        <v>0</v>
      </c>
      <c r="AC58" s="37" t="s">
        <v>367</v>
      </c>
      <c r="AD58" s="32">
        <v>76.070888888888916</v>
      </c>
      <c r="AE58" s="32">
        <v>6.6221111111111091</v>
      </c>
      <c r="AF58" s="37">
        <v>8.7051843455957692E-2</v>
      </c>
      <c r="AG58" s="32">
        <v>5.9964444444444442</v>
      </c>
      <c r="AH58" s="32">
        <v>0</v>
      </c>
      <c r="AI58" s="37">
        <v>0</v>
      </c>
      <c r="AJ58" s="32">
        <v>0</v>
      </c>
      <c r="AK58" s="32">
        <v>0</v>
      </c>
      <c r="AL58" s="37" t="s">
        <v>367</v>
      </c>
      <c r="AM58" t="s">
        <v>6</v>
      </c>
      <c r="AN58" s="34">
        <v>10</v>
      </c>
      <c r="AX58"/>
      <c r="AY58"/>
    </row>
    <row r="59" spans="1:51" x14ac:dyDescent="0.25">
      <c r="A59" t="s">
        <v>242</v>
      </c>
      <c r="B59" t="s">
        <v>102</v>
      </c>
      <c r="C59" t="s">
        <v>176</v>
      </c>
      <c r="D59" t="s">
        <v>217</v>
      </c>
      <c r="E59" s="32">
        <v>19.988888888888887</v>
      </c>
      <c r="F59" s="32">
        <v>90.189888888888902</v>
      </c>
      <c r="G59" s="32">
        <v>7.3195555555555556</v>
      </c>
      <c r="H59" s="37">
        <v>8.1157163466217555E-2</v>
      </c>
      <c r="I59" s="32">
        <v>90.189888888888902</v>
      </c>
      <c r="J59" s="32">
        <v>7.3195555555555556</v>
      </c>
      <c r="K59" s="37">
        <v>8.1157163466217555E-2</v>
      </c>
      <c r="L59" s="32">
        <v>9.7641111111111112</v>
      </c>
      <c r="M59" s="32">
        <v>1.5666666666666667</v>
      </c>
      <c r="N59" s="37">
        <v>0.1604515402209907</v>
      </c>
      <c r="O59" s="32">
        <v>9.7641111111111112</v>
      </c>
      <c r="P59" s="32">
        <v>1.5666666666666667</v>
      </c>
      <c r="Q59" s="37">
        <v>0.1604515402209907</v>
      </c>
      <c r="R59" s="32">
        <v>0</v>
      </c>
      <c r="S59" s="32">
        <v>0</v>
      </c>
      <c r="T59" s="37" t="s">
        <v>367</v>
      </c>
      <c r="U59" s="32">
        <v>0</v>
      </c>
      <c r="V59" s="32">
        <v>0</v>
      </c>
      <c r="W59" s="37" t="s">
        <v>367</v>
      </c>
      <c r="X59" s="32">
        <v>20.79344444444444</v>
      </c>
      <c r="Y59" s="32">
        <v>0.63888888888888884</v>
      </c>
      <c r="Z59" s="37">
        <v>3.0725495749194462E-2</v>
      </c>
      <c r="AA59" s="32">
        <v>0</v>
      </c>
      <c r="AB59" s="32">
        <v>0</v>
      </c>
      <c r="AC59" s="37" t="s">
        <v>367</v>
      </c>
      <c r="AD59" s="32">
        <v>44.849888888888891</v>
      </c>
      <c r="AE59" s="32">
        <v>5.1139999999999999</v>
      </c>
      <c r="AF59" s="37">
        <v>0.11402480868279123</v>
      </c>
      <c r="AG59" s="32">
        <v>14.782444444444451</v>
      </c>
      <c r="AH59" s="32">
        <v>0</v>
      </c>
      <c r="AI59" s="37">
        <v>0</v>
      </c>
      <c r="AJ59" s="32">
        <v>0</v>
      </c>
      <c r="AK59" s="32">
        <v>0</v>
      </c>
      <c r="AL59" s="37" t="s">
        <v>367</v>
      </c>
      <c r="AM59" t="s">
        <v>24</v>
      </c>
      <c r="AN59" s="34">
        <v>10</v>
      </c>
      <c r="AX59"/>
      <c r="AY59"/>
    </row>
    <row r="60" spans="1:51" x14ac:dyDescent="0.25">
      <c r="A60" t="s">
        <v>242</v>
      </c>
      <c r="B60" t="s">
        <v>126</v>
      </c>
      <c r="C60" t="s">
        <v>165</v>
      </c>
      <c r="D60" t="s">
        <v>209</v>
      </c>
      <c r="E60" s="32">
        <v>60.7</v>
      </c>
      <c r="F60" s="32">
        <v>251.50922222222229</v>
      </c>
      <c r="G60" s="32">
        <v>0.4184444444444444</v>
      </c>
      <c r="H60" s="37">
        <v>1.6637340004762354E-3</v>
      </c>
      <c r="I60" s="32">
        <v>231.09333333333339</v>
      </c>
      <c r="J60" s="32">
        <v>3.4222222222222223E-2</v>
      </c>
      <c r="K60" s="37">
        <v>1.4808831448572964E-4</v>
      </c>
      <c r="L60" s="32">
        <v>78.614333333333363</v>
      </c>
      <c r="M60" s="32">
        <v>0.4184444444444444</v>
      </c>
      <c r="N60" s="37">
        <v>5.3227500215538839E-3</v>
      </c>
      <c r="O60" s="32">
        <v>62.357555555555578</v>
      </c>
      <c r="P60" s="32">
        <v>3.4222222222222223E-2</v>
      </c>
      <c r="Q60" s="37">
        <v>5.4880634619702134E-4</v>
      </c>
      <c r="R60" s="32">
        <v>11.184555555555558</v>
      </c>
      <c r="S60" s="32">
        <v>0.38422222222222219</v>
      </c>
      <c r="T60" s="37">
        <v>3.4352927151528385E-2</v>
      </c>
      <c r="U60" s="32">
        <v>5.072222222222222</v>
      </c>
      <c r="V60" s="32">
        <v>0</v>
      </c>
      <c r="W60" s="37">
        <v>0</v>
      </c>
      <c r="X60" s="32">
        <v>7.4574444444444454</v>
      </c>
      <c r="Y60" s="32">
        <v>0</v>
      </c>
      <c r="Z60" s="37">
        <v>0</v>
      </c>
      <c r="AA60" s="32">
        <v>4.1591111111111116</v>
      </c>
      <c r="AB60" s="32">
        <v>0</v>
      </c>
      <c r="AC60" s="37">
        <v>0</v>
      </c>
      <c r="AD60" s="32">
        <v>109.26477777777782</v>
      </c>
      <c r="AE60" s="32">
        <v>0</v>
      </c>
      <c r="AF60" s="37">
        <v>0</v>
      </c>
      <c r="AG60" s="32">
        <v>52.013555555555541</v>
      </c>
      <c r="AH60" s="32">
        <v>0</v>
      </c>
      <c r="AI60" s="37">
        <v>0</v>
      </c>
      <c r="AJ60" s="32">
        <v>0</v>
      </c>
      <c r="AK60" s="32">
        <v>0</v>
      </c>
      <c r="AL60" s="37" t="s">
        <v>367</v>
      </c>
      <c r="AM60" t="s">
        <v>48</v>
      </c>
      <c r="AN60" s="34">
        <v>10</v>
      </c>
      <c r="AX60"/>
      <c r="AY60"/>
    </row>
    <row r="61" spans="1:51" x14ac:dyDescent="0.25">
      <c r="A61" t="s">
        <v>242</v>
      </c>
      <c r="B61" t="s">
        <v>145</v>
      </c>
      <c r="C61" t="s">
        <v>196</v>
      </c>
      <c r="D61" t="s">
        <v>227</v>
      </c>
      <c r="E61" s="32">
        <v>24.977777777777778</v>
      </c>
      <c r="F61" s="32">
        <v>145.47477777777775</v>
      </c>
      <c r="G61" s="32">
        <v>0</v>
      </c>
      <c r="H61" s="37">
        <v>0</v>
      </c>
      <c r="I61" s="32">
        <v>129.29622222222218</v>
      </c>
      <c r="J61" s="32">
        <v>0</v>
      </c>
      <c r="K61" s="37">
        <v>0</v>
      </c>
      <c r="L61" s="32">
        <v>56.727444444444423</v>
      </c>
      <c r="M61" s="32">
        <v>0</v>
      </c>
      <c r="N61" s="37">
        <v>0</v>
      </c>
      <c r="O61" s="32">
        <v>45.237999999999985</v>
      </c>
      <c r="P61" s="32">
        <v>0</v>
      </c>
      <c r="Q61" s="37">
        <v>0</v>
      </c>
      <c r="R61" s="32">
        <v>6.853111111111108</v>
      </c>
      <c r="S61" s="32">
        <v>0</v>
      </c>
      <c r="T61" s="37">
        <v>0</v>
      </c>
      <c r="U61" s="32">
        <v>4.636333333333333</v>
      </c>
      <c r="V61" s="32">
        <v>0</v>
      </c>
      <c r="W61" s="37">
        <v>0</v>
      </c>
      <c r="X61" s="32">
        <v>20.12177777777778</v>
      </c>
      <c r="Y61" s="32">
        <v>0</v>
      </c>
      <c r="Z61" s="37">
        <v>0</v>
      </c>
      <c r="AA61" s="32">
        <v>4.6891111111111128</v>
      </c>
      <c r="AB61" s="32">
        <v>0</v>
      </c>
      <c r="AC61" s="37">
        <v>0</v>
      </c>
      <c r="AD61" s="32">
        <v>63.936444444444419</v>
      </c>
      <c r="AE61" s="32">
        <v>0</v>
      </c>
      <c r="AF61" s="37">
        <v>0</v>
      </c>
      <c r="AG61" s="32">
        <v>0</v>
      </c>
      <c r="AH61" s="32">
        <v>0</v>
      </c>
      <c r="AI61" s="37" t="s">
        <v>367</v>
      </c>
      <c r="AJ61" s="32">
        <v>0</v>
      </c>
      <c r="AK61" s="32">
        <v>0</v>
      </c>
      <c r="AL61" s="37" t="s">
        <v>367</v>
      </c>
      <c r="AM61" t="s">
        <v>67</v>
      </c>
      <c r="AN61" s="34">
        <v>10</v>
      </c>
      <c r="AX61"/>
      <c r="AY61"/>
    </row>
    <row r="62" spans="1:51" x14ac:dyDescent="0.25">
      <c r="A62" t="s">
        <v>242</v>
      </c>
      <c r="B62" t="s">
        <v>87</v>
      </c>
      <c r="C62" t="s">
        <v>164</v>
      </c>
      <c r="D62" t="s">
        <v>208</v>
      </c>
      <c r="E62" s="32">
        <v>42.366666666666667</v>
      </c>
      <c r="F62" s="32">
        <v>153.46277777777775</v>
      </c>
      <c r="G62" s="32">
        <v>0</v>
      </c>
      <c r="H62" s="37">
        <v>0</v>
      </c>
      <c r="I62" s="32">
        <v>132.10699999999997</v>
      </c>
      <c r="J62" s="32">
        <v>0</v>
      </c>
      <c r="K62" s="37">
        <v>0</v>
      </c>
      <c r="L62" s="32">
        <v>21.056999999999999</v>
      </c>
      <c r="M62" s="32">
        <v>0</v>
      </c>
      <c r="N62" s="37">
        <v>0</v>
      </c>
      <c r="O62" s="32">
        <v>5.7079999999999993</v>
      </c>
      <c r="P62" s="32">
        <v>0</v>
      </c>
      <c r="Q62" s="37">
        <v>0</v>
      </c>
      <c r="R62" s="32">
        <v>10.193444444444443</v>
      </c>
      <c r="S62" s="32">
        <v>0</v>
      </c>
      <c r="T62" s="37">
        <v>0</v>
      </c>
      <c r="U62" s="32">
        <v>5.1555555555555559</v>
      </c>
      <c r="V62" s="32">
        <v>0</v>
      </c>
      <c r="W62" s="37">
        <v>0</v>
      </c>
      <c r="X62" s="32">
        <v>36.387555555555544</v>
      </c>
      <c r="Y62" s="32">
        <v>0</v>
      </c>
      <c r="Z62" s="37">
        <v>0</v>
      </c>
      <c r="AA62" s="32">
        <v>6.0067777777777769</v>
      </c>
      <c r="AB62" s="32">
        <v>0</v>
      </c>
      <c r="AC62" s="37">
        <v>0</v>
      </c>
      <c r="AD62" s="32">
        <v>78.966444444444448</v>
      </c>
      <c r="AE62" s="32">
        <v>0</v>
      </c>
      <c r="AF62" s="37">
        <v>0</v>
      </c>
      <c r="AG62" s="32">
        <v>11.045</v>
      </c>
      <c r="AH62" s="32">
        <v>0</v>
      </c>
      <c r="AI62" s="37">
        <v>0</v>
      </c>
      <c r="AJ62" s="32">
        <v>0</v>
      </c>
      <c r="AK62" s="32">
        <v>0</v>
      </c>
      <c r="AL62" s="37" t="s">
        <v>367</v>
      </c>
      <c r="AM62" t="s">
        <v>9</v>
      </c>
      <c r="AN62" s="34">
        <v>10</v>
      </c>
      <c r="AX62"/>
      <c r="AY62"/>
    </row>
    <row r="63" spans="1:51" x14ac:dyDescent="0.25">
      <c r="A63" t="s">
        <v>242</v>
      </c>
      <c r="B63" t="s">
        <v>132</v>
      </c>
      <c r="C63" t="s">
        <v>165</v>
      </c>
      <c r="D63" t="s">
        <v>209</v>
      </c>
      <c r="E63" s="32">
        <v>31.155555555555555</v>
      </c>
      <c r="F63" s="32">
        <v>46.666666666666664</v>
      </c>
      <c r="G63" s="32">
        <v>6.4277777777777771</v>
      </c>
      <c r="H63" s="37">
        <v>0.13773809523809524</v>
      </c>
      <c r="I63" s="32">
        <v>39.891666666666666</v>
      </c>
      <c r="J63" s="32">
        <v>6.4277777777777771</v>
      </c>
      <c r="K63" s="37">
        <v>0.16113084047071929</v>
      </c>
      <c r="L63" s="32">
        <v>17.694444444444446</v>
      </c>
      <c r="M63" s="32">
        <v>0.88888888888888884</v>
      </c>
      <c r="N63" s="37">
        <v>5.0235478806907367E-2</v>
      </c>
      <c r="O63" s="32">
        <v>12.966666666666667</v>
      </c>
      <c r="P63" s="32">
        <v>0.88888888888888884</v>
      </c>
      <c r="Q63" s="37">
        <v>6.8551842330762641E-2</v>
      </c>
      <c r="R63" s="32">
        <v>3.838888888888889</v>
      </c>
      <c r="S63" s="32">
        <v>0</v>
      </c>
      <c r="T63" s="37">
        <v>0</v>
      </c>
      <c r="U63" s="32">
        <v>0.88888888888888884</v>
      </c>
      <c r="V63" s="32">
        <v>0</v>
      </c>
      <c r="W63" s="37">
        <v>0</v>
      </c>
      <c r="X63" s="32">
        <v>5.9749999999999996</v>
      </c>
      <c r="Y63" s="32">
        <v>0</v>
      </c>
      <c r="Z63" s="37">
        <v>0</v>
      </c>
      <c r="AA63" s="32">
        <v>2.0472222222222221</v>
      </c>
      <c r="AB63" s="32">
        <v>0</v>
      </c>
      <c r="AC63" s="37">
        <v>0</v>
      </c>
      <c r="AD63" s="32">
        <v>19.327777777777779</v>
      </c>
      <c r="AE63" s="32">
        <v>5.5388888888888888</v>
      </c>
      <c r="AF63" s="37">
        <v>0.2865766024719747</v>
      </c>
      <c r="AG63" s="32">
        <v>1.6222222222222222</v>
      </c>
      <c r="AH63" s="32">
        <v>0</v>
      </c>
      <c r="AI63" s="37">
        <v>0</v>
      </c>
      <c r="AJ63" s="32">
        <v>0</v>
      </c>
      <c r="AK63" s="32">
        <v>0</v>
      </c>
      <c r="AL63" s="37" t="s">
        <v>367</v>
      </c>
      <c r="AM63" t="s">
        <v>54</v>
      </c>
      <c r="AN63" s="34">
        <v>10</v>
      </c>
      <c r="AX63"/>
      <c r="AY63"/>
    </row>
    <row r="64" spans="1:51" x14ac:dyDescent="0.25">
      <c r="A64" t="s">
        <v>242</v>
      </c>
      <c r="B64" t="s">
        <v>151</v>
      </c>
      <c r="C64" t="s">
        <v>189</v>
      </c>
      <c r="D64" t="s">
        <v>225</v>
      </c>
      <c r="E64" s="32">
        <v>48.588888888888889</v>
      </c>
      <c r="F64" s="32">
        <v>205.23411111111108</v>
      </c>
      <c r="G64" s="32">
        <v>0</v>
      </c>
      <c r="H64" s="37">
        <v>0</v>
      </c>
      <c r="I64" s="32">
        <v>194.44477777777774</v>
      </c>
      <c r="J64" s="32">
        <v>0</v>
      </c>
      <c r="K64" s="37">
        <v>0</v>
      </c>
      <c r="L64" s="32">
        <v>39.483888888888885</v>
      </c>
      <c r="M64" s="32">
        <v>0</v>
      </c>
      <c r="N64" s="37">
        <v>0</v>
      </c>
      <c r="O64" s="32">
        <v>28.694555555555556</v>
      </c>
      <c r="P64" s="32">
        <v>0</v>
      </c>
      <c r="Q64" s="37">
        <v>0</v>
      </c>
      <c r="R64" s="32">
        <v>4.8808888888888893</v>
      </c>
      <c r="S64" s="32">
        <v>0</v>
      </c>
      <c r="T64" s="37">
        <v>0</v>
      </c>
      <c r="U64" s="32">
        <v>5.9084444444444442</v>
      </c>
      <c r="V64" s="32">
        <v>0</v>
      </c>
      <c r="W64" s="37">
        <v>0</v>
      </c>
      <c r="X64" s="32">
        <v>48.800777777777768</v>
      </c>
      <c r="Y64" s="32">
        <v>0</v>
      </c>
      <c r="Z64" s="37">
        <v>0</v>
      </c>
      <c r="AA64" s="32">
        <v>0</v>
      </c>
      <c r="AB64" s="32">
        <v>0</v>
      </c>
      <c r="AC64" s="37" t="s">
        <v>367</v>
      </c>
      <c r="AD64" s="32">
        <v>116.94944444444441</v>
      </c>
      <c r="AE64" s="32">
        <v>0</v>
      </c>
      <c r="AF64" s="37">
        <v>0</v>
      </c>
      <c r="AG64" s="32">
        <v>0</v>
      </c>
      <c r="AH64" s="32">
        <v>0</v>
      </c>
      <c r="AI64" s="37" t="s">
        <v>367</v>
      </c>
      <c r="AJ64" s="32">
        <v>0</v>
      </c>
      <c r="AK64" s="32">
        <v>0</v>
      </c>
      <c r="AL64" s="37" t="s">
        <v>367</v>
      </c>
      <c r="AM64" t="s">
        <v>73</v>
      </c>
      <c r="AN64" s="34">
        <v>10</v>
      </c>
      <c r="AX64"/>
      <c r="AY64"/>
    </row>
    <row r="65" spans="1:51" x14ac:dyDescent="0.25">
      <c r="A65" t="s">
        <v>242</v>
      </c>
      <c r="B65" t="s">
        <v>117</v>
      </c>
      <c r="C65" t="s">
        <v>166</v>
      </c>
      <c r="D65" t="s">
        <v>210</v>
      </c>
      <c r="E65" s="32">
        <v>71.466666666666669</v>
      </c>
      <c r="F65" s="32">
        <v>335.77755555555552</v>
      </c>
      <c r="G65" s="32">
        <v>87.984666666666669</v>
      </c>
      <c r="H65" s="37">
        <v>0.26203260227174213</v>
      </c>
      <c r="I65" s="32">
        <v>324.26233333333334</v>
      </c>
      <c r="J65" s="32">
        <v>87.984666666666669</v>
      </c>
      <c r="K65" s="37">
        <v>0.27133791878386532</v>
      </c>
      <c r="L65" s="32">
        <v>58.168999999999997</v>
      </c>
      <c r="M65" s="32">
        <v>0.56855555555555559</v>
      </c>
      <c r="N65" s="37">
        <v>9.7742019899870313E-3</v>
      </c>
      <c r="O65" s="32">
        <v>46.653777777777776</v>
      </c>
      <c r="P65" s="32">
        <v>0.56855555555555559</v>
      </c>
      <c r="Q65" s="37">
        <v>1.2186699183584039E-2</v>
      </c>
      <c r="R65" s="32">
        <v>5.8263333333333334</v>
      </c>
      <c r="S65" s="32">
        <v>0</v>
      </c>
      <c r="T65" s="37">
        <v>0</v>
      </c>
      <c r="U65" s="32">
        <v>5.6888888888888891</v>
      </c>
      <c r="V65" s="32">
        <v>0</v>
      </c>
      <c r="W65" s="37">
        <v>0</v>
      </c>
      <c r="X65" s="32">
        <v>69.334222222222238</v>
      </c>
      <c r="Y65" s="32">
        <v>5.7611111111111111</v>
      </c>
      <c r="Z65" s="37">
        <v>8.3091883437391809E-2</v>
      </c>
      <c r="AA65" s="32">
        <v>0</v>
      </c>
      <c r="AB65" s="32">
        <v>0</v>
      </c>
      <c r="AC65" s="37" t="s">
        <v>367</v>
      </c>
      <c r="AD65" s="32">
        <v>178.61733333333328</v>
      </c>
      <c r="AE65" s="32">
        <v>81.655000000000001</v>
      </c>
      <c r="AF65" s="37">
        <v>0.45715048184946605</v>
      </c>
      <c r="AG65" s="32">
        <v>29.657000000000011</v>
      </c>
      <c r="AH65" s="32">
        <v>0</v>
      </c>
      <c r="AI65" s="37">
        <v>0</v>
      </c>
      <c r="AJ65" s="32">
        <v>0</v>
      </c>
      <c r="AK65" s="32">
        <v>0</v>
      </c>
      <c r="AL65" s="37" t="s">
        <v>367</v>
      </c>
      <c r="AM65" t="s">
        <v>39</v>
      </c>
      <c r="AN65" s="34">
        <v>10</v>
      </c>
      <c r="AX65"/>
      <c r="AY65"/>
    </row>
    <row r="66" spans="1:51" x14ac:dyDescent="0.25">
      <c r="A66" t="s">
        <v>242</v>
      </c>
      <c r="B66" t="s">
        <v>109</v>
      </c>
      <c r="C66" t="s">
        <v>166</v>
      </c>
      <c r="D66" t="s">
        <v>210</v>
      </c>
      <c r="E66" s="32">
        <v>56.988888888888887</v>
      </c>
      <c r="F66" s="32">
        <v>209.45844444444438</v>
      </c>
      <c r="G66" s="32">
        <v>8.5554444444444435</v>
      </c>
      <c r="H66" s="37">
        <v>4.0845545602787303E-2</v>
      </c>
      <c r="I66" s="32">
        <v>189.03411111111106</v>
      </c>
      <c r="J66" s="32">
        <v>8.5554444444444435</v>
      </c>
      <c r="K66" s="37">
        <v>4.5258733432590362E-2</v>
      </c>
      <c r="L66" s="32">
        <v>40.650777777777776</v>
      </c>
      <c r="M66" s="32">
        <v>0.25044444444444441</v>
      </c>
      <c r="N66" s="37">
        <v>6.1608770639894816E-3</v>
      </c>
      <c r="O66" s="32">
        <v>23.693111111111111</v>
      </c>
      <c r="P66" s="32">
        <v>0.25044444444444441</v>
      </c>
      <c r="Q66" s="37">
        <v>1.0570348624541591E-2</v>
      </c>
      <c r="R66" s="32">
        <v>11.535444444444442</v>
      </c>
      <c r="S66" s="32">
        <v>0</v>
      </c>
      <c r="T66" s="37">
        <v>0</v>
      </c>
      <c r="U66" s="32">
        <v>5.4222222222222225</v>
      </c>
      <c r="V66" s="32">
        <v>0</v>
      </c>
      <c r="W66" s="37">
        <v>0</v>
      </c>
      <c r="X66" s="32">
        <v>57.492555555555548</v>
      </c>
      <c r="Y66" s="32">
        <v>2.7144444444444438</v>
      </c>
      <c r="Z66" s="37">
        <v>4.7213842178600897E-2</v>
      </c>
      <c r="AA66" s="32">
        <v>3.4666666666666668</v>
      </c>
      <c r="AB66" s="32">
        <v>0</v>
      </c>
      <c r="AC66" s="37">
        <v>0</v>
      </c>
      <c r="AD66" s="32">
        <v>89.391777777777747</v>
      </c>
      <c r="AE66" s="32">
        <v>5.5905555555555555</v>
      </c>
      <c r="AF66" s="37">
        <v>6.2539930344078398E-2</v>
      </c>
      <c r="AG66" s="32">
        <v>18.45666666666666</v>
      </c>
      <c r="AH66" s="32">
        <v>0</v>
      </c>
      <c r="AI66" s="37">
        <v>0</v>
      </c>
      <c r="AJ66" s="32">
        <v>0</v>
      </c>
      <c r="AK66" s="32">
        <v>0</v>
      </c>
      <c r="AL66" s="37" t="s">
        <v>367</v>
      </c>
      <c r="AM66" t="s">
        <v>31</v>
      </c>
      <c r="AN66" s="34">
        <v>10</v>
      </c>
      <c r="AX66"/>
      <c r="AY66"/>
    </row>
    <row r="67" spans="1:51" x14ac:dyDescent="0.25">
      <c r="A67" t="s">
        <v>242</v>
      </c>
      <c r="B67" t="s">
        <v>79</v>
      </c>
      <c r="C67" t="s">
        <v>156</v>
      </c>
      <c r="D67" t="s">
        <v>198</v>
      </c>
      <c r="E67" s="32">
        <v>12.911111111111111</v>
      </c>
      <c r="F67" s="32">
        <v>95.878222222222234</v>
      </c>
      <c r="G67" s="32">
        <v>0</v>
      </c>
      <c r="H67" s="37">
        <v>0</v>
      </c>
      <c r="I67" s="32">
        <v>80.917111111111112</v>
      </c>
      <c r="J67" s="32">
        <v>0</v>
      </c>
      <c r="K67" s="37">
        <v>0</v>
      </c>
      <c r="L67" s="32">
        <v>40.542111111111112</v>
      </c>
      <c r="M67" s="32">
        <v>0</v>
      </c>
      <c r="N67" s="37">
        <v>0</v>
      </c>
      <c r="O67" s="32">
        <v>25.581</v>
      </c>
      <c r="P67" s="32">
        <v>0</v>
      </c>
      <c r="Q67" s="37">
        <v>0</v>
      </c>
      <c r="R67" s="32">
        <v>9.6277777777777782</v>
      </c>
      <c r="S67" s="32">
        <v>0</v>
      </c>
      <c r="T67" s="37">
        <v>0</v>
      </c>
      <c r="U67" s="32">
        <v>5.333333333333333</v>
      </c>
      <c r="V67" s="32">
        <v>0</v>
      </c>
      <c r="W67" s="37">
        <v>0</v>
      </c>
      <c r="X67" s="32">
        <v>10.344444444444445</v>
      </c>
      <c r="Y67" s="32">
        <v>0</v>
      </c>
      <c r="Z67" s="37">
        <v>0</v>
      </c>
      <c r="AA67" s="32">
        <v>0</v>
      </c>
      <c r="AB67" s="32">
        <v>0</v>
      </c>
      <c r="AC67" s="37" t="s">
        <v>367</v>
      </c>
      <c r="AD67" s="32">
        <v>44.991666666666667</v>
      </c>
      <c r="AE67" s="32">
        <v>0</v>
      </c>
      <c r="AF67" s="37">
        <v>0</v>
      </c>
      <c r="AG67" s="32">
        <v>0</v>
      </c>
      <c r="AH67" s="32">
        <v>0</v>
      </c>
      <c r="AI67" s="37" t="s">
        <v>367</v>
      </c>
      <c r="AJ67" s="32">
        <v>0</v>
      </c>
      <c r="AK67" s="32">
        <v>0</v>
      </c>
      <c r="AL67" s="37" t="s">
        <v>367</v>
      </c>
      <c r="AM67" t="s">
        <v>1</v>
      </c>
      <c r="AN67" s="34">
        <v>10</v>
      </c>
      <c r="AX67"/>
      <c r="AY67"/>
    </row>
    <row r="68" spans="1:51" x14ac:dyDescent="0.25">
      <c r="A68" t="s">
        <v>242</v>
      </c>
      <c r="B68" t="s">
        <v>125</v>
      </c>
      <c r="C68" t="s">
        <v>163</v>
      </c>
      <c r="D68" t="s">
        <v>206</v>
      </c>
      <c r="E68" s="32">
        <v>28.566666666666666</v>
      </c>
      <c r="F68" s="32">
        <v>94.954111111111132</v>
      </c>
      <c r="G68" s="32">
        <v>8.1603333333333339</v>
      </c>
      <c r="H68" s="37">
        <v>8.5939758035167846E-2</v>
      </c>
      <c r="I68" s="32">
        <v>83.688666666666663</v>
      </c>
      <c r="J68" s="32">
        <v>8.1603333333333339</v>
      </c>
      <c r="K68" s="37">
        <v>9.7508224928903167E-2</v>
      </c>
      <c r="L68" s="32">
        <v>22.029111111111142</v>
      </c>
      <c r="M68" s="32">
        <v>0</v>
      </c>
      <c r="N68" s="37">
        <v>0</v>
      </c>
      <c r="O68" s="32">
        <v>10.763666666666671</v>
      </c>
      <c r="P68" s="32">
        <v>0</v>
      </c>
      <c r="Q68" s="37">
        <v>0</v>
      </c>
      <c r="R68" s="32">
        <v>5.6644444444444559</v>
      </c>
      <c r="S68" s="32">
        <v>0</v>
      </c>
      <c r="T68" s="37">
        <v>0</v>
      </c>
      <c r="U68" s="32">
        <v>5.6010000000000115</v>
      </c>
      <c r="V68" s="32">
        <v>0</v>
      </c>
      <c r="W68" s="37">
        <v>0</v>
      </c>
      <c r="X68" s="32">
        <v>14.231444444444445</v>
      </c>
      <c r="Y68" s="32">
        <v>1.8732222222222223</v>
      </c>
      <c r="Z68" s="37">
        <v>0.13162558653373202</v>
      </c>
      <c r="AA68" s="32">
        <v>0</v>
      </c>
      <c r="AB68" s="32">
        <v>0</v>
      </c>
      <c r="AC68" s="37" t="s">
        <v>367</v>
      </c>
      <c r="AD68" s="32">
        <v>40.798888888888882</v>
      </c>
      <c r="AE68" s="32">
        <v>6.2871111111111118</v>
      </c>
      <c r="AF68" s="37">
        <v>0.15410005719110001</v>
      </c>
      <c r="AG68" s="32">
        <v>1.3858888888888889</v>
      </c>
      <c r="AH68" s="32">
        <v>0</v>
      </c>
      <c r="AI68" s="37">
        <v>0</v>
      </c>
      <c r="AJ68" s="32">
        <v>16.50877777777778</v>
      </c>
      <c r="AK68" s="32">
        <v>0</v>
      </c>
      <c r="AL68" s="37">
        <v>0</v>
      </c>
      <c r="AM68" t="s">
        <v>47</v>
      </c>
      <c r="AN68" s="34">
        <v>10</v>
      </c>
      <c r="AX68"/>
      <c r="AY68"/>
    </row>
    <row r="69" spans="1:51" x14ac:dyDescent="0.25">
      <c r="A69" t="s">
        <v>242</v>
      </c>
      <c r="B69" t="s">
        <v>147</v>
      </c>
      <c r="C69" t="s">
        <v>166</v>
      </c>
      <c r="D69" t="s">
        <v>210</v>
      </c>
      <c r="E69" s="32">
        <v>19.944444444444443</v>
      </c>
      <c r="F69" s="32">
        <v>119.21066666666667</v>
      </c>
      <c r="G69" s="32">
        <v>2.4566666666666666</v>
      </c>
      <c r="H69" s="37">
        <v>2.0607775590551179E-2</v>
      </c>
      <c r="I69" s="32">
        <v>110.19522222222221</v>
      </c>
      <c r="J69" s="32">
        <v>2.4566666666666666</v>
      </c>
      <c r="K69" s="37">
        <v>2.2293767525714464E-2</v>
      </c>
      <c r="L69" s="32">
        <v>24.866777777777781</v>
      </c>
      <c r="M69" s="32">
        <v>0</v>
      </c>
      <c r="N69" s="37">
        <v>0</v>
      </c>
      <c r="O69" s="32">
        <v>20.155666666666669</v>
      </c>
      <c r="P69" s="32">
        <v>0</v>
      </c>
      <c r="Q69" s="37">
        <v>0</v>
      </c>
      <c r="R69" s="32">
        <v>0</v>
      </c>
      <c r="S69" s="32">
        <v>0</v>
      </c>
      <c r="T69" s="37" t="s">
        <v>367</v>
      </c>
      <c r="U69" s="32">
        <v>4.7111111111111112</v>
      </c>
      <c r="V69" s="32">
        <v>0</v>
      </c>
      <c r="W69" s="37">
        <v>0</v>
      </c>
      <c r="X69" s="32">
        <v>31.336666666666673</v>
      </c>
      <c r="Y69" s="32">
        <v>2.4566666666666666</v>
      </c>
      <c r="Z69" s="37">
        <v>7.8395915328156554E-2</v>
      </c>
      <c r="AA69" s="32">
        <v>4.3043333333333331</v>
      </c>
      <c r="AB69" s="32">
        <v>0</v>
      </c>
      <c r="AC69" s="37">
        <v>0</v>
      </c>
      <c r="AD69" s="32">
        <v>58.702888888888879</v>
      </c>
      <c r="AE69" s="32">
        <v>0</v>
      </c>
      <c r="AF69" s="37">
        <v>0</v>
      </c>
      <c r="AG69" s="32">
        <v>0</v>
      </c>
      <c r="AH69" s="32">
        <v>0</v>
      </c>
      <c r="AI69" s="37" t="s">
        <v>367</v>
      </c>
      <c r="AJ69" s="32">
        <v>0</v>
      </c>
      <c r="AK69" s="32">
        <v>0</v>
      </c>
      <c r="AL69" s="37" t="s">
        <v>367</v>
      </c>
      <c r="AM69" t="s">
        <v>69</v>
      </c>
      <c r="AN69" s="34">
        <v>10</v>
      </c>
      <c r="AX69"/>
      <c r="AY69"/>
    </row>
    <row r="70" spans="1:51" x14ac:dyDescent="0.25">
      <c r="A70" t="s">
        <v>242</v>
      </c>
      <c r="B70" t="s">
        <v>130</v>
      </c>
      <c r="C70" t="s">
        <v>158</v>
      </c>
      <c r="D70" t="s">
        <v>204</v>
      </c>
      <c r="E70" s="32">
        <v>35.700000000000003</v>
      </c>
      <c r="F70" s="32">
        <v>180.84888888888889</v>
      </c>
      <c r="G70" s="32">
        <v>0</v>
      </c>
      <c r="H70" s="37">
        <v>0</v>
      </c>
      <c r="I70" s="32">
        <v>166.76222222222219</v>
      </c>
      <c r="J70" s="32">
        <v>0</v>
      </c>
      <c r="K70" s="37">
        <v>0</v>
      </c>
      <c r="L70" s="32">
        <v>21.322222222222223</v>
      </c>
      <c r="M70" s="32">
        <v>0</v>
      </c>
      <c r="N70" s="37">
        <v>0</v>
      </c>
      <c r="O70" s="32">
        <v>7.235555555555556</v>
      </c>
      <c r="P70" s="32">
        <v>0</v>
      </c>
      <c r="Q70" s="37">
        <v>0</v>
      </c>
      <c r="R70" s="32">
        <v>9.0200000000000014</v>
      </c>
      <c r="S70" s="32">
        <v>0</v>
      </c>
      <c r="T70" s="37">
        <v>0</v>
      </c>
      <c r="U70" s="32">
        <v>5.0666666666666664</v>
      </c>
      <c r="V70" s="32">
        <v>0</v>
      </c>
      <c r="W70" s="37">
        <v>0</v>
      </c>
      <c r="X70" s="32">
        <v>29.175555555555558</v>
      </c>
      <c r="Y70" s="32">
        <v>0</v>
      </c>
      <c r="Z70" s="37">
        <v>0</v>
      </c>
      <c r="AA70" s="32">
        <v>0</v>
      </c>
      <c r="AB70" s="32">
        <v>0</v>
      </c>
      <c r="AC70" s="37" t="s">
        <v>367</v>
      </c>
      <c r="AD70" s="32">
        <v>122.23222222222222</v>
      </c>
      <c r="AE70" s="32">
        <v>0</v>
      </c>
      <c r="AF70" s="37">
        <v>0</v>
      </c>
      <c r="AG70" s="32">
        <v>8.1188888888888897</v>
      </c>
      <c r="AH70" s="32">
        <v>0</v>
      </c>
      <c r="AI70" s="37">
        <v>0</v>
      </c>
      <c r="AJ70" s="32">
        <v>0</v>
      </c>
      <c r="AK70" s="32">
        <v>0</v>
      </c>
      <c r="AL70" s="37" t="s">
        <v>367</v>
      </c>
      <c r="AM70" t="s">
        <v>52</v>
      </c>
      <c r="AN70" s="34">
        <v>10</v>
      </c>
      <c r="AX70"/>
      <c r="AY70"/>
    </row>
    <row r="71" spans="1:51" x14ac:dyDescent="0.25">
      <c r="A71" t="s">
        <v>242</v>
      </c>
      <c r="B71" t="s">
        <v>128</v>
      </c>
      <c r="C71" t="s">
        <v>190</v>
      </c>
      <c r="D71" t="s">
        <v>199</v>
      </c>
      <c r="E71" s="32">
        <v>47.43333333333333</v>
      </c>
      <c r="F71" s="32">
        <v>179.51288888888888</v>
      </c>
      <c r="G71" s="32">
        <v>3.7290000000000001</v>
      </c>
      <c r="H71" s="37">
        <v>2.0772881674853434E-2</v>
      </c>
      <c r="I71" s="32">
        <v>164.16977777777777</v>
      </c>
      <c r="J71" s="32">
        <v>3.7290000000000001</v>
      </c>
      <c r="K71" s="37">
        <v>2.2714290355242001E-2</v>
      </c>
      <c r="L71" s="32">
        <v>40.051222222222229</v>
      </c>
      <c r="M71" s="32">
        <v>0</v>
      </c>
      <c r="N71" s="37">
        <v>0</v>
      </c>
      <c r="O71" s="32">
        <v>32.673444444444449</v>
      </c>
      <c r="P71" s="32">
        <v>0</v>
      </c>
      <c r="Q71" s="37">
        <v>0</v>
      </c>
      <c r="R71" s="32">
        <v>1.6888888888888889</v>
      </c>
      <c r="S71" s="32">
        <v>0</v>
      </c>
      <c r="T71" s="37">
        <v>0</v>
      </c>
      <c r="U71" s="32">
        <v>5.6888888888888891</v>
      </c>
      <c r="V71" s="32">
        <v>0</v>
      </c>
      <c r="W71" s="37">
        <v>0</v>
      </c>
      <c r="X71" s="32">
        <v>23.437333333333324</v>
      </c>
      <c r="Y71" s="32">
        <v>0</v>
      </c>
      <c r="Z71" s="37">
        <v>0</v>
      </c>
      <c r="AA71" s="32">
        <v>7.9653333333333336</v>
      </c>
      <c r="AB71" s="32">
        <v>0</v>
      </c>
      <c r="AC71" s="37">
        <v>0</v>
      </c>
      <c r="AD71" s="32">
        <v>87.10766666666666</v>
      </c>
      <c r="AE71" s="32">
        <v>3.7290000000000001</v>
      </c>
      <c r="AF71" s="37">
        <v>4.2809090665574791E-2</v>
      </c>
      <c r="AG71" s="32">
        <v>20.951333333333338</v>
      </c>
      <c r="AH71" s="32">
        <v>0</v>
      </c>
      <c r="AI71" s="37">
        <v>0</v>
      </c>
      <c r="AJ71" s="32">
        <v>0</v>
      </c>
      <c r="AK71" s="32">
        <v>0</v>
      </c>
      <c r="AL71" s="37" t="s">
        <v>367</v>
      </c>
      <c r="AM71" t="s">
        <v>50</v>
      </c>
      <c r="AN71" s="34">
        <v>10</v>
      </c>
      <c r="AX71"/>
      <c r="AY71"/>
    </row>
    <row r="72" spans="1:51" x14ac:dyDescent="0.25">
      <c r="A72" t="s">
        <v>242</v>
      </c>
      <c r="B72" t="s">
        <v>149</v>
      </c>
      <c r="C72" t="s">
        <v>166</v>
      </c>
      <c r="D72" t="s">
        <v>210</v>
      </c>
      <c r="E72" s="32">
        <v>26</v>
      </c>
      <c r="F72" s="32">
        <v>188.39533333333335</v>
      </c>
      <c r="G72" s="32">
        <v>9.9927777777777766</v>
      </c>
      <c r="H72" s="37">
        <v>5.3041535588873978E-2</v>
      </c>
      <c r="I72" s="32">
        <v>182.79533333333336</v>
      </c>
      <c r="J72" s="32">
        <v>9.9927777777777766</v>
      </c>
      <c r="K72" s="37">
        <v>5.4666481881983357E-2</v>
      </c>
      <c r="L72" s="32">
        <v>53.666555555555561</v>
      </c>
      <c r="M72" s="32">
        <v>1.1111111111111112E-2</v>
      </c>
      <c r="N72" s="37">
        <v>2.0703976612788017E-4</v>
      </c>
      <c r="O72" s="32">
        <v>48.06655555555556</v>
      </c>
      <c r="P72" s="32">
        <v>1.1111111111111112E-2</v>
      </c>
      <c r="Q72" s="37">
        <v>2.3116095968784024E-4</v>
      </c>
      <c r="R72" s="32">
        <v>0</v>
      </c>
      <c r="S72" s="32">
        <v>0</v>
      </c>
      <c r="T72" s="37" t="s">
        <v>367</v>
      </c>
      <c r="U72" s="32">
        <v>5.6</v>
      </c>
      <c r="V72" s="32">
        <v>0</v>
      </c>
      <c r="W72" s="37">
        <v>0</v>
      </c>
      <c r="X72" s="32">
        <v>32.968555555555547</v>
      </c>
      <c r="Y72" s="32">
        <v>0.13333333333333333</v>
      </c>
      <c r="Z72" s="37">
        <v>4.0442576596554976E-3</v>
      </c>
      <c r="AA72" s="32">
        <v>0</v>
      </c>
      <c r="AB72" s="32">
        <v>0</v>
      </c>
      <c r="AC72" s="37" t="s">
        <v>367</v>
      </c>
      <c r="AD72" s="32">
        <v>101.76022222222224</v>
      </c>
      <c r="AE72" s="32">
        <v>9.8483333333333327</v>
      </c>
      <c r="AF72" s="37">
        <v>9.6779793894580052E-2</v>
      </c>
      <c r="AG72" s="32">
        <v>0</v>
      </c>
      <c r="AH72" s="32">
        <v>0</v>
      </c>
      <c r="AI72" s="37" t="s">
        <v>367</v>
      </c>
      <c r="AJ72" s="32">
        <v>0</v>
      </c>
      <c r="AK72" s="32">
        <v>0</v>
      </c>
      <c r="AL72" s="37" t="s">
        <v>367</v>
      </c>
      <c r="AM72" t="s">
        <v>71</v>
      </c>
      <c r="AN72" s="34">
        <v>10</v>
      </c>
      <c r="AX72"/>
      <c r="AY72"/>
    </row>
    <row r="73" spans="1:51" x14ac:dyDescent="0.25">
      <c r="A73" t="s">
        <v>242</v>
      </c>
      <c r="B73" t="s">
        <v>146</v>
      </c>
      <c r="C73" t="s">
        <v>187</v>
      </c>
      <c r="D73" t="s">
        <v>227</v>
      </c>
      <c r="E73" s="32">
        <v>43.655555555555559</v>
      </c>
      <c r="F73" s="32">
        <v>58.583333333333336</v>
      </c>
      <c r="G73" s="32">
        <v>0</v>
      </c>
      <c r="H73" s="37">
        <v>0</v>
      </c>
      <c r="I73" s="32">
        <v>48.544444444444444</v>
      </c>
      <c r="J73" s="32">
        <v>0</v>
      </c>
      <c r="K73" s="37">
        <v>0</v>
      </c>
      <c r="L73" s="32">
        <v>15.088888888888889</v>
      </c>
      <c r="M73" s="32">
        <v>0</v>
      </c>
      <c r="N73" s="37">
        <v>0</v>
      </c>
      <c r="O73" s="32">
        <v>9.030555555555555</v>
      </c>
      <c r="P73" s="32">
        <v>0</v>
      </c>
      <c r="Q73" s="37">
        <v>0</v>
      </c>
      <c r="R73" s="32">
        <v>4.1916666666666664</v>
      </c>
      <c r="S73" s="32">
        <v>0</v>
      </c>
      <c r="T73" s="37">
        <v>0</v>
      </c>
      <c r="U73" s="32">
        <v>1.8666666666666667</v>
      </c>
      <c r="V73" s="32">
        <v>0</v>
      </c>
      <c r="W73" s="37">
        <v>0</v>
      </c>
      <c r="X73" s="32">
        <v>10.761111111111111</v>
      </c>
      <c r="Y73" s="32">
        <v>0</v>
      </c>
      <c r="Z73" s="37">
        <v>0</v>
      </c>
      <c r="AA73" s="32">
        <v>3.9805555555555556</v>
      </c>
      <c r="AB73" s="32">
        <v>0</v>
      </c>
      <c r="AC73" s="37">
        <v>0</v>
      </c>
      <c r="AD73" s="32">
        <v>19.850000000000001</v>
      </c>
      <c r="AE73" s="32">
        <v>0</v>
      </c>
      <c r="AF73" s="37">
        <v>0</v>
      </c>
      <c r="AG73" s="32">
        <v>8.9027777777777786</v>
      </c>
      <c r="AH73" s="32">
        <v>0</v>
      </c>
      <c r="AI73" s="37">
        <v>0</v>
      </c>
      <c r="AJ73" s="32">
        <v>0</v>
      </c>
      <c r="AK73" s="32">
        <v>0</v>
      </c>
      <c r="AL73" s="37" t="s">
        <v>367</v>
      </c>
      <c r="AM73" t="s">
        <v>68</v>
      </c>
      <c r="AN73" s="34">
        <v>10</v>
      </c>
      <c r="AX73"/>
      <c r="AY73"/>
    </row>
    <row r="74" spans="1:51" x14ac:dyDescent="0.25">
      <c r="A74" t="s">
        <v>242</v>
      </c>
      <c r="B74" t="s">
        <v>127</v>
      </c>
      <c r="C74" t="s">
        <v>189</v>
      </c>
      <c r="D74" t="s">
        <v>225</v>
      </c>
      <c r="E74" s="32">
        <v>34.466666666666669</v>
      </c>
      <c r="F74" s="32">
        <v>167.4</v>
      </c>
      <c r="G74" s="32">
        <v>23.62244444444444</v>
      </c>
      <c r="H74" s="37">
        <v>0.14111376609584492</v>
      </c>
      <c r="I74" s="32">
        <v>157.53333333333333</v>
      </c>
      <c r="J74" s="32">
        <v>23.62244444444444</v>
      </c>
      <c r="K74" s="37">
        <v>0.14995203836930454</v>
      </c>
      <c r="L74" s="32">
        <v>25.136999999999993</v>
      </c>
      <c r="M74" s="32">
        <v>0</v>
      </c>
      <c r="N74" s="37">
        <v>0</v>
      </c>
      <c r="O74" s="32">
        <v>15.270333333333324</v>
      </c>
      <c r="P74" s="32">
        <v>0</v>
      </c>
      <c r="Q74" s="37">
        <v>0</v>
      </c>
      <c r="R74" s="32">
        <v>4.177777777777778</v>
      </c>
      <c r="S74" s="32">
        <v>0</v>
      </c>
      <c r="T74" s="37">
        <v>0</v>
      </c>
      <c r="U74" s="32">
        <v>5.6888888888888891</v>
      </c>
      <c r="V74" s="32">
        <v>0</v>
      </c>
      <c r="W74" s="37">
        <v>0</v>
      </c>
      <c r="X74" s="32">
        <v>48.324555555555555</v>
      </c>
      <c r="Y74" s="32">
        <v>9.2409999999999997</v>
      </c>
      <c r="Z74" s="37">
        <v>0.19122783218101677</v>
      </c>
      <c r="AA74" s="32">
        <v>0</v>
      </c>
      <c r="AB74" s="32">
        <v>0</v>
      </c>
      <c r="AC74" s="37" t="s">
        <v>367</v>
      </c>
      <c r="AD74" s="32">
        <v>79.334444444444443</v>
      </c>
      <c r="AE74" s="32">
        <v>14.38144444444444</v>
      </c>
      <c r="AF74" s="37">
        <v>0.18127617260262457</v>
      </c>
      <c r="AG74" s="32">
        <v>14.604000000000001</v>
      </c>
      <c r="AH74" s="32">
        <v>0</v>
      </c>
      <c r="AI74" s="37">
        <v>0</v>
      </c>
      <c r="AJ74" s="32">
        <v>0</v>
      </c>
      <c r="AK74" s="32">
        <v>0</v>
      </c>
      <c r="AL74" s="37" t="s">
        <v>367</v>
      </c>
      <c r="AM74" t="s">
        <v>49</v>
      </c>
      <c r="AN74" s="34">
        <v>10</v>
      </c>
      <c r="AX74"/>
      <c r="AY74"/>
    </row>
    <row r="75" spans="1:51" x14ac:dyDescent="0.25">
      <c r="A75" t="s">
        <v>242</v>
      </c>
      <c r="B75" t="s">
        <v>124</v>
      </c>
      <c r="C75" t="s">
        <v>166</v>
      </c>
      <c r="D75" t="s">
        <v>210</v>
      </c>
      <c r="E75" s="32">
        <v>68.7</v>
      </c>
      <c r="F75" s="32">
        <v>227.13888888888889</v>
      </c>
      <c r="G75" s="32">
        <v>38.373111111111108</v>
      </c>
      <c r="H75" s="37">
        <v>0.16894117647058823</v>
      </c>
      <c r="I75" s="32">
        <v>194.82877777777776</v>
      </c>
      <c r="J75" s="32">
        <v>29.373555555555551</v>
      </c>
      <c r="K75" s="37">
        <v>0.15076600023154232</v>
      </c>
      <c r="L75" s="32">
        <v>28.355555555555554</v>
      </c>
      <c r="M75" s="32">
        <v>3.3411111111111116</v>
      </c>
      <c r="N75" s="37">
        <v>0.1178291536050157</v>
      </c>
      <c r="O75" s="32">
        <v>13.83411111111111</v>
      </c>
      <c r="P75" s="32">
        <v>3.3411111111111116</v>
      </c>
      <c r="Q75" s="37">
        <v>0.24151252540017837</v>
      </c>
      <c r="R75" s="32">
        <v>8.0325555555555557</v>
      </c>
      <c r="S75" s="32">
        <v>0</v>
      </c>
      <c r="T75" s="37">
        <v>0</v>
      </c>
      <c r="U75" s="32">
        <v>6.4888888888888889</v>
      </c>
      <c r="V75" s="32">
        <v>0</v>
      </c>
      <c r="W75" s="37">
        <v>0</v>
      </c>
      <c r="X75" s="32">
        <v>49.826111111111096</v>
      </c>
      <c r="Y75" s="32">
        <v>0</v>
      </c>
      <c r="Z75" s="37">
        <v>0</v>
      </c>
      <c r="AA75" s="32">
        <v>17.788666666666668</v>
      </c>
      <c r="AB75" s="32">
        <v>8.9995555555555562</v>
      </c>
      <c r="AC75" s="37">
        <v>0.50591512698472185</v>
      </c>
      <c r="AD75" s="32">
        <v>126.63044444444446</v>
      </c>
      <c r="AE75" s="32">
        <v>26.03244444444444</v>
      </c>
      <c r="AF75" s="37">
        <v>0.20557808636504818</v>
      </c>
      <c r="AG75" s="32">
        <v>4.5381111111111103</v>
      </c>
      <c r="AH75" s="32">
        <v>0</v>
      </c>
      <c r="AI75" s="37">
        <v>0</v>
      </c>
      <c r="AJ75" s="32">
        <v>0</v>
      </c>
      <c r="AK75" s="32">
        <v>0</v>
      </c>
      <c r="AL75" s="37" t="s">
        <v>367</v>
      </c>
      <c r="AM75" t="s">
        <v>46</v>
      </c>
      <c r="AN75" s="34">
        <v>10</v>
      </c>
      <c r="AX75"/>
      <c r="AY75"/>
    </row>
    <row r="76" spans="1:51" x14ac:dyDescent="0.25">
      <c r="A76" t="s">
        <v>242</v>
      </c>
      <c r="B76" t="s">
        <v>95</v>
      </c>
      <c r="C76" t="s">
        <v>169</v>
      </c>
      <c r="D76" t="s">
        <v>213</v>
      </c>
      <c r="E76" s="32">
        <v>49.922222222222224</v>
      </c>
      <c r="F76" s="32">
        <v>215.33799999999997</v>
      </c>
      <c r="G76" s="32">
        <v>22.977777777777781</v>
      </c>
      <c r="H76" s="37">
        <v>0.10670563383043302</v>
      </c>
      <c r="I76" s="32">
        <v>193.81844444444442</v>
      </c>
      <c r="J76" s="32">
        <v>22.977777777777781</v>
      </c>
      <c r="K76" s="37">
        <v>0.11855310181464214</v>
      </c>
      <c r="L76" s="32">
        <v>46.7361111111111</v>
      </c>
      <c r="M76" s="32">
        <v>4.7044444444444435</v>
      </c>
      <c r="N76" s="37">
        <v>0.10065973254086182</v>
      </c>
      <c r="O76" s="32">
        <v>25.216555555555551</v>
      </c>
      <c r="P76" s="32">
        <v>4.7044444444444435</v>
      </c>
      <c r="Q76" s="37">
        <v>0.18656173854037691</v>
      </c>
      <c r="R76" s="32">
        <v>15.532777777777774</v>
      </c>
      <c r="S76" s="32">
        <v>0</v>
      </c>
      <c r="T76" s="37">
        <v>0</v>
      </c>
      <c r="U76" s="32">
        <v>5.9867777777777755</v>
      </c>
      <c r="V76" s="32">
        <v>0</v>
      </c>
      <c r="W76" s="37">
        <v>0</v>
      </c>
      <c r="X76" s="32">
        <v>35.960777777777778</v>
      </c>
      <c r="Y76" s="32">
        <v>0.62222222222222223</v>
      </c>
      <c r="Z76" s="37">
        <v>1.7302802127008746E-2</v>
      </c>
      <c r="AA76" s="32">
        <v>0</v>
      </c>
      <c r="AB76" s="32">
        <v>0</v>
      </c>
      <c r="AC76" s="37" t="s">
        <v>367</v>
      </c>
      <c r="AD76" s="32">
        <v>129.13022222222219</v>
      </c>
      <c r="AE76" s="32">
        <v>17.651111111111113</v>
      </c>
      <c r="AF76" s="37">
        <v>0.13669233125561453</v>
      </c>
      <c r="AG76" s="32">
        <v>3.5108888888888892</v>
      </c>
      <c r="AH76" s="32">
        <v>0</v>
      </c>
      <c r="AI76" s="37">
        <v>0</v>
      </c>
      <c r="AJ76" s="32">
        <v>0</v>
      </c>
      <c r="AK76" s="32">
        <v>0</v>
      </c>
      <c r="AL76" s="37" t="s">
        <v>367</v>
      </c>
      <c r="AM76" t="s">
        <v>17</v>
      </c>
      <c r="AN76" s="34">
        <v>10</v>
      </c>
      <c r="AX76"/>
      <c r="AY76"/>
    </row>
    <row r="77" spans="1:51" x14ac:dyDescent="0.25">
      <c r="A77" t="s">
        <v>242</v>
      </c>
      <c r="B77" t="s">
        <v>107</v>
      </c>
      <c r="C77" t="s">
        <v>181</v>
      </c>
      <c r="D77" t="s">
        <v>222</v>
      </c>
      <c r="E77" s="32">
        <v>48.37777777777778</v>
      </c>
      <c r="F77" s="32">
        <v>225.50344444444443</v>
      </c>
      <c r="G77" s="32">
        <v>58.023111111111113</v>
      </c>
      <c r="H77" s="37">
        <v>0.25730476647067724</v>
      </c>
      <c r="I77" s="32">
        <v>210.66899999999998</v>
      </c>
      <c r="J77" s="32">
        <v>58.023111111111113</v>
      </c>
      <c r="K77" s="37">
        <v>0.27542310976513451</v>
      </c>
      <c r="L77" s="32">
        <v>13.709111111111113</v>
      </c>
      <c r="M77" s="32">
        <v>5.2598888888888888</v>
      </c>
      <c r="N77" s="37">
        <v>0.38367833233372772</v>
      </c>
      <c r="O77" s="32">
        <v>7.9683333333333346</v>
      </c>
      <c r="P77" s="32">
        <v>5.2598888888888888</v>
      </c>
      <c r="Q77" s="37">
        <v>0.66009900299797797</v>
      </c>
      <c r="R77" s="32">
        <v>0</v>
      </c>
      <c r="S77" s="32">
        <v>0</v>
      </c>
      <c r="T77" s="37" t="s">
        <v>367</v>
      </c>
      <c r="U77" s="32">
        <v>5.7407777777777786</v>
      </c>
      <c r="V77" s="32">
        <v>0</v>
      </c>
      <c r="W77" s="37">
        <v>0</v>
      </c>
      <c r="X77" s="32">
        <v>49.173666666666648</v>
      </c>
      <c r="Y77" s="32">
        <v>30.348888888888894</v>
      </c>
      <c r="Z77" s="37">
        <v>0.61717766736035351</v>
      </c>
      <c r="AA77" s="32">
        <v>9.0936666666666657</v>
      </c>
      <c r="AB77" s="32">
        <v>0</v>
      </c>
      <c r="AC77" s="37">
        <v>0</v>
      </c>
      <c r="AD77" s="32">
        <v>101.52322222222223</v>
      </c>
      <c r="AE77" s="32">
        <v>22.414333333333332</v>
      </c>
      <c r="AF77" s="37">
        <v>0.22078035786010641</v>
      </c>
      <c r="AG77" s="32">
        <v>52.003777777777771</v>
      </c>
      <c r="AH77" s="32">
        <v>0</v>
      </c>
      <c r="AI77" s="37">
        <v>0</v>
      </c>
      <c r="AJ77" s="32">
        <v>0</v>
      </c>
      <c r="AK77" s="32">
        <v>0</v>
      </c>
      <c r="AL77" s="37" t="s">
        <v>367</v>
      </c>
      <c r="AM77" t="s">
        <v>29</v>
      </c>
      <c r="AN77" s="34">
        <v>10</v>
      </c>
      <c r="AX77"/>
      <c r="AY77"/>
    </row>
    <row r="78" spans="1:51" x14ac:dyDescent="0.25">
      <c r="A78" t="s">
        <v>242</v>
      </c>
      <c r="B78" t="s">
        <v>81</v>
      </c>
      <c r="C78" t="s">
        <v>159</v>
      </c>
      <c r="D78" t="s">
        <v>200</v>
      </c>
      <c r="E78" s="32">
        <v>38.87777777777778</v>
      </c>
      <c r="F78" s="32">
        <v>151.863</v>
      </c>
      <c r="G78" s="32">
        <v>0</v>
      </c>
      <c r="H78" s="37">
        <v>0</v>
      </c>
      <c r="I78" s="32">
        <v>146.61855555555556</v>
      </c>
      <c r="J78" s="32">
        <v>0</v>
      </c>
      <c r="K78" s="37">
        <v>0</v>
      </c>
      <c r="L78" s="32">
        <v>28.162777777777777</v>
      </c>
      <c r="M78" s="32">
        <v>0</v>
      </c>
      <c r="N78" s="37">
        <v>0</v>
      </c>
      <c r="O78" s="32">
        <v>22.918333333333333</v>
      </c>
      <c r="P78" s="32">
        <v>0</v>
      </c>
      <c r="Q78" s="37">
        <v>0</v>
      </c>
      <c r="R78" s="32">
        <v>8.8888888888888892E-2</v>
      </c>
      <c r="S78" s="32">
        <v>0</v>
      </c>
      <c r="T78" s="37">
        <v>0</v>
      </c>
      <c r="U78" s="32">
        <v>5.1555555555555559</v>
      </c>
      <c r="V78" s="32">
        <v>0</v>
      </c>
      <c r="W78" s="37">
        <v>0</v>
      </c>
      <c r="X78" s="32">
        <v>29.363</v>
      </c>
      <c r="Y78" s="32">
        <v>0</v>
      </c>
      <c r="Z78" s="37">
        <v>0</v>
      </c>
      <c r="AA78" s="32">
        <v>0</v>
      </c>
      <c r="AB78" s="32">
        <v>0</v>
      </c>
      <c r="AC78" s="37" t="s">
        <v>367</v>
      </c>
      <c r="AD78" s="32">
        <v>64.253888888888895</v>
      </c>
      <c r="AE78" s="32">
        <v>0</v>
      </c>
      <c r="AF78" s="37">
        <v>0</v>
      </c>
      <c r="AG78" s="32">
        <v>30.083333333333332</v>
      </c>
      <c r="AH78" s="32">
        <v>0</v>
      </c>
      <c r="AI78" s="37">
        <v>0</v>
      </c>
      <c r="AJ78" s="32">
        <v>0</v>
      </c>
      <c r="AK78" s="32">
        <v>0</v>
      </c>
      <c r="AL78" s="37" t="s">
        <v>367</v>
      </c>
      <c r="AM78" t="s">
        <v>3</v>
      </c>
      <c r="AN78" s="34">
        <v>10</v>
      </c>
      <c r="AX78"/>
      <c r="AY78"/>
    </row>
    <row r="79" spans="1:51" x14ac:dyDescent="0.25">
      <c r="A79" t="s">
        <v>242</v>
      </c>
      <c r="B79" t="s">
        <v>121</v>
      </c>
      <c r="C79" t="s">
        <v>163</v>
      </c>
      <c r="D79" t="s">
        <v>206</v>
      </c>
      <c r="E79" s="32">
        <v>63.244444444444447</v>
      </c>
      <c r="F79" s="32">
        <v>260.65322222222227</v>
      </c>
      <c r="G79" s="32">
        <v>3.9899999999999989</v>
      </c>
      <c r="H79" s="37">
        <v>1.5307694898159701E-2</v>
      </c>
      <c r="I79" s="32">
        <v>244.81433333333334</v>
      </c>
      <c r="J79" s="32">
        <v>3.9677777777777767</v>
      </c>
      <c r="K79" s="37">
        <v>1.6207293599820993E-2</v>
      </c>
      <c r="L79" s="32">
        <v>53.184222222222218</v>
      </c>
      <c r="M79" s="32">
        <v>0</v>
      </c>
      <c r="N79" s="37">
        <v>0</v>
      </c>
      <c r="O79" s="32">
        <v>37.367555555555555</v>
      </c>
      <c r="P79" s="32">
        <v>0</v>
      </c>
      <c r="Q79" s="37">
        <v>0</v>
      </c>
      <c r="R79" s="32">
        <v>4.8833333333333311</v>
      </c>
      <c r="S79" s="32">
        <v>0</v>
      </c>
      <c r="T79" s="37">
        <v>0</v>
      </c>
      <c r="U79" s="32">
        <v>10.933333333333334</v>
      </c>
      <c r="V79" s="32">
        <v>0</v>
      </c>
      <c r="W79" s="37">
        <v>0</v>
      </c>
      <c r="X79" s="32">
        <v>43.062333333333328</v>
      </c>
      <c r="Y79" s="32">
        <v>3.9677777777777767</v>
      </c>
      <c r="Z79" s="37">
        <v>9.2140334037738567E-2</v>
      </c>
      <c r="AA79" s="32">
        <v>2.2222222222222223E-2</v>
      </c>
      <c r="AB79" s="32">
        <v>2.2222222222222223E-2</v>
      </c>
      <c r="AC79" s="37">
        <v>1</v>
      </c>
      <c r="AD79" s="32">
        <v>130.57944444444448</v>
      </c>
      <c r="AE79" s="32">
        <v>0</v>
      </c>
      <c r="AF79" s="37">
        <v>0</v>
      </c>
      <c r="AG79" s="32">
        <v>33.804999999999986</v>
      </c>
      <c r="AH79" s="32">
        <v>0</v>
      </c>
      <c r="AI79" s="37">
        <v>0</v>
      </c>
      <c r="AJ79" s="32">
        <v>0</v>
      </c>
      <c r="AK79" s="32">
        <v>0</v>
      </c>
      <c r="AL79" s="37" t="s">
        <v>367</v>
      </c>
      <c r="AM79" t="s">
        <v>43</v>
      </c>
      <c r="AN79" s="34">
        <v>10</v>
      </c>
      <c r="AX79"/>
      <c r="AY79"/>
    </row>
    <row r="80" spans="1:51" x14ac:dyDescent="0.25">
      <c r="AX80"/>
      <c r="AY80"/>
    </row>
    <row r="81" spans="50:51" x14ac:dyDescent="0.25">
      <c r="AX81"/>
      <c r="AY81"/>
    </row>
    <row r="82" spans="50:51" x14ac:dyDescent="0.25">
      <c r="AX82"/>
      <c r="AY82"/>
    </row>
    <row r="83" spans="50:51" x14ac:dyDescent="0.25">
      <c r="AX83"/>
      <c r="AY83"/>
    </row>
    <row r="84" spans="50:51" x14ac:dyDescent="0.25">
      <c r="AX84"/>
      <c r="AY84"/>
    </row>
    <row r="85" spans="50:51" x14ac:dyDescent="0.25">
      <c r="AX85"/>
      <c r="AY85"/>
    </row>
    <row r="86" spans="50:51" x14ac:dyDescent="0.25">
      <c r="AX86"/>
      <c r="AY86"/>
    </row>
    <row r="87" spans="50:51" x14ac:dyDescent="0.25">
      <c r="AX87"/>
      <c r="AY87"/>
    </row>
    <row r="88" spans="50:51" x14ac:dyDescent="0.25">
      <c r="AX88"/>
      <c r="AY88"/>
    </row>
    <row r="89" spans="50:51" x14ac:dyDescent="0.25">
      <c r="AX89"/>
      <c r="AY89"/>
    </row>
    <row r="90" spans="50:51" x14ac:dyDescent="0.25">
      <c r="AX90"/>
      <c r="AY90"/>
    </row>
    <row r="91" spans="50:51" x14ac:dyDescent="0.25">
      <c r="AX91"/>
      <c r="AY91"/>
    </row>
    <row r="92" spans="50:51" x14ac:dyDescent="0.25">
      <c r="AX92"/>
      <c r="AY92"/>
    </row>
    <row r="93" spans="50:51" x14ac:dyDescent="0.25">
      <c r="AX93"/>
      <c r="AY93"/>
    </row>
    <row r="94" spans="50:51" x14ac:dyDescent="0.25">
      <c r="AX94"/>
      <c r="AY94"/>
    </row>
    <row r="95" spans="50:51" x14ac:dyDescent="0.25">
      <c r="AX95"/>
      <c r="AY95"/>
    </row>
    <row r="96" spans="50:51" x14ac:dyDescent="0.25">
      <c r="AX96"/>
      <c r="AY96"/>
    </row>
    <row r="97" spans="50:51" x14ac:dyDescent="0.25">
      <c r="AX97"/>
      <c r="AY97"/>
    </row>
    <row r="98" spans="50:51" x14ac:dyDescent="0.25">
      <c r="AX98"/>
      <c r="AY98"/>
    </row>
    <row r="99" spans="50:51" x14ac:dyDescent="0.25">
      <c r="AX99"/>
      <c r="AY99"/>
    </row>
    <row r="100" spans="50:51" x14ac:dyDescent="0.25">
      <c r="AX100"/>
      <c r="AY100"/>
    </row>
    <row r="101" spans="50:51" x14ac:dyDescent="0.25">
      <c r="AX101"/>
      <c r="AY101"/>
    </row>
    <row r="102" spans="50:51" x14ac:dyDescent="0.25">
      <c r="AX102"/>
      <c r="AY102"/>
    </row>
    <row r="103" spans="50:51" x14ac:dyDescent="0.25">
      <c r="AX103"/>
      <c r="AY103"/>
    </row>
    <row r="104" spans="50:51" x14ac:dyDescent="0.25">
      <c r="AX104"/>
      <c r="AY104"/>
    </row>
    <row r="105" spans="50:51" x14ac:dyDescent="0.25">
      <c r="AX105"/>
      <c r="AY105"/>
    </row>
    <row r="106" spans="50:51" x14ac:dyDescent="0.25">
      <c r="AX106"/>
      <c r="AY106"/>
    </row>
    <row r="107" spans="50:51" x14ac:dyDescent="0.25">
      <c r="AX107"/>
      <c r="AY107"/>
    </row>
    <row r="108" spans="50:51" x14ac:dyDescent="0.25">
      <c r="AX108"/>
      <c r="AY108"/>
    </row>
    <row r="109" spans="50:51" x14ac:dyDescent="0.25">
      <c r="AX109"/>
      <c r="AY109"/>
    </row>
    <row r="110" spans="50:51" x14ac:dyDescent="0.25">
      <c r="AX110"/>
      <c r="AY110"/>
    </row>
    <row r="111" spans="50:51" x14ac:dyDescent="0.25">
      <c r="AX111"/>
      <c r="AY111"/>
    </row>
    <row r="112" spans="50:51" x14ac:dyDescent="0.25">
      <c r="AX112"/>
      <c r="AY112"/>
    </row>
    <row r="113" spans="50:51" x14ac:dyDescent="0.25">
      <c r="AX113"/>
      <c r="AY113"/>
    </row>
    <row r="114" spans="50:51" x14ac:dyDescent="0.25">
      <c r="AX114"/>
      <c r="AY114"/>
    </row>
    <row r="115" spans="50:51" x14ac:dyDescent="0.25">
      <c r="AX115"/>
      <c r="AY115"/>
    </row>
    <row r="116" spans="50:51" x14ac:dyDescent="0.25">
      <c r="AX116"/>
      <c r="AY116"/>
    </row>
    <row r="117" spans="50:51" x14ac:dyDescent="0.25">
      <c r="AX117"/>
      <c r="AY117"/>
    </row>
    <row r="118" spans="50:51" x14ac:dyDescent="0.25">
      <c r="AX118"/>
      <c r="AY118"/>
    </row>
    <row r="119" spans="50:51" x14ac:dyDescent="0.25">
      <c r="AX119"/>
      <c r="AY119"/>
    </row>
    <row r="120" spans="50:51" x14ac:dyDescent="0.25">
      <c r="AX120"/>
      <c r="AY120"/>
    </row>
    <row r="121" spans="50:51" x14ac:dyDescent="0.25">
      <c r="AX121"/>
      <c r="AY121"/>
    </row>
    <row r="122" spans="50:51" x14ac:dyDescent="0.25">
      <c r="AX122"/>
      <c r="AY122"/>
    </row>
    <row r="123" spans="50:51" x14ac:dyDescent="0.25">
      <c r="AX123"/>
      <c r="AY123"/>
    </row>
    <row r="124" spans="50:51" x14ac:dyDescent="0.25">
      <c r="AX124"/>
      <c r="AY124"/>
    </row>
    <row r="125" spans="50:51" x14ac:dyDescent="0.25">
      <c r="AX125"/>
      <c r="AY125"/>
    </row>
    <row r="126" spans="50:51" x14ac:dyDescent="0.25">
      <c r="AX126"/>
      <c r="AY126"/>
    </row>
    <row r="127" spans="50:51" x14ac:dyDescent="0.25">
      <c r="AX127"/>
      <c r="AY127"/>
    </row>
    <row r="128" spans="50:51" x14ac:dyDescent="0.25">
      <c r="AX128"/>
      <c r="AY128"/>
    </row>
    <row r="129" spans="50:51" x14ac:dyDescent="0.25">
      <c r="AX129"/>
      <c r="AY129"/>
    </row>
    <row r="130" spans="50:51" x14ac:dyDescent="0.25">
      <c r="AX130"/>
      <c r="AY130"/>
    </row>
    <row r="131" spans="50:51" x14ac:dyDescent="0.25">
      <c r="AX131"/>
      <c r="AY131"/>
    </row>
    <row r="132" spans="50:51" x14ac:dyDescent="0.25">
      <c r="AX132"/>
      <c r="AY132"/>
    </row>
    <row r="133" spans="50:51" x14ac:dyDescent="0.25">
      <c r="AX133"/>
      <c r="AY133"/>
    </row>
    <row r="134" spans="50:51" x14ac:dyDescent="0.25">
      <c r="AX134"/>
      <c r="AY134"/>
    </row>
    <row r="135" spans="50:51" x14ac:dyDescent="0.25">
      <c r="AX135"/>
      <c r="AY135"/>
    </row>
    <row r="136" spans="50:51" x14ac:dyDescent="0.25">
      <c r="AX136"/>
      <c r="AY136"/>
    </row>
    <row r="137" spans="50:51" x14ac:dyDescent="0.25">
      <c r="AX137"/>
      <c r="AY137"/>
    </row>
    <row r="138" spans="50:51" x14ac:dyDescent="0.25">
      <c r="AX138"/>
      <c r="AY138"/>
    </row>
    <row r="139" spans="50:51" x14ac:dyDescent="0.25">
      <c r="AX139"/>
      <c r="AY139"/>
    </row>
    <row r="140" spans="50:51" x14ac:dyDescent="0.25">
      <c r="AX140"/>
      <c r="AY140"/>
    </row>
    <row r="141" spans="50:51" x14ac:dyDescent="0.25">
      <c r="AX141"/>
      <c r="AY141"/>
    </row>
    <row r="142" spans="50:51" x14ac:dyDescent="0.25">
      <c r="AX142"/>
      <c r="AY142"/>
    </row>
    <row r="143" spans="50:51" x14ac:dyDescent="0.25">
      <c r="AX143"/>
      <c r="AY143"/>
    </row>
    <row r="144" spans="50:51" x14ac:dyDescent="0.25">
      <c r="AX144"/>
      <c r="AY144"/>
    </row>
    <row r="145" spans="50:51" x14ac:dyDescent="0.25">
      <c r="AX145"/>
      <c r="AY145"/>
    </row>
    <row r="146" spans="50:51" x14ac:dyDescent="0.25">
      <c r="AX146"/>
      <c r="AY146"/>
    </row>
    <row r="147" spans="50:51" x14ac:dyDescent="0.25">
      <c r="AX147"/>
      <c r="AY147"/>
    </row>
    <row r="148" spans="50:51" x14ac:dyDescent="0.25">
      <c r="AX148"/>
      <c r="AY148"/>
    </row>
    <row r="149" spans="50:51" x14ac:dyDescent="0.25">
      <c r="AX149"/>
      <c r="AY149"/>
    </row>
    <row r="150" spans="50:51" x14ac:dyDescent="0.25">
      <c r="AX150"/>
      <c r="AY150"/>
    </row>
    <row r="151" spans="50:51" x14ac:dyDescent="0.25">
      <c r="AX151"/>
      <c r="AY151"/>
    </row>
    <row r="152" spans="50:51" x14ac:dyDescent="0.25">
      <c r="AX152"/>
      <c r="AY152"/>
    </row>
    <row r="153" spans="50:51" x14ac:dyDescent="0.25">
      <c r="AX153"/>
      <c r="AY153"/>
    </row>
    <row r="154" spans="50:51" x14ac:dyDescent="0.25">
      <c r="AX154"/>
      <c r="AY154"/>
    </row>
    <row r="155" spans="50:51" x14ac:dyDescent="0.25">
      <c r="AX155"/>
      <c r="AY155"/>
    </row>
    <row r="156" spans="50:51" x14ac:dyDescent="0.25">
      <c r="AX156"/>
      <c r="AY156"/>
    </row>
    <row r="157" spans="50:51" x14ac:dyDescent="0.25">
      <c r="AX157"/>
      <c r="AY157"/>
    </row>
    <row r="158" spans="50:51" x14ac:dyDescent="0.25">
      <c r="AX158"/>
      <c r="AY158"/>
    </row>
    <row r="159" spans="50:51" x14ac:dyDescent="0.25">
      <c r="AX159"/>
      <c r="AY159"/>
    </row>
    <row r="160" spans="50:51" x14ac:dyDescent="0.25">
      <c r="AX160"/>
      <c r="AY160"/>
    </row>
    <row r="161" spans="50:51" x14ac:dyDescent="0.25">
      <c r="AX161"/>
      <c r="AY161"/>
    </row>
    <row r="162" spans="50:51" x14ac:dyDescent="0.25">
      <c r="AX162"/>
      <c r="AY162"/>
    </row>
    <row r="163" spans="50:51" x14ac:dyDescent="0.25">
      <c r="AX163"/>
      <c r="AY163"/>
    </row>
    <row r="164" spans="50:51" x14ac:dyDescent="0.25">
      <c r="AX164"/>
      <c r="AY164"/>
    </row>
    <row r="165" spans="50:51" x14ac:dyDescent="0.25">
      <c r="AX165"/>
      <c r="AY165"/>
    </row>
    <row r="166" spans="50:51" x14ac:dyDescent="0.25">
      <c r="AX166"/>
      <c r="AY166"/>
    </row>
    <row r="167" spans="50:51" x14ac:dyDescent="0.25">
      <c r="AX167"/>
      <c r="AY167"/>
    </row>
    <row r="168" spans="50:51" x14ac:dyDescent="0.25">
      <c r="AX168"/>
      <c r="AY168"/>
    </row>
    <row r="169" spans="50:51" x14ac:dyDescent="0.25">
      <c r="AX169"/>
      <c r="AY169"/>
    </row>
    <row r="170" spans="50:51" x14ac:dyDescent="0.25">
      <c r="AX170"/>
      <c r="AY170"/>
    </row>
    <row r="171" spans="50:51" x14ac:dyDescent="0.25">
      <c r="AX171"/>
      <c r="AY171"/>
    </row>
    <row r="172" spans="50:51" x14ac:dyDescent="0.25">
      <c r="AX172"/>
      <c r="AY172"/>
    </row>
    <row r="173" spans="50:51" x14ac:dyDescent="0.25">
      <c r="AX173"/>
      <c r="AY173"/>
    </row>
    <row r="174" spans="50:51" x14ac:dyDescent="0.25">
      <c r="AX174"/>
      <c r="AY174"/>
    </row>
    <row r="175" spans="50:51" x14ac:dyDescent="0.25">
      <c r="AX175"/>
      <c r="AY175"/>
    </row>
    <row r="176" spans="50:51" x14ac:dyDescent="0.25">
      <c r="AX176"/>
      <c r="AY176"/>
    </row>
    <row r="177" spans="50:51" x14ac:dyDescent="0.25">
      <c r="AX177"/>
      <c r="AY177"/>
    </row>
    <row r="178" spans="50:51" x14ac:dyDescent="0.25">
      <c r="AX178"/>
      <c r="AY178"/>
    </row>
    <row r="179" spans="50:51" x14ac:dyDescent="0.25">
      <c r="AX179"/>
      <c r="AY179"/>
    </row>
    <row r="180" spans="50:51" x14ac:dyDescent="0.25">
      <c r="AX180"/>
      <c r="AY180"/>
    </row>
    <row r="181" spans="50:51" x14ac:dyDescent="0.25">
      <c r="AX181"/>
      <c r="AY181"/>
    </row>
    <row r="182" spans="50:51" x14ac:dyDescent="0.25">
      <c r="AX182"/>
      <c r="AY182"/>
    </row>
    <row r="183" spans="50:51" x14ac:dyDescent="0.25">
      <c r="AX183"/>
      <c r="AY183"/>
    </row>
    <row r="184" spans="50:51" x14ac:dyDescent="0.25">
      <c r="AX184"/>
      <c r="AY184"/>
    </row>
    <row r="185" spans="50:51" x14ac:dyDescent="0.25">
      <c r="AX185"/>
      <c r="AY185"/>
    </row>
    <row r="186" spans="50:51" x14ac:dyDescent="0.25">
      <c r="AX186"/>
      <c r="AY186"/>
    </row>
    <row r="187" spans="50:51" x14ac:dyDescent="0.25">
      <c r="AX187"/>
      <c r="AY187"/>
    </row>
    <row r="188" spans="50:51" x14ac:dyDescent="0.25">
      <c r="AX188"/>
      <c r="AY188"/>
    </row>
    <row r="189" spans="50:51" x14ac:dyDescent="0.25">
      <c r="AX189"/>
      <c r="AY189"/>
    </row>
    <row r="190" spans="50:51" x14ac:dyDescent="0.25">
      <c r="AX190"/>
      <c r="AY190"/>
    </row>
    <row r="191" spans="50:51" x14ac:dyDescent="0.25">
      <c r="AX191"/>
      <c r="AY191"/>
    </row>
    <row r="192" spans="50:51" x14ac:dyDescent="0.25">
      <c r="AX192"/>
      <c r="AY192"/>
    </row>
    <row r="193" spans="50:51" x14ac:dyDescent="0.25">
      <c r="AX193"/>
      <c r="AY193"/>
    </row>
    <row r="194" spans="50:51" x14ac:dyDescent="0.25">
      <c r="AX194"/>
      <c r="AY194"/>
    </row>
    <row r="195" spans="50:51" x14ac:dyDescent="0.25">
      <c r="AX195"/>
      <c r="AY195"/>
    </row>
    <row r="196" spans="50:51" x14ac:dyDescent="0.25">
      <c r="AX196"/>
      <c r="AY196"/>
    </row>
    <row r="197" spans="50:51" x14ac:dyDescent="0.25">
      <c r="AX197"/>
      <c r="AY197"/>
    </row>
    <row r="198" spans="50:51" x14ac:dyDescent="0.25">
      <c r="AX198"/>
      <c r="AY198"/>
    </row>
    <row r="199" spans="50:51" x14ac:dyDescent="0.25">
      <c r="AX199"/>
      <c r="AY199"/>
    </row>
    <row r="200" spans="50:51" x14ac:dyDescent="0.25">
      <c r="AX200"/>
      <c r="AY200"/>
    </row>
    <row r="201" spans="50:51" x14ac:dyDescent="0.25">
      <c r="AX201"/>
      <c r="AY201"/>
    </row>
    <row r="202" spans="50:51" x14ac:dyDescent="0.25">
      <c r="AX202"/>
      <c r="AY202"/>
    </row>
    <row r="203" spans="50:51" x14ac:dyDescent="0.25">
      <c r="AX203"/>
      <c r="AY203"/>
    </row>
    <row r="204" spans="50:51" x14ac:dyDescent="0.25">
      <c r="AX204"/>
      <c r="AY204"/>
    </row>
    <row r="205" spans="50:51" x14ac:dyDescent="0.25">
      <c r="AX205"/>
      <c r="AY205"/>
    </row>
    <row r="206" spans="50:51" x14ac:dyDescent="0.25">
      <c r="AX206"/>
      <c r="AY206"/>
    </row>
    <row r="207" spans="50:51" x14ac:dyDescent="0.25">
      <c r="AX207"/>
      <c r="AY207"/>
    </row>
    <row r="208" spans="50:51" x14ac:dyDescent="0.25">
      <c r="AX208"/>
      <c r="AY208"/>
    </row>
    <row r="209" spans="50:51" x14ac:dyDescent="0.25">
      <c r="AX209"/>
      <c r="AY209"/>
    </row>
    <row r="210" spans="50:51" x14ac:dyDescent="0.25">
      <c r="AX210"/>
      <c r="AY210"/>
    </row>
    <row r="211" spans="50:51" x14ac:dyDescent="0.25">
      <c r="AX211"/>
      <c r="AY211"/>
    </row>
    <row r="212" spans="50:51" x14ac:dyDescent="0.25">
      <c r="AX212"/>
      <c r="AY212"/>
    </row>
    <row r="213" spans="50:51" x14ac:dyDescent="0.25">
      <c r="AX213"/>
      <c r="AY213"/>
    </row>
    <row r="214" spans="50:51" x14ac:dyDescent="0.25">
      <c r="AX214"/>
      <c r="AY214"/>
    </row>
    <row r="215" spans="50:51" x14ac:dyDescent="0.25">
      <c r="AX215"/>
      <c r="AY215"/>
    </row>
    <row r="216" spans="50:51" x14ac:dyDescent="0.25">
      <c r="AX216"/>
      <c r="AY216"/>
    </row>
    <row r="217" spans="50:51" x14ac:dyDescent="0.25">
      <c r="AX217"/>
      <c r="AY217"/>
    </row>
    <row r="218" spans="50:51" x14ac:dyDescent="0.25">
      <c r="AX218"/>
      <c r="AY218"/>
    </row>
    <row r="219" spans="50:51" x14ac:dyDescent="0.25">
      <c r="AX219"/>
      <c r="AY219"/>
    </row>
    <row r="220" spans="50:51" x14ac:dyDescent="0.25">
      <c r="AX220"/>
      <c r="AY220"/>
    </row>
    <row r="221" spans="50:51" x14ac:dyDescent="0.25">
      <c r="AX221"/>
      <c r="AY221"/>
    </row>
    <row r="222" spans="50:51" x14ac:dyDescent="0.25">
      <c r="AX222"/>
      <c r="AY222"/>
    </row>
    <row r="223" spans="50:51" x14ac:dyDescent="0.25">
      <c r="AX223"/>
      <c r="AY223"/>
    </row>
    <row r="224" spans="50:51" x14ac:dyDescent="0.25">
      <c r="AX224"/>
      <c r="AY224"/>
    </row>
    <row r="225" spans="50:51" x14ac:dyDescent="0.25">
      <c r="AX225"/>
      <c r="AY225"/>
    </row>
    <row r="226" spans="50:51" x14ac:dyDescent="0.25">
      <c r="AX226"/>
      <c r="AY226"/>
    </row>
    <row r="227" spans="50:51" x14ac:dyDescent="0.25">
      <c r="AX227"/>
      <c r="AY227"/>
    </row>
    <row r="228" spans="50:51" x14ac:dyDescent="0.25">
      <c r="AX228"/>
      <c r="AY228"/>
    </row>
    <row r="229" spans="50:51" x14ac:dyDescent="0.25">
      <c r="AX229"/>
      <c r="AY229"/>
    </row>
    <row r="230" spans="50:51" x14ac:dyDescent="0.25">
      <c r="AX230"/>
      <c r="AY230"/>
    </row>
    <row r="231" spans="50:51" x14ac:dyDescent="0.25">
      <c r="AX231"/>
      <c r="AY231"/>
    </row>
    <row r="232" spans="50:51" x14ac:dyDescent="0.25">
      <c r="AX232"/>
      <c r="AY232"/>
    </row>
    <row r="233" spans="50:51" x14ac:dyDescent="0.25">
      <c r="AX233"/>
      <c r="AY233"/>
    </row>
    <row r="234" spans="50:51" x14ac:dyDescent="0.25">
      <c r="AX234"/>
      <c r="AY234"/>
    </row>
    <row r="235" spans="50:51" x14ac:dyDescent="0.25">
      <c r="AX235"/>
      <c r="AY235"/>
    </row>
    <row r="236" spans="50:51" x14ac:dyDescent="0.25">
      <c r="AX236"/>
      <c r="AY236"/>
    </row>
    <row r="237" spans="50:51" x14ac:dyDescent="0.25">
      <c r="AX237"/>
      <c r="AY237"/>
    </row>
    <row r="238" spans="50:51" x14ac:dyDescent="0.25">
      <c r="AX238"/>
      <c r="AY238"/>
    </row>
    <row r="239" spans="50:51" x14ac:dyDescent="0.25">
      <c r="AX239"/>
      <c r="AY239"/>
    </row>
    <row r="240" spans="50:51" x14ac:dyDescent="0.25">
      <c r="AX240"/>
      <c r="AY240"/>
    </row>
    <row r="241" spans="50:51" x14ac:dyDescent="0.25">
      <c r="AX241"/>
      <c r="AY241"/>
    </row>
    <row r="242" spans="50:51" x14ac:dyDescent="0.25">
      <c r="AX242"/>
      <c r="AY242"/>
    </row>
    <row r="243" spans="50:51" x14ac:dyDescent="0.25">
      <c r="AX243"/>
      <c r="AY243"/>
    </row>
    <row r="244" spans="50:51" x14ac:dyDescent="0.25">
      <c r="AX244"/>
      <c r="AY244"/>
    </row>
    <row r="245" spans="50:51" x14ac:dyDescent="0.25">
      <c r="AX245"/>
      <c r="AY245"/>
    </row>
    <row r="246" spans="50:51" x14ac:dyDescent="0.25">
      <c r="AX246"/>
      <c r="AY246"/>
    </row>
    <row r="247" spans="50:51" x14ac:dyDescent="0.25">
      <c r="AX247"/>
      <c r="AY247"/>
    </row>
    <row r="248" spans="50:51" x14ac:dyDescent="0.25">
      <c r="AX248"/>
      <c r="AY248"/>
    </row>
    <row r="249" spans="50:51" x14ac:dyDescent="0.25">
      <c r="AX249"/>
      <c r="AY249"/>
    </row>
    <row r="250" spans="50:51" x14ac:dyDescent="0.25">
      <c r="AX250"/>
      <c r="AY250"/>
    </row>
    <row r="251" spans="50:51" x14ac:dyDescent="0.25">
      <c r="AX251"/>
      <c r="AY251"/>
    </row>
    <row r="252" spans="50:51" x14ac:dyDescent="0.25">
      <c r="AX252"/>
      <c r="AY252"/>
    </row>
    <row r="253" spans="50:51" x14ac:dyDescent="0.25">
      <c r="AX253"/>
      <c r="AY253"/>
    </row>
    <row r="254" spans="50:51" x14ac:dyDescent="0.25">
      <c r="AX254"/>
      <c r="AY254"/>
    </row>
    <row r="255" spans="50:51" x14ac:dyDescent="0.25">
      <c r="AX255"/>
      <c r="AY255"/>
    </row>
    <row r="256" spans="50:51" x14ac:dyDescent="0.25">
      <c r="AX256"/>
      <c r="AY256"/>
    </row>
    <row r="257" spans="50:51" x14ac:dyDescent="0.25">
      <c r="AX257"/>
      <c r="AY257"/>
    </row>
    <row r="258" spans="50:51" x14ac:dyDescent="0.25">
      <c r="AX258"/>
      <c r="AY258"/>
    </row>
    <row r="259" spans="50:51" x14ac:dyDescent="0.25">
      <c r="AX259"/>
      <c r="AY259"/>
    </row>
    <row r="260" spans="50:51" x14ac:dyDescent="0.25">
      <c r="AX260"/>
      <c r="AY260"/>
    </row>
    <row r="261" spans="50:51" x14ac:dyDescent="0.25">
      <c r="AX261"/>
      <c r="AY261"/>
    </row>
    <row r="262" spans="50:51" x14ac:dyDescent="0.25">
      <c r="AX262"/>
      <c r="AY262"/>
    </row>
    <row r="263" spans="50:51" x14ac:dyDescent="0.25">
      <c r="AX263"/>
      <c r="AY263"/>
    </row>
    <row r="264" spans="50:51" x14ac:dyDescent="0.25">
      <c r="AX264"/>
      <c r="AY264"/>
    </row>
    <row r="265" spans="50:51" x14ac:dyDescent="0.25">
      <c r="AX265"/>
      <c r="AY265"/>
    </row>
    <row r="266" spans="50:51" x14ac:dyDescent="0.25">
      <c r="AX266"/>
      <c r="AY266"/>
    </row>
    <row r="267" spans="50:51" x14ac:dyDescent="0.25">
      <c r="AX267"/>
      <c r="AY267"/>
    </row>
    <row r="268" spans="50:51" x14ac:dyDescent="0.25">
      <c r="AX268"/>
      <c r="AY268"/>
    </row>
    <row r="269" spans="50:51" x14ac:dyDescent="0.25">
      <c r="AX269"/>
      <c r="AY269"/>
    </row>
    <row r="270" spans="50:51" x14ac:dyDescent="0.25">
      <c r="AX270"/>
      <c r="AY270"/>
    </row>
    <row r="271" spans="50:51" x14ac:dyDescent="0.25">
      <c r="AX271"/>
      <c r="AY271"/>
    </row>
    <row r="272" spans="50: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Y3188"/>
    </row>
    <row r="3189" spans="50:51" x14ac:dyDescent="0.25">
      <c r="AY3189"/>
    </row>
    <row r="3190" spans="50:51" x14ac:dyDescent="0.25">
      <c r="AY3190"/>
    </row>
    <row r="3191" spans="50:51" x14ac:dyDescent="0.25">
      <c r="AY3191"/>
    </row>
    <row r="3192" spans="50:51" x14ac:dyDescent="0.25">
      <c r="AY3192"/>
    </row>
    <row r="3193" spans="50:51" x14ac:dyDescent="0.25">
      <c r="AY3193"/>
    </row>
    <row r="3194" spans="50:51" x14ac:dyDescent="0.25">
      <c r="AY3194"/>
    </row>
    <row r="3195" spans="50:51" x14ac:dyDescent="0.25">
      <c r="AY3195"/>
    </row>
    <row r="3196" spans="50:51" x14ac:dyDescent="0.25">
      <c r="AY3196"/>
    </row>
    <row r="3197" spans="50:51" x14ac:dyDescent="0.25">
      <c r="AY3197"/>
    </row>
    <row r="3198" spans="50:51" x14ac:dyDescent="0.25">
      <c r="AY3198"/>
    </row>
    <row r="3199" spans="50:51" x14ac:dyDescent="0.25">
      <c r="AY3199"/>
    </row>
    <row r="3200" spans="50:51" x14ac:dyDescent="0.25">
      <c r="AY3200"/>
    </row>
    <row r="3201" spans="51:51" x14ac:dyDescent="0.25">
      <c r="AY3201"/>
    </row>
    <row r="3202" spans="51:51" x14ac:dyDescent="0.25">
      <c r="AY3202"/>
    </row>
    <row r="3203" spans="51:51" x14ac:dyDescent="0.25">
      <c r="AY3203"/>
    </row>
    <row r="3204" spans="51:51" x14ac:dyDescent="0.25">
      <c r="AY3204"/>
    </row>
    <row r="3205" spans="51:51" x14ac:dyDescent="0.25">
      <c r="AY3205"/>
    </row>
    <row r="3206" spans="51:51" x14ac:dyDescent="0.25">
      <c r="AY3206"/>
    </row>
    <row r="3207" spans="51:51" x14ac:dyDescent="0.25">
      <c r="AY3207"/>
    </row>
    <row r="3208" spans="51:51" x14ac:dyDescent="0.25">
      <c r="AY3208"/>
    </row>
    <row r="3209" spans="51:51" x14ac:dyDescent="0.25">
      <c r="AY3209"/>
    </row>
    <row r="3210" spans="51:51" x14ac:dyDescent="0.25">
      <c r="AY3210"/>
    </row>
    <row r="3211" spans="51:51" x14ac:dyDescent="0.25">
      <c r="AY3211"/>
    </row>
    <row r="3212" spans="51:51" x14ac:dyDescent="0.25">
      <c r="AY3212"/>
    </row>
    <row r="3213" spans="51:51" x14ac:dyDescent="0.25">
      <c r="AY3213"/>
    </row>
    <row r="3214" spans="51:51" x14ac:dyDescent="0.25">
      <c r="AY3214"/>
    </row>
    <row r="3215" spans="51:51" x14ac:dyDescent="0.25">
      <c r="AY3215"/>
    </row>
    <row r="3216" spans="51:51" x14ac:dyDescent="0.25">
      <c r="AY3216"/>
    </row>
    <row r="3217" spans="51:51" x14ac:dyDescent="0.25">
      <c r="AY3217"/>
    </row>
    <row r="3218" spans="51:51" x14ac:dyDescent="0.25">
      <c r="AY3218"/>
    </row>
    <row r="3219" spans="51:51" x14ac:dyDescent="0.25">
      <c r="AY3219"/>
    </row>
    <row r="3220" spans="51:51" x14ac:dyDescent="0.25">
      <c r="AY3220"/>
    </row>
    <row r="3221" spans="51:51" x14ac:dyDescent="0.25">
      <c r="AY3221"/>
    </row>
    <row r="3222" spans="51:51" x14ac:dyDescent="0.25">
      <c r="AY3222"/>
    </row>
    <row r="3223" spans="51:51" x14ac:dyDescent="0.25">
      <c r="AY3223"/>
    </row>
    <row r="3224" spans="51:51" x14ac:dyDescent="0.25">
      <c r="AY3224"/>
    </row>
    <row r="3225" spans="51:51" x14ac:dyDescent="0.25">
      <c r="AY3225"/>
    </row>
    <row r="3226" spans="51:51" x14ac:dyDescent="0.25">
      <c r="AY3226"/>
    </row>
    <row r="3227" spans="51:51" x14ac:dyDescent="0.25">
      <c r="AY3227"/>
    </row>
    <row r="3228" spans="51:51" x14ac:dyDescent="0.25">
      <c r="AY3228"/>
    </row>
    <row r="3229" spans="51:51" x14ac:dyDescent="0.25">
      <c r="AY3229"/>
    </row>
    <row r="3230" spans="51:51" x14ac:dyDescent="0.25">
      <c r="AY3230"/>
    </row>
    <row r="3231" spans="51:51" x14ac:dyDescent="0.25">
      <c r="AY3231"/>
    </row>
    <row r="3232" spans="51:51" x14ac:dyDescent="0.25">
      <c r="AY3232"/>
    </row>
    <row r="3233" spans="51:51" x14ac:dyDescent="0.25">
      <c r="AY3233"/>
    </row>
    <row r="3234" spans="51:51" x14ac:dyDescent="0.25">
      <c r="AY3234"/>
    </row>
    <row r="3235" spans="51:51" x14ac:dyDescent="0.25">
      <c r="AY3235"/>
    </row>
    <row r="3236" spans="51:51" x14ac:dyDescent="0.25">
      <c r="AY3236"/>
    </row>
    <row r="3237" spans="51:51" x14ac:dyDescent="0.25">
      <c r="AY3237"/>
    </row>
    <row r="3238" spans="51:51" x14ac:dyDescent="0.25">
      <c r="AY3238"/>
    </row>
    <row r="3239" spans="51:51" x14ac:dyDescent="0.25">
      <c r="AY3239"/>
    </row>
    <row r="3240" spans="51:51" x14ac:dyDescent="0.25">
      <c r="AY3240"/>
    </row>
    <row r="3241" spans="51:51" x14ac:dyDescent="0.25">
      <c r="AY3241"/>
    </row>
    <row r="3242" spans="51:51" x14ac:dyDescent="0.25">
      <c r="AY3242"/>
    </row>
    <row r="3243" spans="51:51" x14ac:dyDescent="0.25">
      <c r="AY3243"/>
    </row>
    <row r="3244" spans="51:51" x14ac:dyDescent="0.25">
      <c r="AY3244"/>
    </row>
    <row r="3245" spans="51:51" x14ac:dyDescent="0.25">
      <c r="AY3245"/>
    </row>
    <row r="3246" spans="51:51" x14ac:dyDescent="0.25">
      <c r="AY3246"/>
    </row>
    <row r="3247" spans="51:51" x14ac:dyDescent="0.25">
      <c r="AY3247"/>
    </row>
    <row r="3248" spans="51:51" x14ac:dyDescent="0.25">
      <c r="AY3248"/>
    </row>
    <row r="3249" spans="51:51" x14ac:dyDescent="0.25">
      <c r="AY3249"/>
    </row>
    <row r="3250" spans="51:51" x14ac:dyDescent="0.25">
      <c r="AY3250"/>
    </row>
    <row r="3251" spans="51:51" x14ac:dyDescent="0.25">
      <c r="AY3251"/>
    </row>
    <row r="3252" spans="51:51" x14ac:dyDescent="0.25">
      <c r="AY3252"/>
    </row>
    <row r="3253" spans="51:51" x14ac:dyDescent="0.25">
      <c r="AY3253"/>
    </row>
    <row r="3254" spans="51:51" x14ac:dyDescent="0.25">
      <c r="AY3254"/>
    </row>
    <row r="3255" spans="51:51" x14ac:dyDescent="0.25">
      <c r="AY3255"/>
    </row>
    <row r="3256" spans="51:51" x14ac:dyDescent="0.25">
      <c r="AY3256"/>
    </row>
    <row r="3257" spans="51:51" x14ac:dyDescent="0.25">
      <c r="AY3257"/>
    </row>
    <row r="3258" spans="51:51" x14ac:dyDescent="0.25">
      <c r="AY3258"/>
    </row>
    <row r="3259" spans="51:51" x14ac:dyDescent="0.25">
      <c r="AY3259"/>
    </row>
    <row r="3260" spans="51:51" x14ac:dyDescent="0.25">
      <c r="AY3260"/>
    </row>
    <row r="3261" spans="51:51" x14ac:dyDescent="0.25">
      <c r="AY3261"/>
    </row>
    <row r="3262" spans="51:51" x14ac:dyDescent="0.25">
      <c r="AY3262"/>
    </row>
    <row r="3263" spans="51:51" x14ac:dyDescent="0.25">
      <c r="AY3263"/>
    </row>
    <row r="3264" spans="51:51" x14ac:dyDescent="0.25">
      <c r="AY3264"/>
    </row>
    <row r="3265" spans="51:51" x14ac:dyDescent="0.25">
      <c r="AY3265"/>
    </row>
    <row r="3266" spans="51:51" x14ac:dyDescent="0.25">
      <c r="AY3266"/>
    </row>
    <row r="3267" spans="51:51" x14ac:dyDescent="0.25">
      <c r="AY3267"/>
    </row>
    <row r="3268" spans="51:51" x14ac:dyDescent="0.25">
      <c r="AY3268"/>
    </row>
    <row r="3269" spans="51:51" x14ac:dyDescent="0.25">
      <c r="AY3269"/>
    </row>
    <row r="3270" spans="51:51" x14ac:dyDescent="0.25">
      <c r="AY3270"/>
    </row>
    <row r="3271" spans="51:51" x14ac:dyDescent="0.25">
      <c r="AY3271"/>
    </row>
    <row r="3272" spans="51:51" x14ac:dyDescent="0.25">
      <c r="AY3272"/>
    </row>
    <row r="3273" spans="51:51" x14ac:dyDescent="0.25">
      <c r="AY3273"/>
    </row>
    <row r="3274" spans="51:51" x14ac:dyDescent="0.25">
      <c r="AY3274"/>
    </row>
    <row r="3275" spans="51:51" x14ac:dyDescent="0.25">
      <c r="AY3275"/>
    </row>
    <row r="3276" spans="51:51" x14ac:dyDescent="0.25">
      <c r="AY3276"/>
    </row>
    <row r="3277" spans="51:51" x14ac:dyDescent="0.25">
      <c r="AY3277"/>
    </row>
    <row r="3278" spans="51:51" x14ac:dyDescent="0.25">
      <c r="AY3278"/>
    </row>
    <row r="3279" spans="51:51" x14ac:dyDescent="0.25">
      <c r="AY3279"/>
    </row>
    <row r="3280" spans="51:51" x14ac:dyDescent="0.25">
      <c r="AY3280"/>
    </row>
    <row r="3281" spans="51:51" x14ac:dyDescent="0.25">
      <c r="AY3281"/>
    </row>
    <row r="3282" spans="51:51" x14ac:dyDescent="0.25">
      <c r="AY3282"/>
    </row>
    <row r="3283" spans="51:51" x14ac:dyDescent="0.25">
      <c r="AY3283"/>
    </row>
    <row r="3284" spans="51:51" x14ac:dyDescent="0.25">
      <c r="AY3284"/>
    </row>
    <row r="3285" spans="51:51" x14ac:dyDescent="0.25">
      <c r="AY3285"/>
    </row>
    <row r="3286" spans="51:51" x14ac:dyDescent="0.25">
      <c r="AY3286"/>
    </row>
    <row r="3287" spans="51:51" x14ac:dyDescent="0.25">
      <c r="AY3287"/>
    </row>
    <row r="3288" spans="51:51" x14ac:dyDescent="0.25">
      <c r="AY3288"/>
    </row>
    <row r="3289" spans="51:51" x14ac:dyDescent="0.25">
      <c r="AY3289"/>
    </row>
    <row r="3290" spans="51:51" x14ac:dyDescent="0.25">
      <c r="AY3290"/>
    </row>
    <row r="3291" spans="51:51" x14ac:dyDescent="0.25">
      <c r="AY3291"/>
    </row>
    <row r="3292" spans="51:51" x14ac:dyDescent="0.25">
      <c r="AY3292"/>
    </row>
    <row r="3293" spans="51:51" x14ac:dyDescent="0.25">
      <c r="AY3293"/>
    </row>
    <row r="3294" spans="51:51" x14ac:dyDescent="0.25">
      <c r="AY3294"/>
    </row>
    <row r="3295" spans="51:51" x14ac:dyDescent="0.25">
      <c r="AY3295"/>
    </row>
    <row r="3296" spans="51:51" x14ac:dyDescent="0.25">
      <c r="AY3296"/>
    </row>
    <row r="3297" spans="51:51" x14ac:dyDescent="0.25">
      <c r="AY3297"/>
    </row>
    <row r="3298" spans="51:51" x14ac:dyDescent="0.25">
      <c r="AY3298"/>
    </row>
    <row r="3299" spans="51:51" x14ac:dyDescent="0.25">
      <c r="AY3299"/>
    </row>
    <row r="3300" spans="51:51" x14ac:dyDescent="0.25">
      <c r="AY3300"/>
    </row>
    <row r="3301" spans="51:51" x14ac:dyDescent="0.25">
      <c r="AY3301"/>
    </row>
    <row r="3302" spans="51:51" x14ac:dyDescent="0.25">
      <c r="AY3302"/>
    </row>
    <row r="3303" spans="51:51" x14ac:dyDescent="0.25">
      <c r="AY3303"/>
    </row>
    <row r="3304" spans="51:51" x14ac:dyDescent="0.25">
      <c r="AY3304"/>
    </row>
    <row r="3305" spans="51:51" x14ac:dyDescent="0.25">
      <c r="AY3305"/>
    </row>
    <row r="3306" spans="51:51" x14ac:dyDescent="0.25">
      <c r="AY3306"/>
    </row>
    <row r="3307" spans="51:51" x14ac:dyDescent="0.25">
      <c r="AY3307"/>
    </row>
    <row r="3308" spans="51:51" x14ac:dyDescent="0.25">
      <c r="AY3308"/>
    </row>
    <row r="3309" spans="51:51" x14ac:dyDescent="0.25">
      <c r="AY3309"/>
    </row>
    <row r="3310" spans="51:51" x14ac:dyDescent="0.25">
      <c r="AY3310"/>
    </row>
    <row r="3311" spans="51:51" x14ac:dyDescent="0.25">
      <c r="AY3311"/>
    </row>
    <row r="3312" spans="51:51" x14ac:dyDescent="0.25">
      <c r="AY3312"/>
    </row>
    <row r="3313" spans="51:51" x14ac:dyDescent="0.25">
      <c r="AY3313"/>
    </row>
    <row r="3314" spans="51:51" x14ac:dyDescent="0.25">
      <c r="AY3314"/>
    </row>
    <row r="3315" spans="51:51" x14ac:dyDescent="0.25">
      <c r="AY3315"/>
    </row>
    <row r="3316" spans="51:51" x14ac:dyDescent="0.25">
      <c r="AY3316"/>
    </row>
    <row r="3317" spans="51:51" x14ac:dyDescent="0.25">
      <c r="AY3317"/>
    </row>
    <row r="3318" spans="51:51" x14ac:dyDescent="0.25">
      <c r="AY3318"/>
    </row>
    <row r="3319" spans="51:51" x14ac:dyDescent="0.25">
      <c r="AY3319"/>
    </row>
    <row r="3320" spans="51:51" x14ac:dyDescent="0.25">
      <c r="AY3320"/>
    </row>
    <row r="3321" spans="51:51" x14ac:dyDescent="0.25">
      <c r="AY3321"/>
    </row>
    <row r="3322" spans="51:51" x14ac:dyDescent="0.25">
      <c r="AY3322"/>
    </row>
    <row r="3323" spans="51:51" x14ac:dyDescent="0.25">
      <c r="AY3323"/>
    </row>
    <row r="3324" spans="51:51" x14ac:dyDescent="0.25">
      <c r="AY3324"/>
    </row>
    <row r="3325" spans="51:51" x14ac:dyDescent="0.25">
      <c r="AY3325"/>
    </row>
    <row r="3326" spans="51:51" x14ac:dyDescent="0.25">
      <c r="AY3326"/>
    </row>
    <row r="3327" spans="51:51" x14ac:dyDescent="0.25">
      <c r="AY3327"/>
    </row>
    <row r="3328" spans="51:51" x14ac:dyDescent="0.25">
      <c r="AY3328"/>
    </row>
    <row r="3329" spans="51:51" x14ac:dyDescent="0.25">
      <c r="AY3329"/>
    </row>
    <row r="3330" spans="51:51" x14ac:dyDescent="0.25">
      <c r="AY3330"/>
    </row>
    <row r="3331" spans="51:51" x14ac:dyDescent="0.25">
      <c r="AY3331"/>
    </row>
    <row r="3332" spans="51:51" x14ac:dyDescent="0.25">
      <c r="AY3332"/>
    </row>
    <row r="3333" spans="51:51" x14ac:dyDescent="0.25">
      <c r="AY3333"/>
    </row>
    <row r="3334" spans="51:51" x14ac:dyDescent="0.25">
      <c r="AY3334"/>
    </row>
    <row r="3335" spans="51:51" x14ac:dyDescent="0.25">
      <c r="AY3335"/>
    </row>
    <row r="3336" spans="51:51" x14ac:dyDescent="0.25">
      <c r="AY3336"/>
    </row>
    <row r="3337" spans="51:51" x14ac:dyDescent="0.25">
      <c r="AY3337"/>
    </row>
    <row r="3338" spans="51:51" x14ac:dyDescent="0.25">
      <c r="AY3338"/>
    </row>
    <row r="3339" spans="51:51" x14ac:dyDescent="0.25">
      <c r="AY3339"/>
    </row>
    <row r="3340" spans="51:51" x14ac:dyDescent="0.25">
      <c r="AY3340"/>
    </row>
    <row r="3341" spans="51:51" x14ac:dyDescent="0.25">
      <c r="AY3341"/>
    </row>
    <row r="3342" spans="51:51" x14ac:dyDescent="0.25">
      <c r="AY3342"/>
    </row>
    <row r="3343" spans="51:51" x14ac:dyDescent="0.25">
      <c r="AY3343"/>
    </row>
    <row r="3344" spans="51:51" x14ac:dyDescent="0.25">
      <c r="AY3344"/>
    </row>
    <row r="3345" spans="51:51" x14ac:dyDescent="0.25">
      <c r="AY3345"/>
    </row>
    <row r="3346" spans="51:51" x14ac:dyDescent="0.25">
      <c r="AY3346"/>
    </row>
    <row r="3347" spans="51:51" x14ac:dyDescent="0.25">
      <c r="AY3347"/>
    </row>
    <row r="3348" spans="51:51" x14ac:dyDescent="0.25">
      <c r="AY3348"/>
    </row>
    <row r="3349" spans="51:51" x14ac:dyDescent="0.25">
      <c r="AY3349"/>
    </row>
    <row r="3350" spans="51:51" x14ac:dyDescent="0.25">
      <c r="AY3350"/>
    </row>
    <row r="3351" spans="51:51" x14ac:dyDescent="0.25">
      <c r="AY3351"/>
    </row>
    <row r="3352" spans="51:51" x14ac:dyDescent="0.25">
      <c r="AY3352"/>
    </row>
    <row r="3353" spans="51:51" x14ac:dyDescent="0.25">
      <c r="AY3353"/>
    </row>
    <row r="3354" spans="51:51" x14ac:dyDescent="0.25">
      <c r="AY3354"/>
    </row>
    <row r="3355" spans="51:51" x14ac:dyDescent="0.25">
      <c r="AY3355"/>
    </row>
    <row r="3356" spans="51:51" x14ac:dyDescent="0.25">
      <c r="AY3356"/>
    </row>
    <row r="3357" spans="51:51" x14ac:dyDescent="0.25">
      <c r="AY3357"/>
    </row>
    <row r="3358" spans="51:51" x14ac:dyDescent="0.25">
      <c r="AY3358"/>
    </row>
    <row r="3359" spans="51:51" x14ac:dyDescent="0.25">
      <c r="AY3359"/>
    </row>
    <row r="3360" spans="51:51" x14ac:dyDescent="0.25">
      <c r="AY3360"/>
    </row>
    <row r="3361" spans="51:51" x14ac:dyDescent="0.25">
      <c r="AY3361"/>
    </row>
    <row r="3362" spans="51:51" x14ac:dyDescent="0.25">
      <c r="AY3362"/>
    </row>
    <row r="3363" spans="51:51" x14ac:dyDescent="0.25">
      <c r="AY3363"/>
    </row>
    <row r="3364" spans="51:51" x14ac:dyDescent="0.25">
      <c r="AY3364"/>
    </row>
    <row r="3365" spans="51:51" x14ac:dyDescent="0.25">
      <c r="AY3365"/>
    </row>
    <row r="3366" spans="51:51" x14ac:dyDescent="0.25">
      <c r="AY3366"/>
    </row>
    <row r="3367" spans="51:51" x14ac:dyDescent="0.25">
      <c r="AY3367"/>
    </row>
    <row r="3368" spans="51:51" x14ac:dyDescent="0.25">
      <c r="AY3368"/>
    </row>
    <row r="3369" spans="51:51" x14ac:dyDescent="0.25">
      <c r="AY3369"/>
    </row>
    <row r="3370" spans="51:51" x14ac:dyDescent="0.25">
      <c r="AY3370"/>
    </row>
    <row r="3371" spans="51:51" x14ac:dyDescent="0.25">
      <c r="AY3371"/>
    </row>
    <row r="3378" spans="51:51" x14ac:dyDescent="0.25">
      <c r="AY3378"/>
    </row>
  </sheetData>
  <pageMargins left="0.7" right="0.7" top="0.75" bottom="0.75" header="0.3" footer="0.3"/>
  <pageSetup orientation="portrait" horizontalDpi="1200" verticalDpi="1200" r:id="rId1"/>
  <ignoredErrors>
    <ignoredError sqref="A2:D79" calculatedColumn="1"/>
    <ignoredError sqref="AM2:AM7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79"/>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287</v>
      </c>
      <c r="B1" s="29" t="s">
        <v>354</v>
      </c>
      <c r="C1" s="29" t="s">
        <v>355</v>
      </c>
      <c r="D1" s="29" t="s">
        <v>327</v>
      </c>
      <c r="E1" s="29" t="s">
        <v>328</v>
      </c>
      <c r="F1" s="29" t="s">
        <v>404</v>
      </c>
      <c r="G1" s="29" t="s">
        <v>405</v>
      </c>
      <c r="H1" s="29" t="s">
        <v>406</v>
      </c>
      <c r="I1" s="29" t="s">
        <v>407</v>
      </c>
      <c r="J1" s="29" t="s">
        <v>408</v>
      </c>
      <c r="K1" s="29" t="s">
        <v>409</v>
      </c>
      <c r="L1" s="29" t="s">
        <v>410</v>
      </c>
      <c r="M1" s="29" t="s">
        <v>411</v>
      </c>
      <c r="N1" s="29" t="s">
        <v>412</v>
      </c>
      <c r="O1" s="29" t="s">
        <v>413</v>
      </c>
      <c r="P1" s="29" t="s">
        <v>414</v>
      </c>
      <c r="Q1" s="29" t="s">
        <v>415</v>
      </c>
      <c r="R1" s="29" t="s">
        <v>416</v>
      </c>
      <c r="S1" s="29" t="s">
        <v>417</v>
      </c>
      <c r="T1" s="29" t="s">
        <v>418</v>
      </c>
      <c r="U1" s="29" t="s">
        <v>419</v>
      </c>
      <c r="V1" s="29" t="s">
        <v>420</v>
      </c>
      <c r="W1" s="29" t="s">
        <v>421</v>
      </c>
      <c r="X1" s="29" t="s">
        <v>422</v>
      </c>
      <c r="Y1" s="29" t="s">
        <v>423</v>
      </c>
      <c r="Z1" s="29" t="s">
        <v>424</v>
      </c>
      <c r="AA1" s="29" t="s">
        <v>425</v>
      </c>
      <c r="AB1" s="29" t="s">
        <v>426</v>
      </c>
      <c r="AC1" s="29" t="s">
        <v>427</v>
      </c>
      <c r="AD1" s="29" t="s">
        <v>428</v>
      </c>
      <c r="AE1" s="29" t="s">
        <v>429</v>
      </c>
      <c r="AF1" s="29" t="s">
        <v>430</v>
      </c>
      <c r="AG1" s="29" t="s">
        <v>431</v>
      </c>
      <c r="AH1" s="29" t="s">
        <v>353</v>
      </c>
      <c r="AI1" s="31" t="s">
        <v>281</v>
      </c>
    </row>
    <row r="2" spans="1:35" x14ac:dyDescent="0.25">
      <c r="A2" t="s">
        <v>242</v>
      </c>
      <c r="B2" t="s">
        <v>150</v>
      </c>
      <c r="C2" t="s">
        <v>167</v>
      </c>
      <c r="D2" t="s">
        <v>211</v>
      </c>
      <c r="E2" s="33">
        <v>30.355555555555554</v>
      </c>
      <c r="F2" s="33">
        <v>5.6888888888888891</v>
      </c>
      <c r="G2" s="33">
        <v>0</v>
      </c>
      <c r="H2" s="33">
        <v>0</v>
      </c>
      <c r="I2" s="33">
        <v>0</v>
      </c>
      <c r="J2" s="33">
        <v>0</v>
      </c>
      <c r="K2" s="33">
        <v>0</v>
      </c>
      <c r="L2" s="33">
        <v>1.0532222222222223</v>
      </c>
      <c r="M2" s="33">
        <v>1.9166666666666667</v>
      </c>
      <c r="N2" s="33">
        <v>0</v>
      </c>
      <c r="O2" s="33">
        <v>6.3140556368960474E-2</v>
      </c>
      <c r="P2" s="33">
        <v>0</v>
      </c>
      <c r="Q2" s="33">
        <v>0</v>
      </c>
      <c r="R2" s="33">
        <v>0</v>
      </c>
      <c r="S2" s="33">
        <v>12.14777777777778</v>
      </c>
      <c r="T2" s="33">
        <v>4.089888888888888</v>
      </c>
      <c r="U2" s="33">
        <v>0</v>
      </c>
      <c r="V2" s="33">
        <v>0.53491581259150811</v>
      </c>
      <c r="W2" s="33">
        <v>14.705555555555561</v>
      </c>
      <c r="X2" s="33">
        <v>4.423</v>
      </c>
      <c r="Y2" s="33">
        <v>0</v>
      </c>
      <c r="Z2" s="33">
        <v>0.63015007320644234</v>
      </c>
      <c r="AA2" s="33">
        <v>0</v>
      </c>
      <c r="AB2" s="33">
        <v>0</v>
      </c>
      <c r="AC2" s="33">
        <v>0</v>
      </c>
      <c r="AD2" s="33">
        <v>0</v>
      </c>
      <c r="AE2" s="33">
        <v>0</v>
      </c>
      <c r="AF2" s="33">
        <v>0</v>
      </c>
      <c r="AG2" s="33">
        <v>0</v>
      </c>
      <c r="AH2" t="s">
        <v>72</v>
      </c>
      <c r="AI2" s="34">
        <v>10</v>
      </c>
    </row>
    <row r="3" spans="1:35" x14ac:dyDescent="0.25">
      <c r="A3" t="s">
        <v>242</v>
      </c>
      <c r="B3" t="s">
        <v>153</v>
      </c>
      <c r="C3" t="s">
        <v>165</v>
      </c>
      <c r="D3" t="s">
        <v>209</v>
      </c>
      <c r="E3" s="33">
        <v>25.066666666666666</v>
      </c>
      <c r="F3" s="33">
        <v>5.9333333333333336</v>
      </c>
      <c r="G3" s="33">
        <v>0</v>
      </c>
      <c r="H3" s="33">
        <v>0</v>
      </c>
      <c r="I3" s="33">
        <v>0</v>
      </c>
      <c r="J3" s="33">
        <v>0</v>
      </c>
      <c r="K3" s="33">
        <v>0</v>
      </c>
      <c r="L3" s="33">
        <v>5.8683333333333341</v>
      </c>
      <c r="M3" s="33">
        <v>0</v>
      </c>
      <c r="N3" s="33">
        <v>0</v>
      </c>
      <c r="O3" s="33">
        <v>0</v>
      </c>
      <c r="P3" s="33">
        <v>0</v>
      </c>
      <c r="Q3" s="33">
        <v>0</v>
      </c>
      <c r="R3" s="33">
        <v>0</v>
      </c>
      <c r="S3" s="33">
        <v>6.5831111111111085</v>
      </c>
      <c r="T3" s="33">
        <v>10.743444444444442</v>
      </c>
      <c r="U3" s="33">
        <v>0</v>
      </c>
      <c r="V3" s="33">
        <v>0.69121897163120549</v>
      </c>
      <c r="W3" s="33">
        <v>8.2404444444444422</v>
      </c>
      <c r="X3" s="33">
        <v>5.0594444444444431</v>
      </c>
      <c r="Y3" s="33">
        <v>0</v>
      </c>
      <c r="Z3" s="33">
        <v>0.53058067375886508</v>
      </c>
      <c r="AA3" s="33">
        <v>0</v>
      </c>
      <c r="AB3" s="33">
        <v>0</v>
      </c>
      <c r="AC3" s="33">
        <v>0</v>
      </c>
      <c r="AD3" s="33">
        <v>0</v>
      </c>
      <c r="AE3" s="33">
        <v>0</v>
      </c>
      <c r="AF3" s="33">
        <v>0</v>
      </c>
      <c r="AG3" s="33">
        <v>0</v>
      </c>
      <c r="AH3" t="s">
        <v>75</v>
      </c>
      <c r="AI3" s="34">
        <v>10</v>
      </c>
    </row>
    <row r="4" spans="1:35" x14ac:dyDescent="0.25">
      <c r="A4" t="s">
        <v>242</v>
      </c>
      <c r="B4" t="s">
        <v>110</v>
      </c>
      <c r="C4" t="s">
        <v>166</v>
      </c>
      <c r="D4" t="s">
        <v>210</v>
      </c>
      <c r="E4" s="33">
        <v>71.211111111111109</v>
      </c>
      <c r="F4" s="33">
        <v>5.6888888888888891</v>
      </c>
      <c r="G4" s="33">
        <v>0</v>
      </c>
      <c r="H4" s="33">
        <v>0.40066666666666667</v>
      </c>
      <c r="I4" s="33">
        <v>0</v>
      </c>
      <c r="J4" s="33">
        <v>0.17777777777777778</v>
      </c>
      <c r="K4" s="33">
        <v>0</v>
      </c>
      <c r="L4" s="33">
        <v>1.2897777777777777</v>
      </c>
      <c r="M4" s="33">
        <v>5.6677777777777791</v>
      </c>
      <c r="N4" s="33">
        <v>4.6726666666666663</v>
      </c>
      <c r="O4" s="33">
        <v>0.14520830082696209</v>
      </c>
      <c r="P4" s="33">
        <v>4.9642222222222223</v>
      </c>
      <c r="Q4" s="33">
        <v>6.6403333333333343</v>
      </c>
      <c r="R4" s="33">
        <v>0.16295990014042755</v>
      </c>
      <c r="S4" s="33">
        <v>12.249999999999995</v>
      </c>
      <c r="T4" s="33">
        <v>0</v>
      </c>
      <c r="U4" s="33">
        <v>0</v>
      </c>
      <c r="V4" s="33">
        <v>0.17202371664846303</v>
      </c>
      <c r="W4" s="33">
        <v>7.6816666666666684</v>
      </c>
      <c r="X4" s="33">
        <v>0</v>
      </c>
      <c r="Y4" s="33">
        <v>0</v>
      </c>
      <c r="Z4" s="33">
        <v>0.10787174286160091</v>
      </c>
      <c r="AA4" s="33">
        <v>0</v>
      </c>
      <c r="AB4" s="33">
        <v>0</v>
      </c>
      <c r="AC4" s="33">
        <v>0</v>
      </c>
      <c r="AD4" s="33">
        <v>0</v>
      </c>
      <c r="AE4" s="33">
        <v>0</v>
      </c>
      <c r="AF4" s="33">
        <v>0</v>
      </c>
      <c r="AG4" s="33">
        <v>0.13333333333333333</v>
      </c>
      <c r="AH4" t="s">
        <v>32</v>
      </c>
      <c r="AI4" s="34">
        <v>10</v>
      </c>
    </row>
    <row r="5" spans="1:35" x14ac:dyDescent="0.25">
      <c r="A5" t="s">
        <v>242</v>
      </c>
      <c r="B5" t="s">
        <v>123</v>
      </c>
      <c r="C5" t="s">
        <v>188</v>
      </c>
      <c r="D5" t="s">
        <v>202</v>
      </c>
      <c r="E5" s="33">
        <v>24.9</v>
      </c>
      <c r="F5" s="33">
        <v>4.9777777777777779</v>
      </c>
      <c r="G5" s="33">
        <v>0.12222222222222222</v>
      </c>
      <c r="H5" s="33">
        <v>6.1111111111111109E-2</v>
      </c>
      <c r="I5" s="33">
        <v>6.6666666666666666E-2</v>
      </c>
      <c r="J5" s="33">
        <v>0</v>
      </c>
      <c r="K5" s="33">
        <v>0</v>
      </c>
      <c r="L5" s="33">
        <v>0</v>
      </c>
      <c r="M5" s="33">
        <v>0</v>
      </c>
      <c r="N5" s="33">
        <v>0</v>
      </c>
      <c r="O5" s="33">
        <v>0</v>
      </c>
      <c r="P5" s="33">
        <v>4.6916666666666664</v>
      </c>
      <c r="Q5" s="33">
        <v>5.208333333333333</v>
      </c>
      <c r="R5" s="33">
        <v>0.39759036144578308</v>
      </c>
      <c r="S5" s="33">
        <v>0.37777777777777777</v>
      </c>
      <c r="T5" s="33">
        <v>0.5444444444444444</v>
      </c>
      <c r="U5" s="33">
        <v>0</v>
      </c>
      <c r="V5" s="33">
        <v>3.7037037037037035E-2</v>
      </c>
      <c r="W5" s="33">
        <v>0.31111111111111112</v>
      </c>
      <c r="X5" s="33">
        <v>1.2388888888888889</v>
      </c>
      <c r="Y5" s="33">
        <v>0</v>
      </c>
      <c r="Z5" s="33">
        <v>6.2248995983935747E-2</v>
      </c>
      <c r="AA5" s="33">
        <v>0</v>
      </c>
      <c r="AB5" s="33">
        <v>0</v>
      </c>
      <c r="AC5" s="33">
        <v>0</v>
      </c>
      <c r="AD5" s="33">
        <v>0</v>
      </c>
      <c r="AE5" s="33">
        <v>0</v>
      </c>
      <c r="AF5" s="33">
        <v>0</v>
      </c>
      <c r="AG5" s="33">
        <v>0</v>
      </c>
      <c r="AH5" t="s">
        <v>45</v>
      </c>
      <c r="AI5" s="34">
        <v>10</v>
      </c>
    </row>
    <row r="6" spans="1:35" x14ac:dyDescent="0.25">
      <c r="A6" t="s">
        <v>242</v>
      </c>
      <c r="B6" t="s">
        <v>120</v>
      </c>
      <c r="C6" t="s">
        <v>177</v>
      </c>
      <c r="D6" t="s">
        <v>218</v>
      </c>
      <c r="E6" s="33">
        <v>48.31111111111111</v>
      </c>
      <c r="F6" s="33">
        <v>5.6888888888888891</v>
      </c>
      <c r="G6" s="33">
        <v>0.66666666666666663</v>
      </c>
      <c r="H6" s="33">
        <v>0.29533333333333334</v>
      </c>
      <c r="I6" s="33">
        <v>1.1000000000000001</v>
      </c>
      <c r="J6" s="33">
        <v>0</v>
      </c>
      <c r="K6" s="33">
        <v>0</v>
      </c>
      <c r="L6" s="33">
        <v>5.1377777777777771</v>
      </c>
      <c r="M6" s="33">
        <v>5.6888888888888891</v>
      </c>
      <c r="N6" s="33">
        <v>5.4967777777777789</v>
      </c>
      <c r="O6" s="33">
        <v>0.23153403863845448</v>
      </c>
      <c r="P6" s="33">
        <v>5.2255555555555544</v>
      </c>
      <c r="Q6" s="33">
        <v>0</v>
      </c>
      <c r="R6" s="33">
        <v>0.10816467341306346</v>
      </c>
      <c r="S6" s="33">
        <v>1.5522222222222222</v>
      </c>
      <c r="T6" s="33">
        <v>6.9848888888888885</v>
      </c>
      <c r="U6" s="33">
        <v>0</v>
      </c>
      <c r="V6" s="33">
        <v>0.1767111315547378</v>
      </c>
      <c r="W6" s="33">
        <v>5.290222222222221</v>
      </c>
      <c r="X6" s="33">
        <v>2.0180000000000002</v>
      </c>
      <c r="Y6" s="33">
        <v>0</v>
      </c>
      <c r="Z6" s="33">
        <v>0.15127414903403863</v>
      </c>
      <c r="AA6" s="33">
        <v>0</v>
      </c>
      <c r="AB6" s="33">
        <v>0</v>
      </c>
      <c r="AC6" s="33">
        <v>0</v>
      </c>
      <c r="AD6" s="33">
        <v>0</v>
      </c>
      <c r="AE6" s="33">
        <v>0</v>
      </c>
      <c r="AF6" s="33">
        <v>0</v>
      </c>
      <c r="AG6" s="33">
        <v>0</v>
      </c>
      <c r="AH6" t="s">
        <v>42</v>
      </c>
      <c r="AI6" s="34">
        <v>10</v>
      </c>
    </row>
    <row r="7" spans="1:35" x14ac:dyDescent="0.25">
      <c r="A7" t="s">
        <v>242</v>
      </c>
      <c r="B7" t="s">
        <v>139</v>
      </c>
      <c r="C7" t="s">
        <v>192</v>
      </c>
      <c r="D7" t="s">
        <v>210</v>
      </c>
      <c r="E7" s="33">
        <v>22.622222222222224</v>
      </c>
      <c r="F7" s="33">
        <v>5.6888888888888891</v>
      </c>
      <c r="G7" s="33">
        <v>0.28888888888888886</v>
      </c>
      <c r="H7" s="33">
        <v>0</v>
      </c>
      <c r="I7" s="33">
        <v>0</v>
      </c>
      <c r="J7" s="33">
        <v>0</v>
      </c>
      <c r="K7" s="33">
        <v>0</v>
      </c>
      <c r="L7" s="33">
        <v>3.6159999999999992</v>
      </c>
      <c r="M7" s="33">
        <v>0.95711111111111125</v>
      </c>
      <c r="N7" s="33">
        <v>0</v>
      </c>
      <c r="O7" s="33">
        <v>4.2308447937131635E-2</v>
      </c>
      <c r="P7" s="33">
        <v>0</v>
      </c>
      <c r="Q7" s="33">
        <v>0</v>
      </c>
      <c r="R7" s="33">
        <v>0</v>
      </c>
      <c r="S7" s="33">
        <v>12.143333333333336</v>
      </c>
      <c r="T7" s="33">
        <v>9.2506666666666693</v>
      </c>
      <c r="U7" s="33">
        <v>0</v>
      </c>
      <c r="V7" s="33">
        <v>0.94570726915520642</v>
      </c>
      <c r="W7" s="33">
        <v>8.1362222222222265</v>
      </c>
      <c r="X7" s="33">
        <v>5.6676666666666673</v>
      </c>
      <c r="Y7" s="33">
        <v>0</v>
      </c>
      <c r="Z7" s="33">
        <v>0.61019155206286857</v>
      </c>
      <c r="AA7" s="33">
        <v>0</v>
      </c>
      <c r="AB7" s="33">
        <v>0</v>
      </c>
      <c r="AC7" s="33">
        <v>0</v>
      </c>
      <c r="AD7" s="33">
        <v>0</v>
      </c>
      <c r="AE7" s="33">
        <v>0</v>
      </c>
      <c r="AF7" s="33">
        <v>0</v>
      </c>
      <c r="AG7" s="33">
        <v>0</v>
      </c>
      <c r="AH7" t="s">
        <v>61</v>
      </c>
      <c r="AI7" s="34">
        <v>10</v>
      </c>
    </row>
    <row r="8" spans="1:35" x14ac:dyDescent="0.25">
      <c r="A8" t="s">
        <v>242</v>
      </c>
      <c r="B8" t="s">
        <v>106</v>
      </c>
      <c r="C8" t="s">
        <v>180</v>
      </c>
      <c r="D8" t="s">
        <v>221</v>
      </c>
      <c r="E8" s="33">
        <v>28.244444444444444</v>
      </c>
      <c r="F8" s="33">
        <v>1.4777777777777779</v>
      </c>
      <c r="G8" s="33">
        <v>0</v>
      </c>
      <c r="H8" s="33">
        <v>2.8444444444444446</v>
      </c>
      <c r="I8" s="33">
        <v>1.1777777777777778</v>
      </c>
      <c r="J8" s="33">
        <v>0</v>
      </c>
      <c r="K8" s="33">
        <v>0</v>
      </c>
      <c r="L8" s="33">
        <v>0</v>
      </c>
      <c r="M8" s="33">
        <v>5.1111111111111107</v>
      </c>
      <c r="N8" s="33">
        <v>0</v>
      </c>
      <c r="O8" s="33">
        <v>0.18095987411487016</v>
      </c>
      <c r="P8" s="33">
        <v>4.8888888888888893</v>
      </c>
      <c r="Q8" s="33">
        <v>3.2666666666666666</v>
      </c>
      <c r="R8" s="33">
        <v>0.2887490165224233</v>
      </c>
      <c r="S8" s="33">
        <v>0.62222222222222223</v>
      </c>
      <c r="T8" s="33">
        <v>0</v>
      </c>
      <c r="U8" s="33">
        <v>0</v>
      </c>
      <c r="V8" s="33">
        <v>2.2029897718332022E-2</v>
      </c>
      <c r="W8" s="33">
        <v>0.44444444444444442</v>
      </c>
      <c r="X8" s="33">
        <v>0</v>
      </c>
      <c r="Y8" s="33">
        <v>4.5777777777777775</v>
      </c>
      <c r="Z8" s="33">
        <v>0.17781274586939419</v>
      </c>
      <c r="AA8" s="33">
        <v>0</v>
      </c>
      <c r="AB8" s="33">
        <v>0</v>
      </c>
      <c r="AC8" s="33">
        <v>0</v>
      </c>
      <c r="AD8" s="33">
        <v>0</v>
      </c>
      <c r="AE8" s="33">
        <v>0</v>
      </c>
      <c r="AF8" s="33">
        <v>0</v>
      </c>
      <c r="AG8" s="33">
        <v>0</v>
      </c>
      <c r="AH8" t="s">
        <v>28</v>
      </c>
      <c r="AI8" s="34">
        <v>10</v>
      </c>
    </row>
    <row r="9" spans="1:35" x14ac:dyDescent="0.25">
      <c r="A9" t="s">
        <v>242</v>
      </c>
      <c r="B9" t="s">
        <v>143</v>
      </c>
      <c r="C9" t="s">
        <v>194</v>
      </c>
      <c r="D9" t="s">
        <v>229</v>
      </c>
      <c r="E9" s="33">
        <v>35.200000000000003</v>
      </c>
      <c r="F9" s="33">
        <v>5.6888888888888891</v>
      </c>
      <c r="G9" s="33">
        <v>0</v>
      </c>
      <c r="H9" s="33">
        <v>0</v>
      </c>
      <c r="I9" s="33">
        <v>1.1222222222222222</v>
      </c>
      <c r="J9" s="33">
        <v>0</v>
      </c>
      <c r="K9" s="33">
        <v>0</v>
      </c>
      <c r="L9" s="33">
        <v>0.80977777777777771</v>
      </c>
      <c r="M9" s="33">
        <v>0</v>
      </c>
      <c r="N9" s="33">
        <v>6.0235555555555571</v>
      </c>
      <c r="O9" s="33">
        <v>0.1711237373737374</v>
      </c>
      <c r="P9" s="33">
        <v>3.8713333333333328</v>
      </c>
      <c r="Q9" s="33">
        <v>2.2156666666666665</v>
      </c>
      <c r="R9" s="33">
        <v>0.17292613636363635</v>
      </c>
      <c r="S9" s="33">
        <v>1.2251111111111106</v>
      </c>
      <c r="T9" s="33">
        <v>3.4566666666666661</v>
      </c>
      <c r="U9" s="33">
        <v>0</v>
      </c>
      <c r="V9" s="33">
        <v>0.13300505050505046</v>
      </c>
      <c r="W9" s="33">
        <v>9.8953333333333298</v>
      </c>
      <c r="X9" s="33">
        <v>0</v>
      </c>
      <c r="Y9" s="33">
        <v>0</v>
      </c>
      <c r="Z9" s="33">
        <v>0.28111742424242414</v>
      </c>
      <c r="AA9" s="33">
        <v>0</v>
      </c>
      <c r="AB9" s="33">
        <v>0</v>
      </c>
      <c r="AC9" s="33">
        <v>0</v>
      </c>
      <c r="AD9" s="33">
        <v>0</v>
      </c>
      <c r="AE9" s="33">
        <v>0</v>
      </c>
      <c r="AF9" s="33">
        <v>0</v>
      </c>
      <c r="AG9" s="33">
        <v>0</v>
      </c>
      <c r="AH9" t="s">
        <v>65</v>
      </c>
      <c r="AI9" s="34">
        <v>10</v>
      </c>
    </row>
    <row r="10" spans="1:35" x14ac:dyDescent="0.25">
      <c r="A10" t="s">
        <v>242</v>
      </c>
      <c r="B10" t="s">
        <v>80</v>
      </c>
      <c r="C10" t="s">
        <v>158</v>
      </c>
      <c r="D10" t="s">
        <v>204</v>
      </c>
      <c r="E10" s="33">
        <v>28.788888888888888</v>
      </c>
      <c r="F10" s="33">
        <v>5.6888888888888891</v>
      </c>
      <c r="G10" s="33">
        <v>5.333333333333333</v>
      </c>
      <c r="H10" s="33">
        <v>0</v>
      </c>
      <c r="I10" s="33">
        <v>0</v>
      </c>
      <c r="J10" s="33">
        <v>0</v>
      </c>
      <c r="K10" s="33">
        <v>0</v>
      </c>
      <c r="L10" s="33">
        <v>0</v>
      </c>
      <c r="M10" s="33">
        <v>4.7194444444444441</v>
      </c>
      <c r="N10" s="33">
        <v>0</v>
      </c>
      <c r="O10" s="33">
        <v>0.16393284446159784</v>
      </c>
      <c r="P10" s="33">
        <v>0</v>
      </c>
      <c r="Q10" s="33">
        <v>5.4638888888888886</v>
      </c>
      <c r="R10" s="33">
        <v>0.18979158626013121</v>
      </c>
      <c r="S10" s="33">
        <v>0</v>
      </c>
      <c r="T10" s="33">
        <v>0</v>
      </c>
      <c r="U10" s="33">
        <v>0</v>
      </c>
      <c r="V10" s="33">
        <v>0</v>
      </c>
      <c r="W10" s="33">
        <v>0</v>
      </c>
      <c r="X10" s="33">
        <v>0</v>
      </c>
      <c r="Y10" s="33">
        <v>0</v>
      </c>
      <c r="Z10" s="33">
        <v>0</v>
      </c>
      <c r="AA10" s="33">
        <v>0</v>
      </c>
      <c r="AB10" s="33">
        <v>0</v>
      </c>
      <c r="AC10" s="33">
        <v>0</v>
      </c>
      <c r="AD10" s="33">
        <v>12.55</v>
      </c>
      <c r="AE10" s="33">
        <v>0</v>
      </c>
      <c r="AF10" s="33">
        <v>0</v>
      </c>
      <c r="AG10" s="33">
        <v>0</v>
      </c>
      <c r="AH10" t="s">
        <v>2</v>
      </c>
      <c r="AI10" s="34">
        <v>10</v>
      </c>
    </row>
    <row r="11" spans="1:35" x14ac:dyDescent="0.25">
      <c r="A11" t="s">
        <v>242</v>
      </c>
      <c r="B11" t="s">
        <v>78</v>
      </c>
      <c r="C11" t="s">
        <v>157</v>
      </c>
      <c r="D11" t="s">
        <v>203</v>
      </c>
      <c r="E11" s="33">
        <v>20.833333333333332</v>
      </c>
      <c r="F11" s="33">
        <v>5.4222222222222225</v>
      </c>
      <c r="G11" s="33">
        <v>1.2777777777777777</v>
      </c>
      <c r="H11" s="33">
        <v>0.17777777777777778</v>
      </c>
      <c r="I11" s="33">
        <v>0.76666666666666672</v>
      </c>
      <c r="J11" s="33">
        <v>0</v>
      </c>
      <c r="K11" s="33">
        <v>0</v>
      </c>
      <c r="L11" s="33">
        <v>5.5555555555555552E-2</v>
      </c>
      <c r="M11" s="33">
        <v>0</v>
      </c>
      <c r="N11" s="33">
        <v>0</v>
      </c>
      <c r="O11" s="33">
        <v>0</v>
      </c>
      <c r="P11" s="33">
        <v>3.0833333333333335</v>
      </c>
      <c r="Q11" s="33">
        <v>11.213888888888889</v>
      </c>
      <c r="R11" s="33">
        <v>0.68626666666666669</v>
      </c>
      <c r="S11" s="33">
        <v>2.7777777777777776E-2</v>
      </c>
      <c r="T11" s="33">
        <v>0</v>
      </c>
      <c r="U11" s="33">
        <v>0</v>
      </c>
      <c r="V11" s="33">
        <v>1.3333333333333333E-3</v>
      </c>
      <c r="W11" s="33">
        <v>0.13833333333333334</v>
      </c>
      <c r="X11" s="33">
        <v>8.0000000000000002E-3</v>
      </c>
      <c r="Y11" s="33">
        <v>0</v>
      </c>
      <c r="Z11" s="33">
        <v>7.0240000000000007E-3</v>
      </c>
      <c r="AA11" s="33">
        <v>0</v>
      </c>
      <c r="AB11" s="33">
        <v>0</v>
      </c>
      <c r="AC11" s="33">
        <v>0</v>
      </c>
      <c r="AD11" s="33">
        <v>0</v>
      </c>
      <c r="AE11" s="33">
        <v>0</v>
      </c>
      <c r="AF11" s="33">
        <v>0</v>
      </c>
      <c r="AG11" s="33">
        <v>0</v>
      </c>
      <c r="AH11" t="s">
        <v>0</v>
      </c>
      <c r="AI11" s="34">
        <v>10</v>
      </c>
    </row>
    <row r="12" spans="1:35" x14ac:dyDescent="0.25">
      <c r="A12" t="s">
        <v>242</v>
      </c>
      <c r="B12" t="s">
        <v>131</v>
      </c>
      <c r="C12" t="s">
        <v>189</v>
      </c>
      <c r="D12" t="s">
        <v>225</v>
      </c>
      <c r="E12" s="33">
        <v>36.93333333333333</v>
      </c>
      <c r="F12" s="33">
        <v>11.377777777777778</v>
      </c>
      <c r="G12" s="33">
        <v>0.4</v>
      </c>
      <c r="H12" s="33">
        <v>0.18733333333333332</v>
      </c>
      <c r="I12" s="33">
        <v>0.85555555555555551</v>
      </c>
      <c r="J12" s="33">
        <v>0</v>
      </c>
      <c r="K12" s="33">
        <v>0</v>
      </c>
      <c r="L12" s="33">
        <v>0.49411111111111111</v>
      </c>
      <c r="M12" s="33">
        <v>4.3124444444444441</v>
      </c>
      <c r="N12" s="33">
        <v>0</v>
      </c>
      <c r="O12" s="33">
        <v>0.11676293622141998</v>
      </c>
      <c r="P12" s="33">
        <v>5.5704444444444432</v>
      </c>
      <c r="Q12" s="33">
        <v>0</v>
      </c>
      <c r="R12" s="33">
        <v>0.15082430806257519</v>
      </c>
      <c r="S12" s="33">
        <v>1.2335555555555557</v>
      </c>
      <c r="T12" s="33">
        <v>6.2338888888888881</v>
      </c>
      <c r="U12" s="33">
        <v>0</v>
      </c>
      <c r="V12" s="33">
        <v>0.20218712394705177</v>
      </c>
      <c r="W12" s="33">
        <v>0.64</v>
      </c>
      <c r="X12" s="33">
        <v>5.46522222222222</v>
      </c>
      <c r="Y12" s="33">
        <v>0</v>
      </c>
      <c r="Z12" s="33">
        <v>0.16530385078219006</v>
      </c>
      <c r="AA12" s="33">
        <v>0</v>
      </c>
      <c r="AB12" s="33">
        <v>0</v>
      </c>
      <c r="AC12" s="33">
        <v>0</v>
      </c>
      <c r="AD12" s="33">
        <v>0</v>
      </c>
      <c r="AE12" s="33">
        <v>0</v>
      </c>
      <c r="AF12" s="33">
        <v>0</v>
      </c>
      <c r="AG12" s="33">
        <v>0</v>
      </c>
      <c r="AH12" t="s">
        <v>53</v>
      </c>
      <c r="AI12" s="34">
        <v>10</v>
      </c>
    </row>
    <row r="13" spans="1:35" x14ac:dyDescent="0.25">
      <c r="A13" t="s">
        <v>242</v>
      </c>
      <c r="B13" t="s">
        <v>83</v>
      </c>
      <c r="C13" t="s">
        <v>161</v>
      </c>
      <c r="D13" t="s">
        <v>206</v>
      </c>
      <c r="E13" s="33">
        <v>55.888888888888886</v>
      </c>
      <c r="F13" s="33">
        <v>5.6888888888888891</v>
      </c>
      <c r="G13" s="33">
        <v>0</v>
      </c>
      <c r="H13" s="33">
        <v>0.35</v>
      </c>
      <c r="I13" s="33">
        <v>0</v>
      </c>
      <c r="J13" s="33">
        <v>0</v>
      </c>
      <c r="K13" s="33">
        <v>0</v>
      </c>
      <c r="L13" s="33">
        <v>1.0784444444444448</v>
      </c>
      <c r="M13" s="33">
        <v>5.333333333333333</v>
      </c>
      <c r="N13" s="33">
        <v>12.884555555555558</v>
      </c>
      <c r="O13" s="33">
        <v>0.32596620278330024</v>
      </c>
      <c r="P13" s="33">
        <v>5.1207777777777777</v>
      </c>
      <c r="Q13" s="33">
        <v>0</v>
      </c>
      <c r="R13" s="33">
        <v>9.162425447316104E-2</v>
      </c>
      <c r="S13" s="33">
        <v>1.3398888888888889</v>
      </c>
      <c r="T13" s="33">
        <v>0</v>
      </c>
      <c r="U13" s="33">
        <v>0</v>
      </c>
      <c r="V13" s="33">
        <v>2.3974155069582507E-2</v>
      </c>
      <c r="W13" s="33">
        <v>3.9563333333333333</v>
      </c>
      <c r="X13" s="33">
        <v>0</v>
      </c>
      <c r="Y13" s="33">
        <v>0</v>
      </c>
      <c r="Z13" s="33">
        <v>7.078926441351889E-2</v>
      </c>
      <c r="AA13" s="33">
        <v>0</v>
      </c>
      <c r="AB13" s="33">
        <v>0</v>
      </c>
      <c r="AC13" s="33">
        <v>0</v>
      </c>
      <c r="AD13" s="33">
        <v>0</v>
      </c>
      <c r="AE13" s="33">
        <v>0</v>
      </c>
      <c r="AF13" s="33">
        <v>0</v>
      </c>
      <c r="AG13" s="33">
        <v>0</v>
      </c>
      <c r="AH13" t="s">
        <v>5</v>
      </c>
      <c r="AI13" s="34">
        <v>10</v>
      </c>
    </row>
    <row r="14" spans="1:35" x14ac:dyDescent="0.25">
      <c r="A14" t="s">
        <v>242</v>
      </c>
      <c r="B14" t="s">
        <v>92</v>
      </c>
      <c r="C14" t="s">
        <v>161</v>
      </c>
      <c r="D14" t="s">
        <v>206</v>
      </c>
      <c r="E14" s="33">
        <v>67.5</v>
      </c>
      <c r="F14" s="33">
        <v>5.6888888888888891</v>
      </c>
      <c r="G14" s="33">
        <v>1.0222222222222221</v>
      </c>
      <c r="H14" s="33">
        <v>0.46111111111111114</v>
      </c>
      <c r="I14" s="33">
        <v>2.3777777777777778</v>
      </c>
      <c r="J14" s="33">
        <v>1.1444444444444444</v>
      </c>
      <c r="K14" s="33">
        <v>0</v>
      </c>
      <c r="L14" s="33">
        <v>2.0551111111111111</v>
      </c>
      <c r="M14" s="33">
        <v>5.1124444444444448</v>
      </c>
      <c r="N14" s="33">
        <v>9.4105555555555522</v>
      </c>
      <c r="O14" s="33">
        <v>0.21515555555555549</v>
      </c>
      <c r="P14" s="33">
        <v>2.6961111111111111</v>
      </c>
      <c r="Q14" s="33">
        <v>2.4323333333333332</v>
      </c>
      <c r="R14" s="33">
        <v>7.5976954732510274E-2</v>
      </c>
      <c r="S14" s="33">
        <v>8.9382222222222225</v>
      </c>
      <c r="T14" s="33">
        <v>0</v>
      </c>
      <c r="U14" s="33">
        <v>0</v>
      </c>
      <c r="V14" s="33">
        <v>0.13241810699588477</v>
      </c>
      <c r="W14" s="33">
        <v>19.524222222222225</v>
      </c>
      <c r="X14" s="33">
        <v>0</v>
      </c>
      <c r="Y14" s="33">
        <v>0</v>
      </c>
      <c r="Z14" s="33">
        <v>0.28924773662551445</v>
      </c>
      <c r="AA14" s="33">
        <v>0</v>
      </c>
      <c r="AB14" s="33">
        <v>0</v>
      </c>
      <c r="AC14" s="33">
        <v>0</v>
      </c>
      <c r="AD14" s="33">
        <v>0</v>
      </c>
      <c r="AE14" s="33">
        <v>0</v>
      </c>
      <c r="AF14" s="33">
        <v>0</v>
      </c>
      <c r="AG14" s="33">
        <v>0.66666666666666663</v>
      </c>
      <c r="AH14" t="s">
        <v>14</v>
      </c>
      <c r="AI14" s="34">
        <v>10</v>
      </c>
    </row>
    <row r="15" spans="1:35" x14ac:dyDescent="0.25">
      <c r="A15" t="s">
        <v>242</v>
      </c>
      <c r="B15" t="s">
        <v>154</v>
      </c>
      <c r="C15" t="s">
        <v>166</v>
      </c>
      <c r="D15" t="s">
        <v>210</v>
      </c>
      <c r="E15" s="33">
        <v>59.06666666666667</v>
      </c>
      <c r="F15" s="33">
        <v>5.6888888888888891</v>
      </c>
      <c r="G15" s="33">
        <v>0</v>
      </c>
      <c r="H15" s="33">
        <v>0.34911111111111115</v>
      </c>
      <c r="I15" s="33">
        <v>0</v>
      </c>
      <c r="J15" s="33">
        <v>0</v>
      </c>
      <c r="K15" s="33">
        <v>0</v>
      </c>
      <c r="L15" s="33">
        <v>3.1054444444444438</v>
      </c>
      <c r="M15" s="33">
        <v>5.2502222222222228</v>
      </c>
      <c r="N15" s="33">
        <v>0.39355555555555555</v>
      </c>
      <c r="O15" s="33">
        <v>9.5549285176824678E-2</v>
      </c>
      <c r="P15" s="33">
        <v>6.2684444444444454</v>
      </c>
      <c r="Q15" s="33">
        <v>0</v>
      </c>
      <c r="R15" s="33">
        <v>0.10612490594431905</v>
      </c>
      <c r="S15" s="33">
        <v>15.450555555555553</v>
      </c>
      <c r="T15" s="33">
        <v>0</v>
      </c>
      <c r="U15" s="33">
        <v>0</v>
      </c>
      <c r="V15" s="33">
        <v>0.26157825432656129</v>
      </c>
      <c r="W15" s="33">
        <v>10.699555555555555</v>
      </c>
      <c r="X15" s="33">
        <v>0</v>
      </c>
      <c r="Y15" s="33">
        <v>0</v>
      </c>
      <c r="Z15" s="33">
        <v>0.18114371708051166</v>
      </c>
      <c r="AA15" s="33">
        <v>0</v>
      </c>
      <c r="AB15" s="33">
        <v>0</v>
      </c>
      <c r="AC15" s="33">
        <v>0</v>
      </c>
      <c r="AD15" s="33">
        <v>0</v>
      </c>
      <c r="AE15" s="33">
        <v>32.588888888888889</v>
      </c>
      <c r="AF15" s="33">
        <v>0</v>
      </c>
      <c r="AG15" s="33">
        <v>8.8888888888888892E-2</v>
      </c>
      <c r="AH15" t="s">
        <v>76</v>
      </c>
      <c r="AI15" s="34">
        <v>10</v>
      </c>
    </row>
    <row r="16" spans="1:35" x14ac:dyDescent="0.25">
      <c r="A16" t="s">
        <v>242</v>
      </c>
      <c r="B16" t="s">
        <v>152</v>
      </c>
      <c r="C16" t="s">
        <v>163</v>
      </c>
      <c r="D16" t="s">
        <v>210</v>
      </c>
      <c r="E16" s="33">
        <v>70.533333333333331</v>
      </c>
      <c r="F16" s="33">
        <v>4</v>
      </c>
      <c r="G16" s="33">
        <v>0.71111111111111114</v>
      </c>
      <c r="H16" s="33">
        <v>1.3944444444444444</v>
      </c>
      <c r="I16" s="33">
        <v>2.3555555555555556</v>
      </c>
      <c r="J16" s="33">
        <v>1.0222222222222221</v>
      </c>
      <c r="K16" s="33">
        <v>0</v>
      </c>
      <c r="L16" s="33">
        <v>4.8343333333333334</v>
      </c>
      <c r="M16" s="33">
        <v>10.085666666666665</v>
      </c>
      <c r="N16" s="33">
        <v>0</v>
      </c>
      <c r="O16" s="33">
        <v>0.1429914933837429</v>
      </c>
      <c r="P16" s="33">
        <v>5.7641111111111121</v>
      </c>
      <c r="Q16" s="33">
        <v>6.2661111111111119</v>
      </c>
      <c r="R16" s="33">
        <v>0.17056080655324515</v>
      </c>
      <c r="S16" s="33">
        <v>10.193999999999997</v>
      </c>
      <c r="T16" s="33">
        <v>0</v>
      </c>
      <c r="U16" s="33">
        <v>0</v>
      </c>
      <c r="V16" s="33">
        <v>0.14452741020793947</v>
      </c>
      <c r="W16" s="33">
        <v>13.755888888888888</v>
      </c>
      <c r="X16" s="33">
        <v>0</v>
      </c>
      <c r="Y16" s="33">
        <v>0</v>
      </c>
      <c r="Z16" s="33">
        <v>0.19502678008821675</v>
      </c>
      <c r="AA16" s="33">
        <v>0</v>
      </c>
      <c r="AB16" s="33">
        <v>0</v>
      </c>
      <c r="AC16" s="33">
        <v>0</v>
      </c>
      <c r="AD16" s="33">
        <v>0</v>
      </c>
      <c r="AE16" s="33">
        <v>0</v>
      </c>
      <c r="AF16" s="33">
        <v>0</v>
      </c>
      <c r="AG16" s="33">
        <v>0.24444444444444444</v>
      </c>
      <c r="AH16" t="s">
        <v>74</v>
      </c>
      <c r="AI16" s="34">
        <v>10</v>
      </c>
    </row>
    <row r="17" spans="1:35" x14ac:dyDescent="0.25">
      <c r="A17" t="s">
        <v>242</v>
      </c>
      <c r="B17" t="s">
        <v>122</v>
      </c>
      <c r="C17" t="s">
        <v>164</v>
      </c>
      <c r="D17" t="s">
        <v>208</v>
      </c>
      <c r="E17" s="33">
        <v>30.5</v>
      </c>
      <c r="F17" s="33">
        <v>5.6888888888888891</v>
      </c>
      <c r="G17" s="33">
        <v>0</v>
      </c>
      <c r="H17" s="33">
        <v>0.20555555555555555</v>
      </c>
      <c r="I17" s="33">
        <v>0</v>
      </c>
      <c r="J17" s="33">
        <v>0</v>
      </c>
      <c r="K17" s="33">
        <v>0</v>
      </c>
      <c r="L17" s="33">
        <v>0.14433333333333337</v>
      </c>
      <c r="M17" s="33">
        <v>1.2369999999999999</v>
      </c>
      <c r="N17" s="33">
        <v>2.609666666666667</v>
      </c>
      <c r="O17" s="33">
        <v>0.12612021857923497</v>
      </c>
      <c r="P17" s="33">
        <v>0</v>
      </c>
      <c r="Q17" s="33">
        <v>0</v>
      </c>
      <c r="R17" s="33">
        <v>0</v>
      </c>
      <c r="S17" s="33">
        <v>7.190888888888888</v>
      </c>
      <c r="T17" s="33">
        <v>0</v>
      </c>
      <c r="U17" s="33">
        <v>0</v>
      </c>
      <c r="V17" s="33">
        <v>0.23576684881602911</v>
      </c>
      <c r="W17" s="33">
        <v>2.6297777777777789</v>
      </c>
      <c r="X17" s="33">
        <v>0</v>
      </c>
      <c r="Y17" s="33">
        <v>0</v>
      </c>
      <c r="Z17" s="33">
        <v>8.6222222222222256E-2</v>
      </c>
      <c r="AA17" s="33">
        <v>0</v>
      </c>
      <c r="AB17" s="33">
        <v>0</v>
      </c>
      <c r="AC17" s="33">
        <v>0</v>
      </c>
      <c r="AD17" s="33">
        <v>0</v>
      </c>
      <c r="AE17" s="33">
        <v>0</v>
      </c>
      <c r="AF17" s="33">
        <v>0</v>
      </c>
      <c r="AG17" s="33">
        <v>0</v>
      </c>
      <c r="AH17" t="s">
        <v>44</v>
      </c>
      <c r="AI17" s="34">
        <v>10</v>
      </c>
    </row>
    <row r="18" spans="1:35" x14ac:dyDescent="0.25">
      <c r="A18" t="s">
        <v>242</v>
      </c>
      <c r="B18" t="s">
        <v>91</v>
      </c>
      <c r="C18" t="s">
        <v>168</v>
      </c>
      <c r="D18" t="s">
        <v>212</v>
      </c>
      <c r="E18" s="33">
        <v>39.088888888888889</v>
      </c>
      <c r="F18" s="33">
        <v>5.6888888888888891</v>
      </c>
      <c r="G18" s="33">
        <v>0.25555555555555554</v>
      </c>
      <c r="H18" s="33">
        <v>0.2368888888888889</v>
      </c>
      <c r="I18" s="33">
        <v>0.5</v>
      </c>
      <c r="J18" s="33">
        <v>0</v>
      </c>
      <c r="K18" s="33">
        <v>0</v>
      </c>
      <c r="L18" s="33">
        <v>1.7666666666666666</v>
      </c>
      <c r="M18" s="33">
        <v>5.2283333333333335</v>
      </c>
      <c r="N18" s="33">
        <v>2.988888888888888</v>
      </c>
      <c r="O18" s="33">
        <v>0.21021887436043207</v>
      </c>
      <c r="P18" s="33">
        <v>4.3085555555555564</v>
      </c>
      <c r="Q18" s="33">
        <v>0.47500000000000009</v>
      </c>
      <c r="R18" s="33">
        <v>0.12237635019897673</v>
      </c>
      <c r="S18" s="33">
        <v>0.54266666666666674</v>
      </c>
      <c r="T18" s="33">
        <v>0.99066666666666681</v>
      </c>
      <c r="U18" s="33">
        <v>0</v>
      </c>
      <c r="V18" s="33">
        <v>3.9226833428084147E-2</v>
      </c>
      <c r="W18" s="33">
        <v>0.75488888888888883</v>
      </c>
      <c r="X18" s="33">
        <v>4.277111111111112</v>
      </c>
      <c r="Y18" s="33">
        <v>0</v>
      </c>
      <c r="Z18" s="33">
        <v>0.12873223422399094</v>
      </c>
      <c r="AA18" s="33">
        <v>0</v>
      </c>
      <c r="AB18" s="33">
        <v>0</v>
      </c>
      <c r="AC18" s="33">
        <v>0</v>
      </c>
      <c r="AD18" s="33">
        <v>0</v>
      </c>
      <c r="AE18" s="33">
        <v>0</v>
      </c>
      <c r="AF18" s="33">
        <v>0</v>
      </c>
      <c r="AG18" s="33">
        <v>0</v>
      </c>
      <c r="AH18" t="s">
        <v>13</v>
      </c>
      <c r="AI18" s="34">
        <v>10</v>
      </c>
    </row>
    <row r="19" spans="1:35" x14ac:dyDescent="0.25">
      <c r="A19" t="s">
        <v>242</v>
      </c>
      <c r="B19" t="s">
        <v>93</v>
      </c>
      <c r="C19" t="s">
        <v>167</v>
      </c>
      <c r="D19" t="s">
        <v>211</v>
      </c>
      <c r="E19" s="33">
        <v>63.444444444444443</v>
      </c>
      <c r="F19" s="33">
        <v>5.6888888888888891</v>
      </c>
      <c r="G19" s="33">
        <v>0</v>
      </c>
      <c r="H19" s="33">
        <v>0.42288888888888898</v>
      </c>
      <c r="I19" s="33">
        <v>0</v>
      </c>
      <c r="J19" s="33">
        <v>0</v>
      </c>
      <c r="K19" s="33">
        <v>0</v>
      </c>
      <c r="L19" s="33">
        <v>0.82699999999999974</v>
      </c>
      <c r="M19" s="33">
        <v>3.6444444444444444</v>
      </c>
      <c r="N19" s="33">
        <v>0</v>
      </c>
      <c r="O19" s="33">
        <v>5.7443082311733798E-2</v>
      </c>
      <c r="P19" s="33">
        <v>5.5812222222222232</v>
      </c>
      <c r="Q19" s="33">
        <v>4.2759999999999989</v>
      </c>
      <c r="R19" s="33">
        <v>0.15536777583187392</v>
      </c>
      <c r="S19" s="33">
        <v>3.9166666666666665</v>
      </c>
      <c r="T19" s="33">
        <v>3.0879999999999996</v>
      </c>
      <c r="U19" s="33">
        <v>0</v>
      </c>
      <c r="V19" s="33">
        <v>0.1104063047285464</v>
      </c>
      <c r="W19" s="33">
        <v>2.6858888888888894</v>
      </c>
      <c r="X19" s="33">
        <v>5.6181111111111113</v>
      </c>
      <c r="Y19" s="33">
        <v>0</v>
      </c>
      <c r="Z19" s="33">
        <v>0.13088616462346761</v>
      </c>
      <c r="AA19" s="33">
        <v>0</v>
      </c>
      <c r="AB19" s="33">
        <v>0</v>
      </c>
      <c r="AC19" s="33">
        <v>0</v>
      </c>
      <c r="AD19" s="33">
        <v>0</v>
      </c>
      <c r="AE19" s="33">
        <v>0</v>
      </c>
      <c r="AF19" s="33">
        <v>0</v>
      </c>
      <c r="AG19" s="33">
        <v>0</v>
      </c>
      <c r="AH19" t="s">
        <v>15</v>
      </c>
      <c r="AI19" s="34">
        <v>10</v>
      </c>
    </row>
    <row r="20" spans="1:35" x14ac:dyDescent="0.25">
      <c r="A20" t="s">
        <v>242</v>
      </c>
      <c r="B20" t="s">
        <v>100</v>
      </c>
      <c r="C20" t="s">
        <v>174</v>
      </c>
      <c r="D20" t="s">
        <v>216</v>
      </c>
      <c r="E20" s="33">
        <v>24.977777777777778</v>
      </c>
      <c r="F20" s="33">
        <v>4.8</v>
      </c>
      <c r="G20" s="33">
        <v>0</v>
      </c>
      <c r="H20" s="33">
        <v>0</v>
      </c>
      <c r="I20" s="33">
        <v>0</v>
      </c>
      <c r="J20" s="33">
        <v>0</v>
      </c>
      <c r="K20" s="33">
        <v>0</v>
      </c>
      <c r="L20" s="33">
        <v>4.8333333333333332E-2</v>
      </c>
      <c r="M20" s="33">
        <v>4.9403333333333315</v>
      </c>
      <c r="N20" s="33">
        <v>0</v>
      </c>
      <c r="O20" s="33">
        <v>0.19778914590747323</v>
      </c>
      <c r="P20" s="33">
        <v>0</v>
      </c>
      <c r="Q20" s="33">
        <v>13.303777777777775</v>
      </c>
      <c r="R20" s="33">
        <v>0.53262455516014218</v>
      </c>
      <c r="S20" s="33">
        <v>6.9888888888888889E-2</v>
      </c>
      <c r="T20" s="33">
        <v>0</v>
      </c>
      <c r="U20" s="33">
        <v>0</v>
      </c>
      <c r="V20" s="33">
        <v>2.7980427046263344E-3</v>
      </c>
      <c r="W20" s="33">
        <v>5.0777777777777783E-2</v>
      </c>
      <c r="X20" s="33">
        <v>0.11677777777777777</v>
      </c>
      <c r="Y20" s="33">
        <v>8.7444444444444436</v>
      </c>
      <c r="Z20" s="33">
        <v>0.356797153024911</v>
      </c>
      <c r="AA20" s="33">
        <v>0</v>
      </c>
      <c r="AB20" s="33">
        <v>0</v>
      </c>
      <c r="AC20" s="33">
        <v>0</v>
      </c>
      <c r="AD20" s="33">
        <v>0</v>
      </c>
      <c r="AE20" s="33">
        <v>0</v>
      </c>
      <c r="AF20" s="33">
        <v>0</v>
      </c>
      <c r="AG20" s="33">
        <v>0</v>
      </c>
      <c r="AH20" t="s">
        <v>22</v>
      </c>
      <c r="AI20" s="34">
        <v>10</v>
      </c>
    </row>
    <row r="21" spans="1:35" x14ac:dyDescent="0.25">
      <c r="A21" t="s">
        <v>242</v>
      </c>
      <c r="B21" t="s">
        <v>105</v>
      </c>
      <c r="C21" t="s">
        <v>179</v>
      </c>
      <c r="D21" t="s">
        <v>220</v>
      </c>
      <c r="E21" s="33">
        <v>30.777777777777779</v>
      </c>
      <c r="F21" s="33">
        <v>5.6888888888888891</v>
      </c>
      <c r="G21" s="33">
        <v>0</v>
      </c>
      <c r="H21" s="33">
        <v>0.18888888888888888</v>
      </c>
      <c r="I21" s="33">
        <v>0</v>
      </c>
      <c r="J21" s="33">
        <v>0</v>
      </c>
      <c r="K21" s="33">
        <v>0</v>
      </c>
      <c r="L21" s="33">
        <v>0.694888888888889</v>
      </c>
      <c r="M21" s="33">
        <v>5.0007777777777784</v>
      </c>
      <c r="N21" s="33">
        <v>0</v>
      </c>
      <c r="O21" s="33">
        <v>0.16248014440433214</v>
      </c>
      <c r="P21" s="33">
        <v>0.89944444444444427</v>
      </c>
      <c r="Q21" s="33">
        <v>0</v>
      </c>
      <c r="R21" s="33">
        <v>2.9223826714801438E-2</v>
      </c>
      <c r="S21" s="33">
        <v>1.3248888888888888</v>
      </c>
      <c r="T21" s="33">
        <v>0</v>
      </c>
      <c r="U21" s="33">
        <v>0</v>
      </c>
      <c r="V21" s="33">
        <v>4.3046931407942232E-2</v>
      </c>
      <c r="W21" s="33">
        <v>0.77788888888888896</v>
      </c>
      <c r="X21" s="33">
        <v>3.4298888888888897</v>
      </c>
      <c r="Y21" s="33">
        <v>0</v>
      </c>
      <c r="Z21" s="33">
        <v>0.13671480144404333</v>
      </c>
      <c r="AA21" s="33">
        <v>0</v>
      </c>
      <c r="AB21" s="33">
        <v>0</v>
      </c>
      <c r="AC21" s="33">
        <v>0</v>
      </c>
      <c r="AD21" s="33">
        <v>0</v>
      </c>
      <c r="AE21" s="33">
        <v>0</v>
      </c>
      <c r="AF21" s="33">
        <v>0</v>
      </c>
      <c r="AG21" s="33">
        <v>0</v>
      </c>
      <c r="AH21" t="s">
        <v>27</v>
      </c>
      <c r="AI21" s="34">
        <v>10</v>
      </c>
    </row>
    <row r="22" spans="1:35" x14ac:dyDescent="0.25">
      <c r="A22" t="s">
        <v>242</v>
      </c>
      <c r="B22" t="s">
        <v>135</v>
      </c>
      <c r="C22" t="s">
        <v>192</v>
      </c>
      <c r="D22" t="s">
        <v>210</v>
      </c>
      <c r="E22" s="33">
        <v>87.066666666666663</v>
      </c>
      <c r="F22" s="33">
        <v>5.6888888888888891</v>
      </c>
      <c r="G22" s="33">
        <v>0.16666666666666666</v>
      </c>
      <c r="H22" s="33">
        <v>0</v>
      </c>
      <c r="I22" s="33">
        <v>0.77777777777777779</v>
      </c>
      <c r="J22" s="33">
        <v>0</v>
      </c>
      <c r="K22" s="33">
        <v>0</v>
      </c>
      <c r="L22" s="33">
        <v>9.3152222222222214</v>
      </c>
      <c r="M22" s="33">
        <v>12.043888888888892</v>
      </c>
      <c r="N22" s="33">
        <v>11.443555555555557</v>
      </c>
      <c r="O22" s="33">
        <v>0.26976391015824408</v>
      </c>
      <c r="P22" s="33">
        <v>0</v>
      </c>
      <c r="Q22" s="33">
        <v>5.2664444444444447</v>
      </c>
      <c r="R22" s="33">
        <v>6.0487493619193471E-2</v>
      </c>
      <c r="S22" s="33">
        <v>16.71522222222222</v>
      </c>
      <c r="T22" s="33">
        <v>10.32555555555556</v>
      </c>
      <c r="U22" s="33">
        <v>0</v>
      </c>
      <c r="V22" s="33">
        <v>0.31057554874936194</v>
      </c>
      <c r="W22" s="33">
        <v>14.959777777777784</v>
      </c>
      <c r="X22" s="33">
        <v>11.673</v>
      </c>
      <c r="Y22" s="33">
        <v>0</v>
      </c>
      <c r="Z22" s="33">
        <v>0.30588948443083214</v>
      </c>
      <c r="AA22" s="33">
        <v>0</v>
      </c>
      <c r="AB22" s="33">
        <v>0</v>
      </c>
      <c r="AC22" s="33">
        <v>0</v>
      </c>
      <c r="AD22" s="33">
        <v>0</v>
      </c>
      <c r="AE22" s="33">
        <v>0</v>
      </c>
      <c r="AF22" s="33">
        <v>0</v>
      </c>
      <c r="AG22" s="33">
        <v>0</v>
      </c>
      <c r="AH22" t="s">
        <v>57</v>
      </c>
      <c r="AI22" s="34">
        <v>10</v>
      </c>
    </row>
    <row r="23" spans="1:35" x14ac:dyDescent="0.25">
      <c r="A23" t="s">
        <v>242</v>
      </c>
      <c r="B23" t="s">
        <v>116</v>
      </c>
      <c r="C23" t="s">
        <v>186</v>
      </c>
      <c r="D23" t="s">
        <v>225</v>
      </c>
      <c r="E23" s="33">
        <v>39.200000000000003</v>
      </c>
      <c r="F23" s="33">
        <v>6</v>
      </c>
      <c r="G23" s="33">
        <v>0</v>
      </c>
      <c r="H23" s="33">
        <v>0</v>
      </c>
      <c r="I23" s="33">
        <v>0.87777777777777777</v>
      </c>
      <c r="J23" s="33">
        <v>0</v>
      </c>
      <c r="K23" s="33">
        <v>0</v>
      </c>
      <c r="L23" s="33">
        <v>0.50322222222222235</v>
      </c>
      <c r="M23" s="33">
        <v>0</v>
      </c>
      <c r="N23" s="33">
        <v>0</v>
      </c>
      <c r="O23" s="33">
        <v>0</v>
      </c>
      <c r="P23" s="33">
        <v>5.4388888888888891</v>
      </c>
      <c r="Q23" s="33">
        <v>4.5027777777777782</v>
      </c>
      <c r="R23" s="33">
        <v>0.25361394557823125</v>
      </c>
      <c r="S23" s="33">
        <v>1.0255555555555558</v>
      </c>
      <c r="T23" s="33">
        <v>0</v>
      </c>
      <c r="U23" s="33">
        <v>0</v>
      </c>
      <c r="V23" s="33">
        <v>2.6162131519274379E-2</v>
      </c>
      <c r="W23" s="33">
        <v>2.7095555555555557</v>
      </c>
      <c r="X23" s="33">
        <v>1.8935555555555557</v>
      </c>
      <c r="Y23" s="33">
        <v>0</v>
      </c>
      <c r="Z23" s="33">
        <v>0.11742630385487529</v>
      </c>
      <c r="AA23" s="33">
        <v>0</v>
      </c>
      <c r="AB23" s="33">
        <v>0</v>
      </c>
      <c r="AC23" s="33">
        <v>0</v>
      </c>
      <c r="AD23" s="33">
        <v>21.963888888888889</v>
      </c>
      <c r="AE23" s="33">
        <v>0</v>
      </c>
      <c r="AF23" s="33">
        <v>0</v>
      </c>
      <c r="AG23" s="33">
        <v>0</v>
      </c>
      <c r="AH23" t="s">
        <v>38</v>
      </c>
      <c r="AI23" s="34">
        <v>10</v>
      </c>
    </row>
    <row r="24" spans="1:35" x14ac:dyDescent="0.25">
      <c r="A24" t="s">
        <v>242</v>
      </c>
      <c r="B24" t="s">
        <v>138</v>
      </c>
      <c r="C24" t="s">
        <v>193</v>
      </c>
      <c r="D24" t="s">
        <v>228</v>
      </c>
      <c r="E24" s="33">
        <v>24.877777777777776</v>
      </c>
      <c r="F24" s="33">
        <v>5.6888888888888891</v>
      </c>
      <c r="G24" s="33">
        <v>0</v>
      </c>
      <c r="H24" s="33">
        <v>0</v>
      </c>
      <c r="I24" s="33">
        <v>0</v>
      </c>
      <c r="J24" s="33">
        <v>0</v>
      </c>
      <c r="K24" s="33">
        <v>0</v>
      </c>
      <c r="L24" s="33">
        <v>0</v>
      </c>
      <c r="M24" s="33">
        <v>0</v>
      </c>
      <c r="N24" s="33">
        <v>5.1988888888888889</v>
      </c>
      <c r="O24" s="33">
        <v>0.2089772219740956</v>
      </c>
      <c r="P24" s="33">
        <v>2.3527777777777783</v>
      </c>
      <c r="Q24" s="33">
        <v>1.1328888888888886</v>
      </c>
      <c r="R24" s="33">
        <v>0.14011165698972758</v>
      </c>
      <c r="S24" s="33">
        <v>1.0150000000000001</v>
      </c>
      <c r="T24" s="33">
        <v>4.2218888888888877</v>
      </c>
      <c r="U24" s="33">
        <v>0</v>
      </c>
      <c r="V24" s="33">
        <v>0.21050468959356855</v>
      </c>
      <c r="W24" s="33">
        <v>9.9935555555555524</v>
      </c>
      <c r="X24" s="33">
        <v>2.4621111111111107</v>
      </c>
      <c r="Y24" s="33">
        <v>0</v>
      </c>
      <c r="Z24" s="33">
        <v>0.50067440821795428</v>
      </c>
      <c r="AA24" s="33">
        <v>0</v>
      </c>
      <c r="AB24" s="33">
        <v>0</v>
      </c>
      <c r="AC24" s="33">
        <v>0</v>
      </c>
      <c r="AD24" s="33">
        <v>0</v>
      </c>
      <c r="AE24" s="33">
        <v>0</v>
      </c>
      <c r="AF24" s="33">
        <v>0</v>
      </c>
      <c r="AG24" s="33">
        <v>0</v>
      </c>
      <c r="AH24" t="s">
        <v>60</v>
      </c>
      <c r="AI24" s="34">
        <v>10</v>
      </c>
    </row>
    <row r="25" spans="1:35" x14ac:dyDescent="0.25">
      <c r="A25" t="s">
        <v>242</v>
      </c>
      <c r="B25" t="s">
        <v>98</v>
      </c>
      <c r="C25" t="s">
        <v>172</v>
      </c>
      <c r="D25" t="s">
        <v>197</v>
      </c>
      <c r="E25" s="33">
        <v>33.088888888888889</v>
      </c>
      <c r="F25" s="33">
        <v>4.8888888888888893</v>
      </c>
      <c r="G25" s="33">
        <v>0</v>
      </c>
      <c r="H25" s="33">
        <v>0</v>
      </c>
      <c r="I25" s="33">
        <v>0</v>
      </c>
      <c r="J25" s="33">
        <v>0</v>
      </c>
      <c r="K25" s="33">
        <v>0</v>
      </c>
      <c r="L25" s="33">
        <v>1.8888888888888889E-2</v>
      </c>
      <c r="M25" s="33">
        <v>0</v>
      </c>
      <c r="N25" s="33">
        <v>0</v>
      </c>
      <c r="O25" s="33">
        <v>0</v>
      </c>
      <c r="P25" s="33">
        <v>16.266222222222215</v>
      </c>
      <c r="Q25" s="33">
        <v>0</v>
      </c>
      <c r="R25" s="33">
        <v>0.49159167226326372</v>
      </c>
      <c r="S25" s="33">
        <v>2.5000000000000001E-2</v>
      </c>
      <c r="T25" s="33">
        <v>0</v>
      </c>
      <c r="U25" s="33">
        <v>0</v>
      </c>
      <c r="V25" s="33">
        <v>7.5554063129617199E-4</v>
      </c>
      <c r="W25" s="33">
        <v>0.55388888888888888</v>
      </c>
      <c r="X25" s="33">
        <v>1.2777777777777777E-2</v>
      </c>
      <c r="Y25" s="33">
        <v>0</v>
      </c>
      <c r="Z25" s="33">
        <v>1.7125587642713231E-2</v>
      </c>
      <c r="AA25" s="33">
        <v>0</v>
      </c>
      <c r="AB25" s="33">
        <v>0</v>
      </c>
      <c r="AC25" s="33">
        <v>0</v>
      </c>
      <c r="AD25" s="33">
        <v>0</v>
      </c>
      <c r="AE25" s="33">
        <v>0</v>
      </c>
      <c r="AF25" s="33">
        <v>0</v>
      </c>
      <c r="AG25" s="33">
        <v>0</v>
      </c>
      <c r="AH25" t="s">
        <v>20</v>
      </c>
      <c r="AI25" s="34">
        <v>10</v>
      </c>
    </row>
    <row r="26" spans="1:35" x14ac:dyDescent="0.25">
      <c r="A26" t="s">
        <v>242</v>
      </c>
      <c r="B26" t="s">
        <v>82</v>
      </c>
      <c r="C26" t="s">
        <v>160</v>
      </c>
      <c r="D26" t="s">
        <v>205</v>
      </c>
      <c r="E26" s="33">
        <v>68.566666666666663</v>
      </c>
      <c r="F26" s="33">
        <v>5.6888888888888891</v>
      </c>
      <c r="G26" s="33">
        <v>1.0333333333333334</v>
      </c>
      <c r="H26" s="33">
        <v>1.4444444444444444</v>
      </c>
      <c r="I26" s="33">
        <v>5.6444444444444448</v>
      </c>
      <c r="J26" s="33">
        <v>0</v>
      </c>
      <c r="K26" s="33">
        <v>0</v>
      </c>
      <c r="L26" s="33">
        <v>5.6596666666666682</v>
      </c>
      <c r="M26" s="33">
        <v>6.024444444444442</v>
      </c>
      <c r="N26" s="33">
        <v>4.1853333333333342</v>
      </c>
      <c r="O26" s="33">
        <v>0.14890293307405608</v>
      </c>
      <c r="P26" s="33">
        <v>0</v>
      </c>
      <c r="Q26" s="33">
        <v>7.3413333333333339</v>
      </c>
      <c r="R26" s="33">
        <v>0.10706854642683521</v>
      </c>
      <c r="S26" s="33">
        <v>10.388888888888891</v>
      </c>
      <c r="T26" s="33">
        <v>20.144666666666662</v>
      </c>
      <c r="U26" s="33">
        <v>0</v>
      </c>
      <c r="V26" s="33">
        <v>0.44531194295900173</v>
      </c>
      <c r="W26" s="33">
        <v>22.461444444444446</v>
      </c>
      <c r="X26" s="33">
        <v>29.406000000000009</v>
      </c>
      <c r="Y26" s="33">
        <v>17.666666666666668</v>
      </c>
      <c r="Z26" s="33">
        <v>1.0141095446443043</v>
      </c>
      <c r="AA26" s="33">
        <v>0</v>
      </c>
      <c r="AB26" s="33">
        <v>0</v>
      </c>
      <c r="AC26" s="33">
        <v>0</v>
      </c>
      <c r="AD26" s="33">
        <v>0</v>
      </c>
      <c r="AE26" s="33">
        <v>0</v>
      </c>
      <c r="AF26" s="33">
        <v>0</v>
      </c>
      <c r="AG26" s="33">
        <v>0</v>
      </c>
      <c r="AH26" t="s">
        <v>4</v>
      </c>
      <c r="AI26" s="34">
        <v>10</v>
      </c>
    </row>
    <row r="27" spans="1:35" x14ac:dyDescent="0.25">
      <c r="A27" t="s">
        <v>242</v>
      </c>
      <c r="B27" t="s">
        <v>119</v>
      </c>
      <c r="C27" t="s">
        <v>187</v>
      </c>
      <c r="D27" t="s">
        <v>227</v>
      </c>
      <c r="E27" s="33">
        <v>29.888888888888889</v>
      </c>
      <c r="F27" s="33">
        <v>5.6888888888888891</v>
      </c>
      <c r="G27" s="33">
        <v>1.1555555555555554</v>
      </c>
      <c r="H27" s="33">
        <v>0.2722222222222222</v>
      </c>
      <c r="I27" s="33">
        <v>1.5666666666666667</v>
      </c>
      <c r="J27" s="33">
        <v>0</v>
      </c>
      <c r="K27" s="33">
        <v>0</v>
      </c>
      <c r="L27" s="33">
        <v>0.27733333333333338</v>
      </c>
      <c r="M27" s="33">
        <v>3.0541111111111112</v>
      </c>
      <c r="N27" s="33">
        <v>0</v>
      </c>
      <c r="O27" s="33">
        <v>0.102182156133829</v>
      </c>
      <c r="P27" s="33">
        <v>5.8588888888888908</v>
      </c>
      <c r="Q27" s="33">
        <v>0</v>
      </c>
      <c r="R27" s="33">
        <v>0.19602230483271382</v>
      </c>
      <c r="S27" s="33">
        <v>2.8666666666666663</v>
      </c>
      <c r="T27" s="33">
        <v>5.7555555555555554E-2</v>
      </c>
      <c r="U27" s="33">
        <v>0</v>
      </c>
      <c r="V27" s="33">
        <v>9.7836431226765788E-2</v>
      </c>
      <c r="W27" s="33">
        <v>1.3978888888888887</v>
      </c>
      <c r="X27" s="33">
        <v>1.8168888888888892</v>
      </c>
      <c r="Y27" s="33">
        <v>0</v>
      </c>
      <c r="Z27" s="33">
        <v>0.10755762081784387</v>
      </c>
      <c r="AA27" s="33">
        <v>0</v>
      </c>
      <c r="AB27" s="33">
        <v>0</v>
      </c>
      <c r="AC27" s="33">
        <v>0</v>
      </c>
      <c r="AD27" s="33">
        <v>0</v>
      </c>
      <c r="AE27" s="33">
        <v>0</v>
      </c>
      <c r="AF27" s="33">
        <v>0</v>
      </c>
      <c r="AG27" s="33">
        <v>0</v>
      </c>
      <c r="AH27" t="s">
        <v>41</v>
      </c>
      <c r="AI27" s="34">
        <v>10</v>
      </c>
    </row>
    <row r="28" spans="1:35" x14ac:dyDescent="0.25">
      <c r="A28" t="s">
        <v>242</v>
      </c>
      <c r="B28" t="s">
        <v>103</v>
      </c>
      <c r="C28" t="s">
        <v>177</v>
      </c>
      <c r="D28" t="s">
        <v>218</v>
      </c>
      <c r="E28" s="33">
        <v>34.577777777777776</v>
      </c>
      <c r="F28" s="33">
        <v>5.6888888888888891</v>
      </c>
      <c r="G28" s="33">
        <v>2.2222222222222223E-2</v>
      </c>
      <c r="H28" s="33">
        <v>0.23933333333333331</v>
      </c>
      <c r="I28" s="33">
        <v>0.77777777777777779</v>
      </c>
      <c r="J28" s="33">
        <v>0</v>
      </c>
      <c r="K28" s="33">
        <v>0</v>
      </c>
      <c r="L28" s="33">
        <v>1.9833333333333336</v>
      </c>
      <c r="M28" s="33">
        <v>6.2656666666666672</v>
      </c>
      <c r="N28" s="33">
        <v>0</v>
      </c>
      <c r="O28" s="33">
        <v>0.18120501285347046</v>
      </c>
      <c r="P28" s="33">
        <v>5.2568888888888887</v>
      </c>
      <c r="Q28" s="33">
        <v>8.3306666666666658</v>
      </c>
      <c r="R28" s="33">
        <v>0.39295629820051409</v>
      </c>
      <c r="S28" s="33">
        <v>1.0955555555555554</v>
      </c>
      <c r="T28" s="33">
        <v>4.4186666666666676</v>
      </c>
      <c r="U28" s="33">
        <v>0</v>
      </c>
      <c r="V28" s="33">
        <v>0.15947300771208228</v>
      </c>
      <c r="W28" s="33">
        <v>2.3481111111111117</v>
      </c>
      <c r="X28" s="33">
        <v>3.3031111111111109</v>
      </c>
      <c r="Y28" s="33">
        <v>0</v>
      </c>
      <c r="Z28" s="33">
        <v>0.16343508997429307</v>
      </c>
      <c r="AA28" s="33">
        <v>8.8888888888888892E-2</v>
      </c>
      <c r="AB28" s="33">
        <v>0</v>
      </c>
      <c r="AC28" s="33">
        <v>0</v>
      </c>
      <c r="AD28" s="33">
        <v>0</v>
      </c>
      <c r="AE28" s="33">
        <v>0</v>
      </c>
      <c r="AF28" s="33">
        <v>0</v>
      </c>
      <c r="AG28" s="33">
        <v>0</v>
      </c>
      <c r="AH28" t="s">
        <v>25</v>
      </c>
      <c r="AI28" s="34">
        <v>10</v>
      </c>
    </row>
    <row r="29" spans="1:35" x14ac:dyDescent="0.25">
      <c r="A29" t="s">
        <v>242</v>
      </c>
      <c r="B29" t="s">
        <v>97</v>
      </c>
      <c r="C29" t="s">
        <v>171</v>
      </c>
      <c r="D29" t="s">
        <v>214</v>
      </c>
      <c r="E29" s="33">
        <v>37.055555555555557</v>
      </c>
      <c r="F29" s="33">
        <v>0</v>
      </c>
      <c r="G29" s="33">
        <v>0</v>
      </c>
      <c r="H29" s="33">
        <v>0.21</v>
      </c>
      <c r="I29" s="33">
        <v>0</v>
      </c>
      <c r="J29" s="33">
        <v>0</v>
      </c>
      <c r="K29" s="33">
        <v>0</v>
      </c>
      <c r="L29" s="33">
        <v>0.11900000000000002</v>
      </c>
      <c r="M29" s="33">
        <v>0</v>
      </c>
      <c r="N29" s="33">
        <v>0</v>
      </c>
      <c r="O29" s="33">
        <v>0</v>
      </c>
      <c r="P29" s="33">
        <v>5.427999999999999</v>
      </c>
      <c r="Q29" s="33">
        <v>6.7455555555555557</v>
      </c>
      <c r="R29" s="33">
        <v>0.32852173913043475</v>
      </c>
      <c r="S29" s="33">
        <v>2.8949999999999982</v>
      </c>
      <c r="T29" s="33">
        <v>0.32511111111111107</v>
      </c>
      <c r="U29" s="33">
        <v>0</v>
      </c>
      <c r="V29" s="33">
        <v>8.6899550224887503E-2</v>
      </c>
      <c r="W29" s="33">
        <v>1.9823333333333333</v>
      </c>
      <c r="X29" s="33">
        <v>2.1796666666666664</v>
      </c>
      <c r="Y29" s="33">
        <v>0</v>
      </c>
      <c r="Z29" s="33">
        <v>0.11231784107946026</v>
      </c>
      <c r="AA29" s="33">
        <v>0</v>
      </c>
      <c r="AB29" s="33">
        <v>0</v>
      </c>
      <c r="AC29" s="33">
        <v>0</v>
      </c>
      <c r="AD29" s="33">
        <v>0</v>
      </c>
      <c r="AE29" s="33">
        <v>0</v>
      </c>
      <c r="AF29" s="33">
        <v>0</v>
      </c>
      <c r="AG29" s="33">
        <v>0</v>
      </c>
      <c r="AH29" t="s">
        <v>19</v>
      </c>
      <c r="AI29" s="34">
        <v>10</v>
      </c>
    </row>
    <row r="30" spans="1:35" x14ac:dyDescent="0.25">
      <c r="A30" t="s">
        <v>242</v>
      </c>
      <c r="B30" t="s">
        <v>111</v>
      </c>
      <c r="C30" t="s">
        <v>182</v>
      </c>
      <c r="D30" t="s">
        <v>223</v>
      </c>
      <c r="E30" s="33">
        <v>30.866666666666667</v>
      </c>
      <c r="F30" s="33">
        <v>4.5222222222222221</v>
      </c>
      <c r="G30" s="33">
        <v>0</v>
      </c>
      <c r="H30" s="33">
        <v>5.5555555555555552E-2</v>
      </c>
      <c r="I30" s="33">
        <v>0</v>
      </c>
      <c r="J30" s="33">
        <v>0</v>
      </c>
      <c r="K30" s="33">
        <v>0</v>
      </c>
      <c r="L30" s="33">
        <v>0</v>
      </c>
      <c r="M30" s="33">
        <v>1.8972222222222217</v>
      </c>
      <c r="N30" s="33">
        <v>0</v>
      </c>
      <c r="O30" s="33">
        <v>6.1465082793376515E-2</v>
      </c>
      <c r="P30" s="33">
        <v>0</v>
      </c>
      <c r="Q30" s="33">
        <v>1.8410000000000002</v>
      </c>
      <c r="R30" s="33">
        <v>5.9643628509719229E-2</v>
      </c>
      <c r="S30" s="33">
        <v>1.7916666666666667</v>
      </c>
      <c r="T30" s="33">
        <v>6.777777777777777E-2</v>
      </c>
      <c r="U30" s="33">
        <v>0</v>
      </c>
      <c r="V30" s="33">
        <v>6.0241180705543552E-2</v>
      </c>
      <c r="W30" s="33">
        <v>5.7575555555555562</v>
      </c>
      <c r="X30" s="33">
        <v>0</v>
      </c>
      <c r="Y30" s="33">
        <v>0</v>
      </c>
      <c r="Z30" s="33">
        <v>0.18652987760979123</v>
      </c>
      <c r="AA30" s="33">
        <v>0</v>
      </c>
      <c r="AB30" s="33">
        <v>0</v>
      </c>
      <c r="AC30" s="33">
        <v>0</v>
      </c>
      <c r="AD30" s="33">
        <v>0</v>
      </c>
      <c r="AE30" s="33">
        <v>0</v>
      </c>
      <c r="AF30" s="33">
        <v>0</v>
      </c>
      <c r="AG30" s="33">
        <v>0</v>
      </c>
      <c r="AH30" t="s">
        <v>33</v>
      </c>
      <c r="AI30" s="34">
        <v>10</v>
      </c>
    </row>
    <row r="31" spans="1:35" x14ac:dyDescent="0.25">
      <c r="A31" t="s">
        <v>242</v>
      </c>
      <c r="B31" t="s">
        <v>140</v>
      </c>
      <c r="C31" t="s">
        <v>166</v>
      </c>
      <c r="D31" t="s">
        <v>210</v>
      </c>
      <c r="E31" s="33">
        <v>76.7</v>
      </c>
      <c r="F31" s="33">
        <v>9.7222222222222214</v>
      </c>
      <c r="G31" s="33">
        <v>0.2</v>
      </c>
      <c r="H31" s="33">
        <v>5.3833333333333337</v>
      </c>
      <c r="I31" s="33">
        <v>1.4666666666666666</v>
      </c>
      <c r="J31" s="33">
        <v>0</v>
      </c>
      <c r="K31" s="33">
        <v>0</v>
      </c>
      <c r="L31" s="33">
        <v>0.76722222222222236</v>
      </c>
      <c r="M31" s="33">
        <v>14.313888888888888</v>
      </c>
      <c r="N31" s="33">
        <v>3.8027777777777776</v>
      </c>
      <c r="O31" s="33">
        <v>0.23620165145588873</v>
      </c>
      <c r="P31" s="33">
        <v>29.715000000000011</v>
      </c>
      <c r="Q31" s="33">
        <v>0</v>
      </c>
      <c r="R31" s="33">
        <v>0.38741851368970026</v>
      </c>
      <c r="S31" s="33">
        <v>1.847777777777778</v>
      </c>
      <c r="T31" s="33">
        <v>1.0872222222222221</v>
      </c>
      <c r="U31" s="33">
        <v>0</v>
      </c>
      <c r="V31" s="33">
        <v>3.8265971316818775E-2</v>
      </c>
      <c r="W31" s="33">
        <v>2.1878888888888897</v>
      </c>
      <c r="X31" s="33">
        <v>0.44111111111111106</v>
      </c>
      <c r="Y31" s="33">
        <v>0</v>
      </c>
      <c r="Z31" s="33">
        <v>3.4276401564537165E-2</v>
      </c>
      <c r="AA31" s="33">
        <v>0</v>
      </c>
      <c r="AB31" s="33">
        <v>23.522222222222222</v>
      </c>
      <c r="AC31" s="33">
        <v>0</v>
      </c>
      <c r="AD31" s="33">
        <v>0</v>
      </c>
      <c r="AE31" s="33">
        <v>0</v>
      </c>
      <c r="AF31" s="33">
        <v>0</v>
      </c>
      <c r="AG31" s="33">
        <v>0</v>
      </c>
      <c r="AH31" t="s">
        <v>62</v>
      </c>
      <c r="AI31" s="34">
        <v>10</v>
      </c>
    </row>
    <row r="32" spans="1:35" x14ac:dyDescent="0.25">
      <c r="A32" t="s">
        <v>242</v>
      </c>
      <c r="B32" t="s">
        <v>142</v>
      </c>
      <c r="C32" t="s">
        <v>165</v>
      </c>
      <c r="D32" t="s">
        <v>209</v>
      </c>
      <c r="E32" s="33">
        <v>49.044444444444444</v>
      </c>
      <c r="F32" s="33">
        <v>4.9666666666666668</v>
      </c>
      <c r="G32" s="33">
        <v>0.28888888888888886</v>
      </c>
      <c r="H32" s="33">
        <v>3.3222222222222224</v>
      </c>
      <c r="I32" s="33">
        <v>0.87777777777777777</v>
      </c>
      <c r="J32" s="33">
        <v>0</v>
      </c>
      <c r="K32" s="33">
        <v>0</v>
      </c>
      <c r="L32" s="33">
        <v>3.3577777777777778</v>
      </c>
      <c r="M32" s="33">
        <v>6.1833333333333336</v>
      </c>
      <c r="N32" s="33">
        <v>5.572222222222222</v>
      </c>
      <c r="O32" s="33">
        <v>0.23969188944268238</v>
      </c>
      <c r="P32" s="33">
        <v>6.8077777777777779</v>
      </c>
      <c r="Q32" s="33">
        <v>0</v>
      </c>
      <c r="R32" s="33">
        <v>0.13880833710919802</v>
      </c>
      <c r="S32" s="33">
        <v>0.66555555555555557</v>
      </c>
      <c r="T32" s="33">
        <v>1.2640000000000002</v>
      </c>
      <c r="U32" s="33">
        <v>0</v>
      </c>
      <c r="V32" s="33">
        <v>3.9342999546896247E-2</v>
      </c>
      <c r="W32" s="33">
        <v>4.7394444444444455</v>
      </c>
      <c r="X32" s="33">
        <v>2.2222222222222223E-2</v>
      </c>
      <c r="Y32" s="33">
        <v>0</v>
      </c>
      <c r="Z32" s="33">
        <v>9.7088808337109214E-2</v>
      </c>
      <c r="AA32" s="33">
        <v>0</v>
      </c>
      <c r="AB32" s="33">
        <v>3.1</v>
      </c>
      <c r="AC32" s="33">
        <v>0</v>
      </c>
      <c r="AD32" s="33">
        <v>0</v>
      </c>
      <c r="AE32" s="33">
        <v>0</v>
      </c>
      <c r="AF32" s="33">
        <v>0</v>
      </c>
      <c r="AG32" s="33">
        <v>0</v>
      </c>
      <c r="AH32" t="s">
        <v>64</v>
      </c>
      <c r="AI32" s="34">
        <v>10</v>
      </c>
    </row>
    <row r="33" spans="1:35" x14ac:dyDescent="0.25">
      <c r="A33" t="s">
        <v>242</v>
      </c>
      <c r="B33" t="s">
        <v>141</v>
      </c>
      <c r="C33" t="s">
        <v>160</v>
      </c>
      <c r="D33" t="s">
        <v>205</v>
      </c>
      <c r="E33" s="33">
        <v>41.455555555555556</v>
      </c>
      <c r="F33" s="33">
        <v>4.7111111111111112</v>
      </c>
      <c r="G33" s="33">
        <v>0.22222222222222221</v>
      </c>
      <c r="H33" s="33">
        <v>1.9444444444444444</v>
      </c>
      <c r="I33" s="33">
        <v>1.0222222222222221</v>
      </c>
      <c r="J33" s="33">
        <v>0</v>
      </c>
      <c r="K33" s="33">
        <v>0</v>
      </c>
      <c r="L33" s="33">
        <v>1.8344444444444448</v>
      </c>
      <c r="M33" s="33">
        <v>8.4238888888888876</v>
      </c>
      <c r="N33" s="33">
        <v>4.5999999999999996</v>
      </c>
      <c r="O33" s="33">
        <v>0.31416510318949337</v>
      </c>
      <c r="P33" s="33">
        <v>10.426111111111108</v>
      </c>
      <c r="Q33" s="33">
        <v>0</v>
      </c>
      <c r="R33" s="33">
        <v>0.25150093808630386</v>
      </c>
      <c r="S33" s="33">
        <v>6.9511111111111124</v>
      </c>
      <c r="T33" s="33">
        <v>0</v>
      </c>
      <c r="U33" s="33">
        <v>0</v>
      </c>
      <c r="V33" s="33">
        <v>0.16767622621281161</v>
      </c>
      <c r="W33" s="33">
        <v>4.7166666666666668</v>
      </c>
      <c r="X33" s="33">
        <v>5.6911111111111117</v>
      </c>
      <c r="Y33" s="33">
        <v>0</v>
      </c>
      <c r="Z33" s="33">
        <v>0.25105869740016079</v>
      </c>
      <c r="AA33" s="33">
        <v>0.17777777777777778</v>
      </c>
      <c r="AB33" s="33">
        <v>13.511111111111111</v>
      </c>
      <c r="AC33" s="33">
        <v>0</v>
      </c>
      <c r="AD33" s="33">
        <v>0</v>
      </c>
      <c r="AE33" s="33">
        <v>0</v>
      </c>
      <c r="AF33" s="33">
        <v>0</v>
      </c>
      <c r="AG33" s="33">
        <v>0</v>
      </c>
      <c r="AH33" t="s">
        <v>63</v>
      </c>
      <c r="AI33" s="34">
        <v>10</v>
      </c>
    </row>
    <row r="34" spans="1:35" x14ac:dyDescent="0.25">
      <c r="A34" t="s">
        <v>242</v>
      </c>
      <c r="B34" t="s">
        <v>94</v>
      </c>
      <c r="C34" t="s">
        <v>167</v>
      </c>
      <c r="D34" t="s">
        <v>211</v>
      </c>
      <c r="E34" s="33">
        <v>51.133333333333333</v>
      </c>
      <c r="F34" s="33">
        <v>5.6888888888888891</v>
      </c>
      <c r="G34" s="33">
        <v>0.65555555555555556</v>
      </c>
      <c r="H34" s="33">
        <v>0.34555555555555556</v>
      </c>
      <c r="I34" s="33">
        <v>0</v>
      </c>
      <c r="J34" s="33">
        <v>0</v>
      </c>
      <c r="K34" s="33">
        <v>0</v>
      </c>
      <c r="L34" s="33">
        <v>2.3563333333333336</v>
      </c>
      <c r="M34" s="33">
        <v>5.5661111111111126</v>
      </c>
      <c r="N34" s="33">
        <v>5.4908888888888887</v>
      </c>
      <c r="O34" s="33">
        <v>0.21623859191655806</v>
      </c>
      <c r="P34" s="33">
        <v>5.5392222222222234</v>
      </c>
      <c r="Q34" s="33">
        <v>7.0471111111111115</v>
      </c>
      <c r="R34" s="33">
        <v>0.24614732724902222</v>
      </c>
      <c r="S34" s="33">
        <v>4.041666666666667</v>
      </c>
      <c r="T34" s="33">
        <v>4.2475555555555555</v>
      </c>
      <c r="U34" s="33">
        <v>0</v>
      </c>
      <c r="V34" s="33">
        <v>0.16210995219469795</v>
      </c>
      <c r="W34" s="33">
        <v>8.7152222222222218</v>
      </c>
      <c r="X34" s="33">
        <v>1.8303333333333336</v>
      </c>
      <c r="Y34" s="33">
        <v>0</v>
      </c>
      <c r="Z34" s="33">
        <v>0.20623641894828335</v>
      </c>
      <c r="AA34" s="33">
        <v>0</v>
      </c>
      <c r="AB34" s="33">
        <v>0</v>
      </c>
      <c r="AC34" s="33">
        <v>0</v>
      </c>
      <c r="AD34" s="33">
        <v>1.4208888888888889</v>
      </c>
      <c r="AE34" s="33">
        <v>0</v>
      </c>
      <c r="AF34" s="33">
        <v>0</v>
      </c>
      <c r="AG34" s="33">
        <v>0</v>
      </c>
      <c r="AH34" t="s">
        <v>16</v>
      </c>
      <c r="AI34" s="34">
        <v>10</v>
      </c>
    </row>
    <row r="35" spans="1:35" x14ac:dyDescent="0.25">
      <c r="A35" t="s">
        <v>242</v>
      </c>
      <c r="B35" t="s">
        <v>129</v>
      </c>
      <c r="C35" t="s">
        <v>163</v>
      </c>
      <c r="D35" t="s">
        <v>206</v>
      </c>
      <c r="E35" s="33">
        <v>53.5</v>
      </c>
      <c r="F35" s="33">
        <v>5.6888888888888891</v>
      </c>
      <c r="G35" s="33">
        <v>0.35555555555555557</v>
      </c>
      <c r="H35" s="33">
        <v>0.30277777777777776</v>
      </c>
      <c r="I35" s="33">
        <v>0</v>
      </c>
      <c r="J35" s="33">
        <v>0</v>
      </c>
      <c r="K35" s="33">
        <v>0</v>
      </c>
      <c r="L35" s="33">
        <v>3.0096666666666656</v>
      </c>
      <c r="M35" s="33">
        <v>6.3013333333333348</v>
      </c>
      <c r="N35" s="33">
        <v>5.368666666666666</v>
      </c>
      <c r="O35" s="33">
        <v>0.21813084112149536</v>
      </c>
      <c r="P35" s="33">
        <v>5.2074444444444454</v>
      </c>
      <c r="Q35" s="33">
        <v>0.11966666666666666</v>
      </c>
      <c r="R35" s="33">
        <v>9.9572170301142279E-2</v>
      </c>
      <c r="S35" s="33">
        <v>4.631444444444444</v>
      </c>
      <c r="T35" s="33">
        <v>4.3618888888888909</v>
      </c>
      <c r="U35" s="33">
        <v>0</v>
      </c>
      <c r="V35" s="33">
        <v>0.1680996884735203</v>
      </c>
      <c r="W35" s="33">
        <v>4.4824444444444449</v>
      </c>
      <c r="X35" s="33">
        <v>6.171666666666666</v>
      </c>
      <c r="Y35" s="33">
        <v>0</v>
      </c>
      <c r="Z35" s="33">
        <v>0.19914226375908617</v>
      </c>
      <c r="AA35" s="33">
        <v>0</v>
      </c>
      <c r="AB35" s="33">
        <v>0</v>
      </c>
      <c r="AC35" s="33">
        <v>0</v>
      </c>
      <c r="AD35" s="33">
        <v>0</v>
      </c>
      <c r="AE35" s="33">
        <v>0</v>
      </c>
      <c r="AF35" s="33">
        <v>0</v>
      </c>
      <c r="AG35" s="33">
        <v>0</v>
      </c>
      <c r="AH35" t="s">
        <v>51</v>
      </c>
      <c r="AI35" s="34">
        <v>10</v>
      </c>
    </row>
    <row r="36" spans="1:35" x14ac:dyDescent="0.25">
      <c r="A36" t="s">
        <v>242</v>
      </c>
      <c r="B36" t="s">
        <v>90</v>
      </c>
      <c r="C36" t="s">
        <v>167</v>
      </c>
      <c r="D36" t="s">
        <v>211</v>
      </c>
      <c r="E36" s="33">
        <v>60</v>
      </c>
      <c r="F36" s="33">
        <v>5.6888888888888891</v>
      </c>
      <c r="G36" s="33">
        <v>0.56666666666666665</v>
      </c>
      <c r="H36" s="33">
        <v>0.36611111111111116</v>
      </c>
      <c r="I36" s="33">
        <v>8.8888888888888892E-2</v>
      </c>
      <c r="J36" s="33">
        <v>0</v>
      </c>
      <c r="K36" s="33">
        <v>2.1333333333333333</v>
      </c>
      <c r="L36" s="33">
        <v>3.610777777777777</v>
      </c>
      <c r="M36" s="33">
        <v>5.7777777777777777</v>
      </c>
      <c r="N36" s="33">
        <v>0</v>
      </c>
      <c r="O36" s="33">
        <v>9.6296296296296297E-2</v>
      </c>
      <c r="P36" s="33">
        <v>4.9723333333333324</v>
      </c>
      <c r="Q36" s="33">
        <v>4.0228888888888887</v>
      </c>
      <c r="R36" s="33">
        <v>0.14992037037037034</v>
      </c>
      <c r="S36" s="33">
        <v>6.2752222222222223</v>
      </c>
      <c r="T36" s="33">
        <v>6.0276666666666667</v>
      </c>
      <c r="U36" s="33">
        <v>0</v>
      </c>
      <c r="V36" s="33">
        <v>0.20504814814814815</v>
      </c>
      <c r="W36" s="33">
        <v>9.016333333333332</v>
      </c>
      <c r="X36" s="33">
        <v>5.4793333333333329</v>
      </c>
      <c r="Y36" s="33">
        <v>0</v>
      </c>
      <c r="Z36" s="33">
        <v>0.24159444444444442</v>
      </c>
      <c r="AA36" s="33">
        <v>4.4444444444444446E-2</v>
      </c>
      <c r="AB36" s="33">
        <v>0</v>
      </c>
      <c r="AC36" s="33">
        <v>0</v>
      </c>
      <c r="AD36" s="33">
        <v>0</v>
      </c>
      <c r="AE36" s="33">
        <v>23.966666666666665</v>
      </c>
      <c r="AF36" s="33">
        <v>0</v>
      </c>
      <c r="AG36" s="33">
        <v>0.5</v>
      </c>
      <c r="AH36" t="s">
        <v>12</v>
      </c>
      <c r="AI36" s="34">
        <v>10</v>
      </c>
    </row>
    <row r="37" spans="1:35" x14ac:dyDescent="0.25">
      <c r="A37" t="s">
        <v>242</v>
      </c>
      <c r="B37" t="s">
        <v>88</v>
      </c>
      <c r="C37" t="s">
        <v>165</v>
      </c>
      <c r="D37" t="s">
        <v>209</v>
      </c>
      <c r="E37" s="33">
        <v>65.455555555555549</v>
      </c>
      <c r="F37" s="33">
        <v>5.6888888888888891</v>
      </c>
      <c r="G37" s="33">
        <v>0.43333333333333335</v>
      </c>
      <c r="H37" s="33">
        <v>0.20366666666666663</v>
      </c>
      <c r="I37" s="33">
        <v>1.2777777777777777</v>
      </c>
      <c r="J37" s="33">
        <v>0</v>
      </c>
      <c r="K37" s="33">
        <v>0</v>
      </c>
      <c r="L37" s="33">
        <v>2.3731111111111112</v>
      </c>
      <c r="M37" s="33">
        <v>0</v>
      </c>
      <c r="N37" s="33">
        <v>9.4407777777777753</v>
      </c>
      <c r="O37" s="33">
        <v>0.14423187913766761</v>
      </c>
      <c r="P37" s="33">
        <v>5.706333333333335</v>
      </c>
      <c r="Q37" s="33">
        <v>0</v>
      </c>
      <c r="R37" s="33">
        <v>8.7178747241554944E-2</v>
      </c>
      <c r="S37" s="33">
        <v>0.7633333333333332</v>
      </c>
      <c r="T37" s="33">
        <v>4.4266666666666667</v>
      </c>
      <c r="U37" s="33">
        <v>0</v>
      </c>
      <c r="V37" s="33">
        <v>7.9290443048718379E-2</v>
      </c>
      <c r="W37" s="33">
        <v>2.6019999999999999</v>
      </c>
      <c r="X37" s="33">
        <v>8.1662222222222205</v>
      </c>
      <c r="Y37" s="33">
        <v>0</v>
      </c>
      <c r="Z37" s="33">
        <v>0.16451196740791038</v>
      </c>
      <c r="AA37" s="33">
        <v>0</v>
      </c>
      <c r="AB37" s="33">
        <v>0</v>
      </c>
      <c r="AC37" s="33">
        <v>0</v>
      </c>
      <c r="AD37" s="33">
        <v>0</v>
      </c>
      <c r="AE37" s="33">
        <v>0</v>
      </c>
      <c r="AF37" s="33">
        <v>0</v>
      </c>
      <c r="AG37" s="33">
        <v>0</v>
      </c>
      <c r="AH37" t="s">
        <v>10</v>
      </c>
      <c r="AI37" s="34">
        <v>10</v>
      </c>
    </row>
    <row r="38" spans="1:35" x14ac:dyDescent="0.25">
      <c r="A38" t="s">
        <v>242</v>
      </c>
      <c r="B38" t="s">
        <v>89</v>
      </c>
      <c r="C38" t="s">
        <v>166</v>
      </c>
      <c r="D38" t="s">
        <v>210</v>
      </c>
      <c r="E38" s="33">
        <v>55.81111111111111</v>
      </c>
      <c r="F38" s="33">
        <v>11.377777777777778</v>
      </c>
      <c r="G38" s="33">
        <v>0.5</v>
      </c>
      <c r="H38" s="33">
        <v>0.24411111111111111</v>
      </c>
      <c r="I38" s="33">
        <v>1.1777777777777778</v>
      </c>
      <c r="J38" s="33">
        <v>0</v>
      </c>
      <c r="K38" s="33">
        <v>0</v>
      </c>
      <c r="L38" s="33">
        <v>1.6557777777777776</v>
      </c>
      <c r="M38" s="33">
        <v>5.1547777777777775</v>
      </c>
      <c r="N38" s="33">
        <v>3.2018888888888886</v>
      </c>
      <c r="O38" s="33">
        <v>0.14973123631296037</v>
      </c>
      <c r="P38" s="33">
        <v>6.8104444444444461</v>
      </c>
      <c r="Q38" s="33">
        <v>0</v>
      </c>
      <c r="R38" s="33">
        <v>0.12202667728449137</v>
      </c>
      <c r="S38" s="33">
        <v>0.96733333333333349</v>
      </c>
      <c r="T38" s="33">
        <v>2.9268888888888891</v>
      </c>
      <c r="U38" s="33">
        <v>0</v>
      </c>
      <c r="V38" s="33">
        <v>6.977503483973721E-2</v>
      </c>
      <c r="W38" s="33">
        <v>3.7944444444444456</v>
      </c>
      <c r="X38" s="33">
        <v>6.9518888888888899</v>
      </c>
      <c r="Y38" s="33">
        <v>0</v>
      </c>
      <c r="Z38" s="33">
        <v>0.19254827792156087</v>
      </c>
      <c r="AA38" s="33">
        <v>0</v>
      </c>
      <c r="AB38" s="33">
        <v>0</v>
      </c>
      <c r="AC38" s="33">
        <v>0</v>
      </c>
      <c r="AD38" s="33">
        <v>0</v>
      </c>
      <c r="AE38" s="33">
        <v>0</v>
      </c>
      <c r="AF38" s="33">
        <v>0</v>
      </c>
      <c r="AG38" s="33">
        <v>0</v>
      </c>
      <c r="AH38" t="s">
        <v>11</v>
      </c>
      <c r="AI38" s="34">
        <v>10</v>
      </c>
    </row>
    <row r="39" spans="1:35" x14ac:dyDescent="0.25">
      <c r="A39" t="s">
        <v>242</v>
      </c>
      <c r="B39" t="s">
        <v>133</v>
      </c>
      <c r="C39" t="s">
        <v>191</v>
      </c>
      <c r="D39" t="s">
        <v>211</v>
      </c>
      <c r="E39" s="33">
        <v>59.011111111111113</v>
      </c>
      <c r="F39" s="33">
        <v>5.6888888888888891</v>
      </c>
      <c r="G39" s="33">
        <v>0.46666666666666667</v>
      </c>
      <c r="H39" s="33">
        <v>0.24255555555555552</v>
      </c>
      <c r="I39" s="33">
        <v>1.8777777777777778</v>
      </c>
      <c r="J39" s="33">
        <v>0</v>
      </c>
      <c r="K39" s="33">
        <v>0</v>
      </c>
      <c r="L39" s="33">
        <v>10.366333333333332</v>
      </c>
      <c r="M39" s="33">
        <v>0</v>
      </c>
      <c r="N39" s="33">
        <v>8.883555555555553</v>
      </c>
      <c r="O39" s="33">
        <v>0.15054038787422327</v>
      </c>
      <c r="P39" s="33">
        <v>0</v>
      </c>
      <c r="Q39" s="33">
        <v>7.8817777777777795</v>
      </c>
      <c r="R39" s="33">
        <v>0.13356430050837886</v>
      </c>
      <c r="S39" s="33">
        <v>3.978111111111112</v>
      </c>
      <c r="T39" s="33">
        <v>3.4067777777777781</v>
      </c>
      <c r="U39" s="33">
        <v>0</v>
      </c>
      <c r="V39" s="33">
        <v>0.12514404067030693</v>
      </c>
      <c r="W39" s="33">
        <v>3.5511111111111107</v>
      </c>
      <c r="X39" s="33">
        <v>4.9397777777777794</v>
      </c>
      <c r="Y39" s="33">
        <v>0</v>
      </c>
      <c r="Z39" s="33">
        <v>0.14388627377141783</v>
      </c>
      <c r="AA39" s="33">
        <v>0</v>
      </c>
      <c r="AB39" s="33">
        <v>5.9</v>
      </c>
      <c r="AC39" s="33">
        <v>0</v>
      </c>
      <c r="AD39" s="33">
        <v>0</v>
      </c>
      <c r="AE39" s="33">
        <v>0</v>
      </c>
      <c r="AF39" s="33">
        <v>0</v>
      </c>
      <c r="AG39" s="33">
        <v>0</v>
      </c>
      <c r="AH39" t="s">
        <v>55</v>
      </c>
      <c r="AI39" s="34">
        <v>10</v>
      </c>
    </row>
    <row r="40" spans="1:35" x14ac:dyDescent="0.25">
      <c r="A40" t="s">
        <v>242</v>
      </c>
      <c r="B40" t="s">
        <v>118</v>
      </c>
      <c r="C40" t="s">
        <v>187</v>
      </c>
      <c r="D40" t="s">
        <v>227</v>
      </c>
      <c r="E40" s="33">
        <v>67.811111111111117</v>
      </c>
      <c r="F40" s="33">
        <v>5.6888888888888891</v>
      </c>
      <c r="G40" s="33">
        <v>0.56666666666666665</v>
      </c>
      <c r="H40" s="33">
        <v>0.40133333333333332</v>
      </c>
      <c r="I40" s="33">
        <v>0.35555555555555557</v>
      </c>
      <c r="J40" s="33">
        <v>0</v>
      </c>
      <c r="K40" s="33">
        <v>0</v>
      </c>
      <c r="L40" s="33">
        <v>0.3776666666666666</v>
      </c>
      <c r="M40" s="33">
        <v>5.4863333333333335</v>
      </c>
      <c r="N40" s="33">
        <v>2.7048888888888891</v>
      </c>
      <c r="O40" s="33">
        <v>0.12079469113550713</v>
      </c>
      <c r="P40" s="33">
        <v>5.8278888888888885</v>
      </c>
      <c r="Q40" s="33">
        <v>2.4931111111111108</v>
      </c>
      <c r="R40" s="33">
        <v>0.12270850401441913</v>
      </c>
      <c r="S40" s="33">
        <v>6.4497777777777783</v>
      </c>
      <c r="T40" s="33">
        <v>4.1372222222222241</v>
      </c>
      <c r="U40" s="33">
        <v>0</v>
      </c>
      <c r="V40" s="33">
        <v>0.15612485662788797</v>
      </c>
      <c r="W40" s="33">
        <v>4.2135555555555566</v>
      </c>
      <c r="X40" s="33">
        <v>6.5719999999999965</v>
      </c>
      <c r="Y40" s="33">
        <v>0</v>
      </c>
      <c r="Z40" s="33">
        <v>0.15905292479108632</v>
      </c>
      <c r="AA40" s="33">
        <v>0</v>
      </c>
      <c r="AB40" s="33">
        <v>0</v>
      </c>
      <c r="AC40" s="33">
        <v>0</v>
      </c>
      <c r="AD40" s="33">
        <v>0</v>
      </c>
      <c r="AE40" s="33">
        <v>0</v>
      </c>
      <c r="AF40" s="33">
        <v>0</v>
      </c>
      <c r="AG40" s="33">
        <v>0</v>
      </c>
      <c r="AH40" t="s">
        <v>40</v>
      </c>
      <c r="AI40" s="34">
        <v>10</v>
      </c>
    </row>
    <row r="41" spans="1:35" x14ac:dyDescent="0.25">
      <c r="A41" t="s">
        <v>242</v>
      </c>
      <c r="B41" t="s">
        <v>137</v>
      </c>
      <c r="C41" t="s">
        <v>165</v>
      </c>
      <c r="D41" t="s">
        <v>209</v>
      </c>
      <c r="E41" s="33">
        <v>59.777777777777779</v>
      </c>
      <c r="F41" s="33">
        <v>11.377777777777778</v>
      </c>
      <c r="G41" s="33">
        <v>0.46666666666666667</v>
      </c>
      <c r="H41" s="33">
        <v>0.27633333333333332</v>
      </c>
      <c r="I41" s="33">
        <v>1.0111111111111111</v>
      </c>
      <c r="J41" s="33">
        <v>0</v>
      </c>
      <c r="K41" s="33">
        <v>0</v>
      </c>
      <c r="L41" s="33">
        <v>0.74255555555555586</v>
      </c>
      <c r="M41" s="33">
        <v>4.990333333333334</v>
      </c>
      <c r="N41" s="33">
        <v>5.2064444444444442</v>
      </c>
      <c r="O41" s="33">
        <v>0.17057806691449817</v>
      </c>
      <c r="P41" s="33">
        <v>0</v>
      </c>
      <c r="Q41" s="33">
        <v>9.3706666666666649</v>
      </c>
      <c r="R41" s="33">
        <v>0.15675836431226764</v>
      </c>
      <c r="S41" s="33">
        <v>8.6789999999999985</v>
      </c>
      <c r="T41" s="33">
        <v>2.7777777777777779E-3</v>
      </c>
      <c r="U41" s="33">
        <v>0</v>
      </c>
      <c r="V41" s="33">
        <v>0.14523420074349441</v>
      </c>
      <c r="W41" s="33">
        <v>3.9011111111111121</v>
      </c>
      <c r="X41" s="33">
        <v>0.58533333333333337</v>
      </c>
      <c r="Y41" s="33">
        <v>0</v>
      </c>
      <c r="Z41" s="33">
        <v>7.5052044609665441E-2</v>
      </c>
      <c r="AA41" s="33">
        <v>0</v>
      </c>
      <c r="AB41" s="33">
        <v>4.8444444444444441</v>
      </c>
      <c r="AC41" s="33">
        <v>0</v>
      </c>
      <c r="AD41" s="33">
        <v>0</v>
      </c>
      <c r="AE41" s="33">
        <v>0</v>
      </c>
      <c r="AF41" s="33">
        <v>0</v>
      </c>
      <c r="AG41" s="33">
        <v>0</v>
      </c>
      <c r="AH41" t="s">
        <v>59</v>
      </c>
      <c r="AI41" s="34">
        <v>10</v>
      </c>
    </row>
    <row r="42" spans="1:35" x14ac:dyDescent="0.25">
      <c r="A42" t="s">
        <v>242</v>
      </c>
      <c r="B42" t="s">
        <v>144</v>
      </c>
      <c r="C42" t="s">
        <v>195</v>
      </c>
      <c r="D42" t="s">
        <v>211</v>
      </c>
      <c r="E42" s="33">
        <v>57.011111111111113</v>
      </c>
      <c r="F42" s="33">
        <v>5.9555555555555557</v>
      </c>
      <c r="G42" s="33">
        <v>0.46666666666666667</v>
      </c>
      <c r="H42" s="33">
        <v>0.25744444444444448</v>
      </c>
      <c r="I42" s="33">
        <v>1.5888888888888888</v>
      </c>
      <c r="J42" s="33">
        <v>0</v>
      </c>
      <c r="K42" s="33">
        <v>0</v>
      </c>
      <c r="L42" s="33">
        <v>5.85622222222222</v>
      </c>
      <c r="M42" s="33">
        <v>4.588444444444443</v>
      </c>
      <c r="N42" s="33">
        <v>4.8666666666666664E-2</v>
      </c>
      <c r="O42" s="33">
        <v>8.1336971350613893E-2</v>
      </c>
      <c r="P42" s="33">
        <v>5.2844444444444454</v>
      </c>
      <c r="Q42" s="33">
        <v>4.9770000000000003</v>
      </c>
      <c r="R42" s="33">
        <v>0.17999025531085561</v>
      </c>
      <c r="S42" s="33">
        <v>4.4722222222222223</v>
      </c>
      <c r="T42" s="33">
        <v>9.498999999999997</v>
      </c>
      <c r="U42" s="33">
        <v>0</v>
      </c>
      <c r="V42" s="33">
        <v>0.24506139154160977</v>
      </c>
      <c r="W42" s="33">
        <v>3.3338888888888882</v>
      </c>
      <c r="X42" s="33">
        <v>8.8978888888888878</v>
      </c>
      <c r="Y42" s="33">
        <v>0</v>
      </c>
      <c r="Z42" s="33">
        <v>0.21455076983044236</v>
      </c>
      <c r="AA42" s="33">
        <v>0</v>
      </c>
      <c r="AB42" s="33">
        <v>0</v>
      </c>
      <c r="AC42" s="33">
        <v>0</v>
      </c>
      <c r="AD42" s="33">
        <v>0</v>
      </c>
      <c r="AE42" s="33">
        <v>0</v>
      </c>
      <c r="AF42" s="33">
        <v>0</v>
      </c>
      <c r="AG42" s="33">
        <v>0</v>
      </c>
      <c r="AH42" t="s">
        <v>66</v>
      </c>
      <c r="AI42" s="34">
        <v>10</v>
      </c>
    </row>
    <row r="43" spans="1:35" x14ac:dyDescent="0.25">
      <c r="A43" t="s">
        <v>242</v>
      </c>
      <c r="B43" t="s">
        <v>136</v>
      </c>
      <c r="C43" t="s">
        <v>169</v>
      </c>
      <c r="D43" t="s">
        <v>213</v>
      </c>
      <c r="E43" s="33">
        <v>44.6</v>
      </c>
      <c r="F43" s="33">
        <v>11.555555555555555</v>
      </c>
      <c r="G43" s="33">
        <v>0.4</v>
      </c>
      <c r="H43" s="33">
        <v>0.16666666666666666</v>
      </c>
      <c r="I43" s="33">
        <v>0</v>
      </c>
      <c r="J43" s="33">
        <v>0</v>
      </c>
      <c r="K43" s="33">
        <v>0</v>
      </c>
      <c r="L43" s="33">
        <v>5.5983333333333336</v>
      </c>
      <c r="M43" s="33">
        <v>5.1143333333333327</v>
      </c>
      <c r="N43" s="33">
        <v>4.6592222222222226</v>
      </c>
      <c r="O43" s="33">
        <v>0.2191380169407075</v>
      </c>
      <c r="P43" s="33">
        <v>4.9501111111111102</v>
      </c>
      <c r="Q43" s="33">
        <v>1.0069999999999999</v>
      </c>
      <c r="R43" s="33">
        <v>0.13356751370204281</v>
      </c>
      <c r="S43" s="33">
        <v>2.7087777777777782</v>
      </c>
      <c r="T43" s="33">
        <v>5.5111111111111111</v>
      </c>
      <c r="U43" s="33">
        <v>0</v>
      </c>
      <c r="V43" s="33">
        <v>0.18430244145490782</v>
      </c>
      <c r="W43" s="33">
        <v>0.94588888888888867</v>
      </c>
      <c r="X43" s="33">
        <v>3.0542222222222222</v>
      </c>
      <c r="Y43" s="33">
        <v>6.6666666666666666E-2</v>
      </c>
      <c r="Z43" s="33">
        <v>9.1183358246138504E-2</v>
      </c>
      <c r="AA43" s="33">
        <v>0</v>
      </c>
      <c r="AB43" s="33">
        <v>0</v>
      </c>
      <c r="AC43" s="33">
        <v>0</v>
      </c>
      <c r="AD43" s="33">
        <v>0</v>
      </c>
      <c r="AE43" s="33">
        <v>0</v>
      </c>
      <c r="AF43" s="33">
        <v>0</v>
      </c>
      <c r="AG43" s="33">
        <v>0</v>
      </c>
      <c r="AH43" t="s">
        <v>58</v>
      </c>
      <c r="AI43" s="34">
        <v>10</v>
      </c>
    </row>
    <row r="44" spans="1:35" x14ac:dyDescent="0.25">
      <c r="A44" t="s">
        <v>242</v>
      </c>
      <c r="B44" t="s">
        <v>134</v>
      </c>
      <c r="C44" t="s">
        <v>166</v>
      </c>
      <c r="D44" t="s">
        <v>210</v>
      </c>
      <c r="E44" s="33">
        <v>70.75555555555556</v>
      </c>
      <c r="F44" s="33">
        <v>4.8888888888888893</v>
      </c>
      <c r="G44" s="33">
        <v>0.5</v>
      </c>
      <c r="H44" s="33">
        <v>0.29222222222222222</v>
      </c>
      <c r="I44" s="33">
        <v>0</v>
      </c>
      <c r="J44" s="33">
        <v>0</v>
      </c>
      <c r="K44" s="33">
        <v>0</v>
      </c>
      <c r="L44" s="33">
        <v>2.4063333333333334</v>
      </c>
      <c r="M44" s="33">
        <v>4.899</v>
      </c>
      <c r="N44" s="33">
        <v>3.9804444444444438</v>
      </c>
      <c r="O44" s="33">
        <v>0.12549466080402008</v>
      </c>
      <c r="P44" s="33">
        <v>4.4470000000000001</v>
      </c>
      <c r="Q44" s="33">
        <v>8.38811111111111</v>
      </c>
      <c r="R44" s="33">
        <v>0.18140075376884421</v>
      </c>
      <c r="S44" s="33">
        <v>5.1538888888888899</v>
      </c>
      <c r="T44" s="33">
        <v>1.155111111111111</v>
      </c>
      <c r="U44" s="33">
        <v>0</v>
      </c>
      <c r="V44" s="33">
        <v>8.9166143216080407E-2</v>
      </c>
      <c r="W44" s="33">
        <v>7.0261111111111143</v>
      </c>
      <c r="X44" s="33">
        <v>1.0394444444444442</v>
      </c>
      <c r="Y44" s="33">
        <v>0</v>
      </c>
      <c r="Z44" s="33">
        <v>0.1139918341708543</v>
      </c>
      <c r="AA44" s="33">
        <v>0</v>
      </c>
      <c r="AB44" s="33">
        <v>0</v>
      </c>
      <c r="AC44" s="33">
        <v>0</v>
      </c>
      <c r="AD44" s="33">
        <v>0</v>
      </c>
      <c r="AE44" s="33">
        <v>0</v>
      </c>
      <c r="AF44" s="33">
        <v>0</v>
      </c>
      <c r="AG44" s="33">
        <v>0</v>
      </c>
      <c r="AH44" t="s">
        <v>56</v>
      </c>
      <c r="AI44" s="34">
        <v>10</v>
      </c>
    </row>
    <row r="45" spans="1:35" x14ac:dyDescent="0.25">
      <c r="A45" t="s">
        <v>242</v>
      </c>
      <c r="B45" t="s">
        <v>96</v>
      </c>
      <c r="C45" t="s">
        <v>170</v>
      </c>
      <c r="D45" t="s">
        <v>201</v>
      </c>
      <c r="E45" s="33">
        <v>26.566666666666666</v>
      </c>
      <c r="F45" s="33">
        <v>6</v>
      </c>
      <c r="G45" s="33">
        <v>0</v>
      </c>
      <c r="H45" s="33">
        <v>0</v>
      </c>
      <c r="I45" s="33">
        <v>0.8666666666666667</v>
      </c>
      <c r="J45" s="33">
        <v>0</v>
      </c>
      <c r="K45" s="33">
        <v>0</v>
      </c>
      <c r="L45" s="33">
        <v>0.62544444444444436</v>
      </c>
      <c r="M45" s="33">
        <v>0</v>
      </c>
      <c r="N45" s="33">
        <v>4.1194444444444445</v>
      </c>
      <c r="O45" s="33">
        <v>0.15506064408197406</v>
      </c>
      <c r="P45" s="33">
        <v>4.0277777777777777</v>
      </c>
      <c r="Q45" s="33">
        <v>2.9277777777777776</v>
      </c>
      <c r="R45" s="33">
        <v>0.26181514010874113</v>
      </c>
      <c r="S45" s="33">
        <v>0.64455555555555577</v>
      </c>
      <c r="T45" s="33">
        <v>0</v>
      </c>
      <c r="U45" s="33">
        <v>0</v>
      </c>
      <c r="V45" s="33">
        <v>2.426181514010875E-2</v>
      </c>
      <c r="W45" s="33">
        <v>2.1768888888888887</v>
      </c>
      <c r="X45" s="33">
        <v>3.1313333333333331</v>
      </c>
      <c r="Y45" s="33">
        <v>0</v>
      </c>
      <c r="Z45" s="33">
        <v>0.19980761187787535</v>
      </c>
      <c r="AA45" s="33">
        <v>0</v>
      </c>
      <c r="AB45" s="33">
        <v>0</v>
      </c>
      <c r="AC45" s="33">
        <v>0</v>
      </c>
      <c r="AD45" s="33">
        <v>20.608333333333334</v>
      </c>
      <c r="AE45" s="33">
        <v>0</v>
      </c>
      <c r="AF45" s="33">
        <v>0</v>
      </c>
      <c r="AG45" s="33">
        <v>0</v>
      </c>
      <c r="AH45" t="s">
        <v>18</v>
      </c>
      <c r="AI45" s="34">
        <v>10</v>
      </c>
    </row>
    <row r="46" spans="1:35" x14ac:dyDescent="0.25">
      <c r="A46" t="s">
        <v>242</v>
      </c>
      <c r="B46" t="s">
        <v>148</v>
      </c>
      <c r="C46" t="s">
        <v>190</v>
      </c>
      <c r="D46" t="s">
        <v>199</v>
      </c>
      <c r="E46" s="33">
        <v>31.011111111111113</v>
      </c>
      <c r="F46" s="33">
        <v>13.544444444444444</v>
      </c>
      <c r="G46" s="33">
        <v>0</v>
      </c>
      <c r="H46" s="33">
        <v>0</v>
      </c>
      <c r="I46" s="33">
        <v>0</v>
      </c>
      <c r="J46" s="33">
        <v>0</v>
      </c>
      <c r="K46" s="33">
        <v>0</v>
      </c>
      <c r="L46" s="33">
        <v>0</v>
      </c>
      <c r="M46" s="33">
        <v>4.974111111111112</v>
      </c>
      <c r="N46" s="33">
        <v>0</v>
      </c>
      <c r="O46" s="33">
        <v>0.16039770691508423</v>
      </c>
      <c r="P46" s="33">
        <v>11.575000000000003</v>
      </c>
      <c r="Q46" s="33">
        <v>5.7975555555555554</v>
      </c>
      <c r="R46" s="33">
        <v>0.56020422787531354</v>
      </c>
      <c r="S46" s="33">
        <v>0</v>
      </c>
      <c r="T46" s="33">
        <v>0</v>
      </c>
      <c r="U46" s="33">
        <v>0</v>
      </c>
      <c r="V46" s="33">
        <v>0</v>
      </c>
      <c r="W46" s="33">
        <v>0</v>
      </c>
      <c r="X46" s="33">
        <v>0</v>
      </c>
      <c r="Y46" s="33">
        <v>0</v>
      </c>
      <c r="Z46" s="33">
        <v>0</v>
      </c>
      <c r="AA46" s="33">
        <v>0</v>
      </c>
      <c r="AB46" s="33">
        <v>0</v>
      </c>
      <c r="AC46" s="33">
        <v>0</v>
      </c>
      <c r="AD46" s="33">
        <v>0</v>
      </c>
      <c r="AE46" s="33">
        <v>0</v>
      </c>
      <c r="AF46" s="33">
        <v>0</v>
      </c>
      <c r="AG46" s="33">
        <v>0</v>
      </c>
      <c r="AH46" t="s">
        <v>70</v>
      </c>
      <c r="AI46" s="34">
        <v>10</v>
      </c>
    </row>
    <row r="47" spans="1:35" x14ac:dyDescent="0.25">
      <c r="A47" t="s">
        <v>242</v>
      </c>
      <c r="B47" t="s">
        <v>113</v>
      </c>
      <c r="C47" t="s">
        <v>183</v>
      </c>
      <c r="D47" t="s">
        <v>224</v>
      </c>
      <c r="E47" s="33">
        <v>27.6</v>
      </c>
      <c r="F47" s="33">
        <v>5.6888888888888891</v>
      </c>
      <c r="G47" s="33">
        <v>0</v>
      </c>
      <c r="H47" s="33">
        <v>0</v>
      </c>
      <c r="I47" s="33">
        <v>0.12222222222222222</v>
      </c>
      <c r="J47" s="33">
        <v>0</v>
      </c>
      <c r="K47" s="33">
        <v>0</v>
      </c>
      <c r="L47" s="33">
        <v>2.521555555555556</v>
      </c>
      <c r="M47" s="33">
        <v>5.3121111111111095</v>
      </c>
      <c r="N47" s="33">
        <v>0</v>
      </c>
      <c r="O47" s="33">
        <v>0.19246779388083729</v>
      </c>
      <c r="P47" s="33">
        <v>4.0954444444444444</v>
      </c>
      <c r="Q47" s="33">
        <v>0</v>
      </c>
      <c r="R47" s="33">
        <v>0.14838566827697261</v>
      </c>
      <c r="S47" s="33">
        <v>2.6883333333333335</v>
      </c>
      <c r="T47" s="33">
        <v>2.4861111111111112</v>
      </c>
      <c r="U47" s="33">
        <v>0</v>
      </c>
      <c r="V47" s="33">
        <v>0.18747987117552337</v>
      </c>
      <c r="W47" s="33">
        <v>10.803555555555562</v>
      </c>
      <c r="X47" s="33">
        <v>4.7772222222222211</v>
      </c>
      <c r="Y47" s="33">
        <v>0</v>
      </c>
      <c r="Z47" s="33">
        <v>0.56452093397745584</v>
      </c>
      <c r="AA47" s="33">
        <v>0</v>
      </c>
      <c r="AB47" s="33">
        <v>0</v>
      </c>
      <c r="AC47" s="33">
        <v>0</v>
      </c>
      <c r="AD47" s="33">
        <v>0</v>
      </c>
      <c r="AE47" s="33">
        <v>0</v>
      </c>
      <c r="AF47" s="33">
        <v>0</v>
      </c>
      <c r="AG47" s="33">
        <v>0</v>
      </c>
      <c r="AH47" t="s">
        <v>35</v>
      </c>
      <c r="AI47" s="34">
        <v>10</v>
      </c>
    </row>
    <row r="48" spans="1:35" x14ac:dyDescent="0.25">
      <c r="A48" t="s">
        <v>242</v>
      </c>
      <c r="B48" t="s">
        <v>108</v>
      </c>
      <c r="C48" t="s">
        <v>163</v>
      </c>
      <c r="D48" t="s">
        <v>206</v>
      </c>
      <c r="E48" s="33">
        <v>106.43333333333334</v>
      </c>
      <c r="F48" s="33">
        <v>5.4222222222222225</v>
      </c>
      <c r="G48" s="33">
        <v>0.56666666666666665</v>
      </c>
      <c r="H48" s="33">
        <v>0.57777777777777772</v>
      </c>
      <c r="I48" s="33">
        <v>1.6222222222222222</v>
      </c>
      <c r="J48" s="33">
        <v>2.7444444444444445</v>
      </c>
      <c r="K48" s="33">
        <v>0</v>
      </c>
      <c r="L48" s="33">
        <v>6.6555555555555541</v>
      </c>
      <c r="M48" s="33">
        <v>0</v>
      </c>
      <c r="N48" s="33">
        <v>31.245444444444427</v>
      </c>
      <c r="O48" s="33">
        <v>0.29356822215262535</v>
      </c>
      <c r="P48" s="33">
        <v>5.0726666666666649</v>
      </c>
      <c r="Q48" s="33">
        <v>10.215666666666669</v>
      </c>
      <c r="R48" s="33">
        <v>0.14364234262449108</v>
      </c>
      <c r="S48" s="33">
        <v>12.188333333333334</v>
      </c>
      <c r="T48" s="33">
        <v>13.189666666666666</v>
      </c>
      <c r="U48" s="33">
        <v>0</v>
      </c>
      <c r="V48" s="33">
        <v>0.23844033823989977</v>
      </c>
      <c r="W48" s="33">
        <v>21.598333333333333</v>
      </c>
      <c r="X48" s="33">
        <v>17.428666666666661</v>
      </c>
      <c r="Y48" s="33">
        <v>2.7777777777777777</v>
      </c>
      <c r="Z48" s="33">
        <v>0.39277899571980368</v>
      </c>
      <c r="AA48" s="33">
        <v>0</v>
      </c>
      <c r="AB48" s="33">
        <v>0</v>
      </c>
      <c r="AC48" s="33">
        <v>0</v>
      </c>
      <c r="AD48" s="33">
        <v>0</v>
      </c>
      <c r="AE48" s="33">
        <v>0</v>
      </c>
      <c r="AF48" s="33">
        <v>0</v>
      </c>
      <c r="AG48" s="33">
        <v>0</v>
      </c>
      <c r="AH48" t="s">
        <v>30</v>
      </c>
      <c r="AI48" s="34">
        <v>10</v>
      </c>
    </row>
    <row r="49" spans="1:35" x14ac:dyDescent="0.25">
      <c r="A49" t="s">
        <v>242</v>
      </c>
      <c r="B49" t="s">
        <v>155</v>
      </c>
      <c r="C49" t="s">
        <v>192</v>
      </c>
      <c r="D49" t="s">
        <v>210</v>
      </c>
      <c r="E49" s="33">
        <v>40.1</v>
      </c>
      <c r="F49" s="33">
        <v>18.644444444444446</v>
      </c>
      <c r="G49" s="33">
        <v>0</v>
      </c>
      <c r="H49" s="33">
        <v>0</v>
      </c>
      <c r="I49" s="33">
        <v>0</v>
      </c>
      <c r="J49" s="33">
        <v>0</v>
      </c>
      <c r="K49" s="33">
        <v>0</v>
      </c>
      <c r="L49" s="33">
        <v>3.2205555555555558</v>
      </c>
      <c r="M49" s="33">
        <v>6.1158888888888887</v>
      </c>
      <c r="N49" s="33">
        <v>0</v>
      </c>
      <c r="O49" s="33">
        <v>0.15251593239124411</v>
      </c>
      <c r="P49" s="33">
        <v>9.3937777777777764</v>
      </c>
      <c r="Q49" s="33">
        <v>0</v>
      </c>
      <c r="R49" s="33">
        <v>0.23425879745081735</v>
      </c>
      <c r="S49" s="33">
        <v>5.7093333333333334</v>
      </c>
      <c r="T49" s="33">
        <v>0</v>
      </c>
      <c r="U49" s="33">
        <v>0</v>
      </c>
      <c r="V49" s="33">
        <v>0.14237738985868661</v>
      </c>
      <c r="W49" s="33">
        <v>5.4544444444444462</v>
      </c>
      <c r="X49" s="33">
        <v>9.5408888888888885</v>
      </c>
      <c r="Y49" s="33">
        <v>0</v>
      </c>
      <c r="Z49" s="33">
        <v>0.37394846217788863</v>
      </c>
      <c r="AA49" s="33">
        <v>0</v>
      </c>
      <c r="AB49" s="33">
        <v>0</v>
      </c>
      <c r="AC49" s="33">
        <v>0</v>
      </c>
      <c r="AD49" s="33">
        <v>0</v>
      </c>
      <c r="AE49" s="33">
        <v>0</v>
      </c>
      <c r="AF49" s="33">
        <v>0</v>
      </c>
      <c r="AG49" s="33">
        <v>0</v>
      </c>
      <c r="AH49" t="s">
        <v>77</v>
      </c>
      <c r="AI49" s="34">
        <v>10</v>
      </c>
    </row>
    <row r="50" spans="1:35" x14ac:dyDescent="0.25">
      <c r="A50" t="s">
        <v>242</v>
      </c>
      <c r="B50" t="s">
        <v>112</v>
      </c>
      <c r="C50" t="s">
        <v>178</v>
      </c>
      <c r="D50" t="s">
        <v>219</v>
      </c>
      <c r="E50" s="33">
        <v>53.833333333333336</v>
      </c>
      <c r="F50" s="33">
        <v>6</v>
      </c>
      <c r="G50" s="33">
        <v>0</v>
      </c>
      <c r="H50" s="33">
        <v>0</v>
      </c>
      <c r="I50" s="33">
        <v>9.8222222222222229</v>
      </c>
      <c r="J50" s="33">
        <v>0</v>
      </c>
      <c r="K50" s="33">
        <v>0</v>
      </c>
      <c r="L50" s="33">
        <v>1.0368888888888887</v>
      </c>
      <c r="M50" s="33">
        <v>0</v>
      </c>
      <c r="N50" s="33">
        <v>0</v>
      </c>
      <c r="O50" s="33">
        <v>0</v>
      </c>
      <c r="P50" s="33">
        <v>4.5333333333333332</v>
      </c>
      <c r="Q50" s="33">
        <v>0</v>
      </c>
      <c r="R50" s="33">
        <v>8.4210526315789472E-2</v>
      </c>
      <c r="S50" s="33">
        <v>1.0194444444444446</v>
      </c>
      <c r="T50" s="33">
        <v>0</v>
      </c>
      <c r="U50" s="33">
        <v>0</v>
      </c>
      <c r="V50" s="33">
        <v>1.8937048503611973E-2</v>
      </c>
      <c r="W50" s="33">
        <v>1.9428888888888891</v>
      </c>
      <c r="X50" s="33">
        <v>5.0475555555555562</v>
      </c>
      <c r="Y50" s="33">
        <v>0</v>
      </c>
      <c r="Z50" s="33">
        <v>0.12985345717234265</v>
      </c>
      <c r="AA50" s="33">
        <v>0</v>
      </c>
      <c r="AB50" s="33">
        <v>0</v>
      </c>
      <c r="AC50" s="33">
        <v>0</v>
      </c>
      <c r="AD50" s="33">
        <v>21.227777777777778</v>
      </c>
      <c r="AE50" s="33">
        <v>0</v>
      </c>
      <c r="AF50" s="33">
        <v>0</v>
      </c>
      <c r="AG50" s="33">
        <v>0</v>
      </c>
      <c r="AH50" t="s">
        <v>34</v>
      </c>
      <c r="AI50" s="34">
        <v>10</v>
      </c>
    </row>
    <row r="51" spans="1:35" x14ac:dyDescent="0.25">
      <c r="A51" t="s">
        <v>242</v>
      </c>
      <c r="B51" t="s">
        <v>85</v>
      </c>
      <c r="C51" t="s">
        <v>160</v>
      </c>
      <c r="D51" t="s">
        <v>205</v>
      </c>
      <c r="E51" s="33">
        <v>54.333333333333336</v>
      </c>
      <c r="F51" s="33">
        <v>5.6888888888888891</v>
      </c>
      <c r="G51" s="33">
        <v>0.36666666666666664</v>
      </c>
      <c r="H51" s="33">
        <v>0.4</v>
      </c>
      <c r="I51" s="33">
        <v>0.98888888888888893</v>
      </c>
      <c r="J51" s="33">
        <v>0</v>
      </c>
      <c r="K51" s="33">
        <v>0</v>
      </c>
      <c r="L51" s="33">
        <v>2.9393333333333329</v>
      </c>
      <c r="M51" s="33">
        <v>5.0533333333333319</v>
      </c>
      <c r="N51" s="33">
        <v>6.3556666666666661</v>
      </c>
      <c r="O51" s="33">
        <v>0.20998159509202452</v>
      </c>
      <c r="P51" s="33">
        <v>4.8256666666666677</v>
      </c>
      <c r="Q51" s="33">
        <v>3.1564444444444448</v>
      </c>
      <c r="R51" s="33">
        <v>0.14691002044989779</v>
      </c>
      <c r="S51" s="33">
        <v>8.0308888888888905</v>
      </c>
      <c r="T51" s="33">
        <v>4.7250000000000005</v>
      </c>
      <c r="U51" s="33">
        <v>0</v>
      </c>
      <c r="V51" s="33">
        <v>0.23477096114519427</v>
      </c>
      <c r="W51" s="33">
        <v>3.7538888888888877</v>
      </c>
      <c r="X51" s="33">
        <v>8.9536666666666704</v>
      </c>
      <c r="Y51" s="33">
        <v>4.9222222222222225</v>
      </c>
      <c r="Z51" s="33">
        <v>0.32447443762781192</v>
      </c>
      <c r="AA51" s="33">
        <v>0</v>
      </c>
      <c r="AB51" s="33">
        <v>0</v>
      </c>
      <c r="AC51" s="33">
        <v>0</v>
      </c>
      <c r="AD51" s="33">
        <v>0</v>
      </c>
      <c r="AE51" s="33">
        <v>0</v>
      </c>
      <c r="AF51" s="33">
        <v>0</v>
      </c>
      <c r="AG51" s="33">
        <v>0</v>
      </c>
      <c r="AH51" t="s">
        <v>7</v>
      </c>
      <c r="AI51" s="34">
        <v>10</v>
      </c>
    </row>
    <row r="52" spans="1:35" x14ac:dyDescent="0.25">
      <c r="A52" t="s">
        <v>242</v>
      </c>
      <c r="B52" t="s">
        <v>101</v>
      </c>
      <c r="C52" t="s">
        <v>175</v>
      </c>
      <c r="D52" t="s">
        <v>214</v>
      </c>
      <c r="E52" s="33">
        <v>59.644444444444446</v>
      </c>
      <c r="F52" s="33">
        <v>5.6888888888888891</v>
      </c>
      <c r="G52" s="33">
        <v>0.72222222222222221</v>
      </c>
      <c r="H52" s="33">
        <v>0.39566666666666672</v>
      </c>
      <c r="I52" s="33">
        <v>1.0111111111111111</v>
      </c>
      <c r="J52" s="33">
        <v>0</v>
      </c>
      <c r="K52" s="33">
        <v>0</v>
      </c>
      <c r="L52" s="33">
        <v>5.1542222222222218</v>
      </c>
      <c r="M52" s="33">
        <v>0</v>
      </c>
      <c r="N52" s="33">
        <v>5.8802222222222209</v>
      </c>
      <c r="O52" s="33">
        <v>9.8587928464977617E-2</v>
      </c>
      <c r="P52" s="33">
        <v>0</v>
      </c>
      <c r="Q52" s="33">
        <v>0</v>
      </c>
      <c r="R52" s="33">
        <v>0</v>
      </c>
      <c r="S52" s="33">
        <v>0.9401111111111109</v>
      </c>
      <c r="T52" s="33">
        <v>4.8735555555555559</v>
      </c>
      <c r="U52" s="33">
        <v>0</v>
      </c>
      <c r="V52" s="33">
        <v>9.7472056631892692E-2</v>
      </c>
      <c r="W52" s="33">
        <v>5.7470000000000017</v>
      </c>
      <c r="X52" s="33">
        <v>7.5332222222222223</v>
      </c>
      <c r="Y52" s="33">
        <v>0</v>
      </c>
      <c r="Z52" s="33">
        <v>0.22265648286140094</v>
      </c>
      <c r="AA52" s="33">
        <v>0</v>
      </c>
      <c r="AB52" s="33">
        <v>0</v>
      </c>
      <c r="AC52" s="33">
        <v>0</v>
      </c>
      <c r="AD52" s="33">
        <v>0</v>
      </c>
      <c r="AE52" s="33">
        <v>0</v>
      </c>
      <c r="AF52" s="33">
        <v>0</v>
      </c>
      <c r="AG52" s="33">
        <v>0</v>
      </c>
      <c r="AH52" t="s">
        <v>23</v>
      </c>
      <c r="AI52" s="34">
        <v>10</v>
      </c>
    </row>
    <row r="53" spans="1:35" x14ac:dyDescent="0.25">
      <c r="A53" t="s">
        <v>242</v>
      </c>
      <c r="B53" t="s">
        <v>114</v>
      </c>
      <c r="C53" t="s">
        <v>184</v>
      </c>
      <c r="D53" t="s">
        <v>225</v>
      </c>
      <c r="E53" s="33">
        <v>38.31111111111111</v>
      </c>
      <c r="F53" s="33">
        <v>11.4</v>
      </c>
      <c r="G53" s="33">
        <v>0</v>
      </c>
      <c r="H53" s="33">
        <v>0</v>
      </c>
      <c r="I53" s="33">
        <v>0.7</v>
      </c>
      <c r="J53" s="33">
        <v>0</v>
      </c>
      <c r="K53" s="33">
        <v>0</v>
      </c>
      <c r="L53" s="33">
        <v>2.1143333333333332</v>
      </c>
      <c r="M53" s="33">
        <v>0</v>
      </c>
      <c r="N53" s="33">
        <v>5.6388888888888893</v>
      </c>
      <c r="O53" s="33">
        <v>0.14718677494199536</v>
      </c>
      <c r="P53" s="33">
        <v>2.2055555555555557</v>
      </c>
      <c r="Q53" s="33">
        <v>1.6</v>
      </c>
      <c r="R53" s="33">
        <v>9.9332946635730862E-2</v>
      </c>
      <c r="S53" s="33">
        <v>1.1015555555555556</v>
      </c>
      <c r="T53" s="33">
        <v>0</v>
      </c>
      <c r="U53" s="33">
        <v>0</v>
      </c>
      <c r="V53" s="33">
        <v>2.8752900232018565E-2</v>
      </c>
      <c r="W53" s="33">
        <v>2.3057777777777777</v>
      </c>
      <c r="X53" s="33">
        <v>5.4848888888888885</v>
      </c>
      <c r="Y53" s="33">
        <v>0</v>
      </c>
      <c r="Z53" s="33">
        <v>0.20335266821345707</v>
      </c>
      <c r="AA53" s="33">
        <v>0</v>
      </c>
      <c r="AB53" s="33">
        <v>0</v>
      </c>
      <c r="AC53" s="33">
        <v>0</v>
      </c>
      <c r="AD53" s="33">
        <v>0</v>
      </c>
      <c r="AE53" s="33">
        <v>0</v>
      </c>
      <c r="AF53" s="33">
        <v>0</v>
      </c>
      <c r="AG53" s="33">
        <v>0</v>
      </c>
      <c r="AH53" t="s">
        <v>36</v>
      </c>
      <c r="AI53" s="34">
        <v>10</v>
      </c>
    </row>
    <row r="54" spans="1:35" x14ac:dyDescent="0.25">
      <c r="A54" t="s">
        <v>242</v>
      </c>
      <c r="B54" t="s">
        <v>99</v>
      </c>
      <c r="C54" t="s">
        <v>173</v>
      </c>
      <c r="D54" t="s">
        <v>215</v>
      </c>
      <c r="E54" s="33">
        <v>17.933333333333334</v>
      </c>
      <c r="F54" s="33">
        <v>5.6</v>
      </c>
      <c r="G54" s="33">
        <v>0.43333333333333335</v>
      </c>
      <c r="H54" s="33">
        <v>0.11911111111111111</v>
      </c>
      <c r="I54" s="33">
        <v>3.2222222222222223</v>
      </c>
      <c r="J54" s="33">
        <v>0.25555555555555554</v>
      </c>
      <c r="K54" s="33">
        <v>0</v>
      </c>
      <c r="L54" s="33">
        <v>0</v>
      </c>
      <c r="M54" s="33">
        <v>4.9777777777777779</v>
      </c>
      <c r="N54" s="33">
        <v>0</v>
      </c>
      <c r="O54" s="33">
        <v>0.27757125154894674</v>
      </c>
      <c r="P54" s="33">
        <v>5.5466666666666669</v>
      </c>
      <c r="Q54" s="33">
        <v>7.0299999999999994</v>
      </c>
      <c r="R54" s="33">
        <v>0.70130111524163563</v>
      </c>
      <c r="S54" s="33">
        <v>0</v>
      </c>
      <c r="T54" s="33">
        <v>0</v>
      </c>
      <c r="U54" s="33">
        <v>0</v>
      </c>
      <c r="V54" s="33">
        <v>0</v>
      </c>
      <c r="W54" s="33">
        <v>0</v>
      </c>
      <c r="X54" s="33">
        <v>0</v>
      </c>
      <c r="Y54" s="33">
        <v>0</v>
      </c>
      <c r="Z54" s="33">
        <v>0</v>
      </c>
      <c r="AA54" s="33">
        <v>0</v>
      </c>
      <c r="AB54" s="33">
        <v>0</v>
      </c>
      <c r="AC54" s="33">
        <v>0</v>
      </c>
      <c r="AD54" s="33">
        <v>0</v>
      </c>
      <c r="AE54" s="33">
        <v>0</v>
      </c>
      <c r="AF54" s="33">
        <v>0</v>
      </c>
      <c r="AG54" s="33">
        <v>0.4</v>
      </c>
      <c r="AH54" t="s">
        <v>21</v>
      </c>
      <c r="AI54" s="34">
        <v>10</v>
      </c>
    </row>
    <row r="55" spans="1:35" x14ac:dyDescent="0.25">
      <c r="A55" t="s">
        <v>242</v>
      </c>
      <c r="B55" t="s">
        <v>86</v>
      </c>
      <c r="C55" t="s">
        <v>163</v>
      </c>
      <c r="D55" t="s">
        <v>206</v>
      </c>
      <c r="E55" s="33">
        <v>69.13333333333334</v>
      </c>
      <c r="F55" s="33">
        <v>5.6888888888888891</v>
      </c>
      <c r="G55" s="33">
        <v>0.88888888888888884</v>
      </c>
      <c r="H55" s="33">
        <v>0.15277777777777779</v>
      </c>
      <c r="I55" s="33">
        <v>2.2999999999999998</v>
      </c>
      <c r="J55" s="33">
        <v>1.1111111111111112</v>
      </c>
      <c r="K55" s="33">
        <v>0</v>
      </c>
      <c r="L55" s="33">
        <v>4.8592222222222228</v>
      </c>
      <c r="M55" s="33">
        <v>0</v>
      </c>
      <c r="N55" s="33">
        <v>14.429888888888884</v>
      </c>
      <c r="O55" s="33">
        <v>0.20872549019607833</v>
      </c>
      <c r="P55" s="33">
        <v>4.3463333333333347</v>
      </c>
      <c r="Q55" s="33">
        <v>1.4581111111111114</v>
      </c>
      <c r="R55" s="33">
        <v>8.396014143362264E-2</v>
      </c>
      <c r="S55" s="33">
        <v>12.19344444444444</v>
      </c>
      <c r="T55" s="33">
        <v>0</v>
      </c>
      <c r="U55" s="33">
        <v>0</v>
      </c>
      <c r="V55" s="33">
        <v>0.17637576342012207</v>
      </c>
      <c r="W55" s="33">
        <v>17.746111111111109</v>
      </c>
      <c r="X55" s="33">
        <v>0</v>
      </c>
      <c r="Y55" s="33">
        <v>0</v>
      </c>
      <c r="Z55" s="33">
        <v>0.25669398907103819</v>
      </c>
      <c r="AA55" s="33">
        <v>0</v>
      </c>
      <c r="AB55" s="33">
        <v>0</v>
      </c>
      <c r="AC55" s="33">
        <v>0</v>
      </c>
      <c r="AD55" s="33">
        <v>0</v>
      </c>
      <c r="AE55" s="33">
        <v>0</v>
      </c>
      <c r="AF55" s="33">
        <v>0</v>
      </c>
      <c r="AG55" s="33">
        <v>0.64444444444444449</v>
      </c>
      <c r="AH55" t="s">
        <v>8</v>
      </c>
      <c r="AI55" s="34">
        <v>10</v>
      </c>
    </row>
    <row r="56" spans="1:35" x14ac:dyDescent="0.25">
      <c r="A56" t="s">
        <v>242</v>
      </c>
      <c r="B56" t="s">
        <v>115</v>
      </c>
      <c r="C56" t="s">
        <v>185</v>
      </c>
      <c r="D56" t="s">
        <v>226</v>
      </c>
      <c r="E56" s="33">
        <v>53.333333333333336</v>
      </c>
      <c r="F56" s="33">
        <v>5.6888888888888891</v>
      </c>
      <c r="G56" s="33">
        <v>1.211111111111111</v>
      </c>
      <c r="H56" s="33">
        <v>0</v>
      </c>
      <c r="I56" s="33">
        <v>0.24444444444444444</v>
      </c>
      <c r="J56" s="33">
        <v>0</v>
      </c>
      <c r="K56" s="33">
        <v>0</v>
      </c>
      <c r="L56" s="33">
        <v>5.2976666666666663</v>
      </c>
      <c r="M56" s="33">
        <v>0</v>
      </c>
      <c r="N56" s="33">
        <v>10.037333333333331</v>
      </c>
      <c r="O56" s="33">
        <v>0.18819999999999995</v>
      </c>
      <c r="P56" s="33">
        <v>0</v>
      </c>
      <c r="Q56" s="33">
        <v>4.8091111111111111</v>
      </c>
      <c r="R56" s="33">
        <v>9.0170833333333325E-2</v>
      </c>
      <c r="S56" s="33">
        <v>5.9153333333333329</v>
      </c>
      <c r="T56" s="33">
        <v>8.8797777777777771</v>
      </c>
      <c r="U56" s="33">
        <v>0</v>
      </c>
      <c r="V56" s="33">
        <v>0.27740833333333331</v>
      </c>
      <c r="W56" s="33">
        <v>7.1853333333333325</v>
      </c>
      <c r="X56" s="33">
        <v>5.6899999999999986</v>
      </c>
      <c r="Y56" s="33">
        <v>0</v>
      </c>
      <c r="Z56" s="33">
        <v>0.24141249999999992</v>
      </c>
      <c r="AA56" s="33">
        <v>0</v>
      </c>
      <c r="AB56" s="33">
        <v>0</v>
      </c>
      <c r="AC56" s="33">
        <v>0</v>
      </c>
      <c r="AD56" s="33">
        <v>0</v>
      </c>
      <c r="AE56" s="33">
        <v>0</v>
      </c>
      <c r="AF56" s="33">
        <v>0</v>
      </c>
      <c r="AG56" s="33">
        <v>0</v>
      </c>
      <c r="AH56" t="s">
        <v>37</v>
      </c>
      <c r="AI56" s="34">
        <v>10</v>
      </c>
    </row>
    <row r="57" spans="1:35" x14ac:dyDescent="0.25">
      <c r="A57" t="s">
        <v>242</v>
      </c>
      <c r="B57" t="s">
        <v>104</v>
      </c>
      <c r="C57" t="s">
        <v>178</v>
      </c>
      <c r="D57" t="s">
        <v>219</v>
      </c>
      <c r="E57" s="33">
        <v>62.1</v>
      </c>
      <c r="F57" s="33">
        <v>5.6888888888888891</v>
      </c>
      <c r="G57" s="33">
        <v>0</v>
      </c>
      <c r="H57" s="33">
        <v>0.35555555555555557</v>
      </c>
      <c r="I57" s="33">
        <v>0</v>
      </c>
      <c r="J57" s="33">
        <v>0</v>
      </c>
      <c r="K57" s="33">
        <v>0</v>
      </c>
      <c r="L57" s="33">
        <v>5.1672222222222217</v>
      </c>
      <c r="M57" s="33">
        <v>0</v>
      </c>
      <c r="N57" s="33">
        <v>10.344444444444443</v>
      </c>
      <c r="O57" s="33">
        <v>0.16657720522454819</v>
      </c>
      <c r="P57" s="33">
        <v>0</v>
      </c>
      <c r="Q57" s="33">
        <v>14.776666666666674</v>
      </c>
      <c r="R57" s="33">
        <v>0.23794954374664531</v>
      </c>
      <c r="S57" s="33">
        <v>10.564777777777779</v>
      </c>
      <c r="T57" s="33">
        <v>3.6837777777777787</v>
      </c>
      <c r="U57" s="33">
        <v>0</v>
      </c>
      <c r="V57" s="33">
        <v>0.22944533905886566</v>
      </c>
      <c r="W57" s="33">
        <v>11.758333333333333</v>
      </c>
      <c r="X57" s="33">
        <v>8.8651111111111103</v>
      </c>
      <c r="Y57" s="33">
        <v>5.2555555555555555</v>
      </c>
      <c r="Z57" s="33">
        <v>0.41673107890499195</v>
      </c>
      <c r="AA57" s="33">
        <v>0</v>
      </c>
      <c r="AB57" s="33">
        <v>0</v>
      </c>
      <c r="AC57" s="33">
        <v>0</v>
      </c>
      <c r="AD57" s="33">
        <v>0</v>
      </c>
      <c r="AE57" s="33">
        <v>0</v>
      </c>
      <c r="AF57" s="33">
        <v>0</v>
      </c>
      <c r="AG57" s="33">
        <v>0</v>
      </c>
      <c r="AH57" t="s">
        <v>26</v>
      </c>
      <c r="AI57" s="34">
        <v>10</v>
      </c>
    </row>
    <row r="58" spans="1:35" x14ac:dyDescent="0.25">
      <c r="A58" t="s">
        <v>242</v>
      </c>
      <c r="B58" t="s">
        <v>84</v>
      </c>
      <c r="C58" t="s">
        <v>162</v>
      </c>
      <c r="D58" t="s">
        <v>207</v>
      </c>
      <c r="E58" s="33">
        <v>37.977777777777774</v>
      </c>
      <c r="F58" s="33">
        <v>5.6888888888888891</v>
      </c>
      <c r="G58" s="33">
        <v>0</v>
      </c>
      <c r="H58" s="33">
        <v>0.25833333333333336</v>
      </c>
      <c r="I58" s="33">
        <v>0</v>
      </c>
      <c r="J58" s="33">
        <v>0</v>
      </c>
      <c r="K58" s="33">
        <v>0</v>
      </c>
      <c r="L58" s="33">
        <v>0</v>
      </c>
      <c r="M58" s="33">
        <v>5.2735555555555553</v>
      </c>
      <c r="N58" s="33">
        <v>0</v>
      </c>
      <c r="O58" s="33">
        <v>0.13885898186073728</v>
      </c>
      <c r="P58" s="33">
        <v>5.2786666666666662</v>
      </c>
      <c r="Q58" s="33">
        <v>0.28644444444444445</v>
      </c>
      <c r="R58" s="33">
        <v>0.14653598595669981</v>
      </c>
      <c r="S58" s="33">
        <v>7.8041111111111112</v>
      </c>
      <c r="T58" s="33">
        <v>0</v>
      </c>
      <c r="U58" s="33">
        <v>0</v>
      </c>
      <c r="V58" s="33">
        <v>0.20549151550614397</v>
      </c>
      <c r="W58" s="33">
        <v>14.104999999999999</v>
      </c>
      <c r="X58" s="33">
        <v>0</v>
      </c>
      <c r="Y58" s="33">
        <v>0</v>
      </c>
      <c r="Z58" s="33">
        <v>0.37140140433001756</v>
      </c>
      <c r="AA58" s="33">
        <v>0</v>
      </c>
      <c r="AB58" s="33">
        <v>0</v>
      </c>
      <c r="AC58" s="33">
        <v>0</v>
      </c>
      <c r="AD58" s="33">
        <v>0</v>
      </c>
      <c r="AE58" s="33">
        <v>0</v>
      </c>
      <c r="AF58" s="33">
        <v>0</v>
      </c>
      <c r="AG58" s="33">
        <v>0</v>
      </c>
      <c r="AH58" t="s">
        <v>6</v>
      </c>
      <c r="AI58" s="34">
        <v>10</v>
      </c>
    </row>
    <row r="59" spans="1:35" x14ac:dyDescent="0.25">
      <c r="A59" t="s">
        <v>242</v>
      </c>
      <c r="B59" t="s">
        <v>102</v>
      </c>
      <c r="C59" t="s">
        <v>176</v>
      </c>
      <c r="D59" t="s">
        <v>217</v>
      </c>
      <c r="E59" s="33">
        <v>19.988888888888887</v>
      </c>
      <c r="F59" s="33">
        <v>0</v>
      </c>
      <c r="G59" s="33">
        <v>0</v>
      </c>
      <c r="H59" s="33">
        <v>0</v>
      </c>
      <c r="I59" s="33">
        <v>0</v>
      </c>
      <c r="J59" s="33">
        <v>0</v>
      </c>
      <c r="K59" s="33">
        <v>0</v>
      </c>
      <c r="L59" s="33">
        <v>0</v>
      </c>
      <c r="M59" s="33">
        <v>5.0482222222222228</v>
      </c>
      <c r="N59" s="33">
        <v>0</v>
      </c>
      <c r="O59" s="33">
        <v>0.25255141745414122</v>
      </c>
      <c r="P59" s="33">
        <v>4.467777777777779</v>
      </c>
      <c r="Q59" s="33">
        <v>1.2499999999999998</v>
      </c>
      <c r="R59" s="33">
        <v>0.28604780433574217</v>
      </c>
      <c r="S59" s="33">
        <v>0</v>
      </c>
      <c r="T59" s="33">
        <v>0</v>
      </c>
      <c r="U59" s="33">
        <v>0</v>
      </c>
      <c r="V59" s="33">
        <v>0</v>
      </c>
      <c r="W59" s="33">
        <v>0</v>
      </c>
      <c r="X59" s="33">
        <v>0</v>
      </c>
      <c r="Y59" s="33">
        <v>0</v>
      </c>
      <c r="Z59" s="33">
        <v>0</v>
      </c>
      <c r="AA59" s="33">
        <v>0</v>
      </c>
      <c r="AB59" s="33">
        <v>0</v>
      </c>
      <c r="AC59" s="33">
        <v>0</v>
      </c>
      <c r="AD59" s="33">
        <v>0</v>
      </c>
      <c r="AE59" s="33">
        <v>0</v>
      </c>
      <c r="AF59" s="33">
        <v>0</v>
      </c>
      <c r="AG59" s="33">
        <v>0</v>
      </c>
      <c r="AH59" t="s">
        <v>24</v>
      </c>
      <c r="AI59" s="34">
        <v>10</v>
      </c>
    </row>
    <row r="60" spans="1:35" x14ac:dyDescent="0.25">
      <c r="A60" t="s">
        <v>242</v>
      </c>
      <c r="B60" t="s">
        <v>126</v>
      </c>
      <c r="C60" t="s">
        <v>165</v>
      </c>
      <c r="D60" t="s">
        <v>209</v>
      </c>
      <c r="E60" s="33">
        <v>60.7</v>
      </c>
      <c r="F60" s="33">
        <v>5.6</v>
      </c>
      <c r="G60" s="33">
        <v>3.3333333333333333E-2</v>
      </c>
      <c r="H60" s="33">
        <v>5.5555555555555552E-2</v>
      </c>
      <c r="I60" s="33">
        <v>1.0555555555555556</v>
      </c>
      <c r="J60" s="33">
        <v>0</v>
      </c>
      <c r="K60" s="33">
        <v>1.6444444444444444</v>
      </c>
      <c r="L60" s="33">
        <v>4.2555555555555555</v>
      </c>
      <c r="M60" s="33">
        <v>4.5284444444444452</v>
      </c>
      <c r="N60" s="33">
        <v>0</v>
      </c>
      <c r="O60" s="33">
        <v>7.460369760205017E-2</v>
      </c>
      <c r="P60" s="33">
        <v>4.1628888888888875</v>
      </c>
      <c r="Q60" s="33">
        <v>1.598111111111111</v>
      </c>
      <c r="R60" s="33">
        <v>9.4909390444810518E-2</v>
      </c>
      <c r="S60" s="33">
        <v>2.5891111111111114</v>
      </c>
      <c r="T60" s="33">
        <v>0.84744444444444456</v>
      </c>
      <c r="U60" s="33">
        <v>0</v>
      </c>
      <c r="V60" s="33">
        <v>5.6615412776862536E-2</v>
      </c>
      <c r="W60" s="33">
        <v>4.7086666666666668</v>
      </c>
      <c r="X60" s="33">
        <v>3.2109999999999994</v>
      </c>
      <c r="Y60" s="33">
        <v>0</v>
      </c>
      <c r="Z60" s="33">
        <v>0.13047226798462383</v>
      </c>
      <c r="AA60" s="33">
        <v>0</v>
      </c>
      <c r="AB60" s="33">
        <v>0</v>
      </c>
      <c r="AC60" s="33">
        <v>0</v>
      </c>
      <c r="AD60" s="33">
        <v>0</v>
      </c>
      <c r="AE60" s="33">
        <v>0</v>
      </c>
      <c r="AF60" s="33">
        <v>0</v>
      </c>
      <c r="AG60" s="33">
        <v>0</v>
      </c>
      <c r="AH60" t="s">
        <v>48</v>
      </c>
      <c r="AI60" s="34">
        <v>10</v>
      </c>
    </row>
    <row r="61" spans="1:35" x14ac:dyDescent="0.25">
      <c r="A61" t="s">
        <v>242</v>
      </c>
      <c r="B61" t="s">
        <v>145</v>
      </c>
      <c r="C61" t="s">
        <v>196</v>
      </c>
      <c r="D61" t="s">
        <v>227</v>
      </c>
      <c r="E61" s="33">
        <v>24.977777777777778</v>
      </c>
      <c r="F61" s="33">
        <v>5.6888888888888891</v>
      </c>
      <c r="G61" s="33">
        <v>0.66666666666666663</v>
      </c>
      <c r="H61" s="33">
        <v>0.19722222222222222</v>
      </c>
      <c r="I61" s="33">
        <v>1.2</v>
      </c>
      <c r="J61" s="33">
        <v>0</v>
      </c>
      <c r="K61" s="33">
        <v>0</v>
      </c>
      <c r="L61" s="33">
        <v>2.1615555555555557</v>
      </c>
      <c r="M61" s="33">
        <v>5.7062222222222232</v>
      </c>
      <c r="N61" s="33">
        <v>0</v>
      </c>
      <c r="O61" s="33">
        <v>0.22845195729537371</v>
      </c>
      <c r="P61" s="33">
        <v>0</v>
      </c>
      <c r="Q61" s="33">
        <v>0</v>
      </c>
      <c r="R61" s="33">
        <v>0</v>
      </c>
      <c r="S61" s="33">
        <v>7.9086666666666687</v>
      </c>
      <c r="T61" s="33">
        <v>3.9634444444444443</v>
      </c>
      <c r="U61" s="33">
        <v>0</v>
      </c>
      <c r="V61" s="33">
        <v>0.47530693950177944</v>
      </c>
      <c r="W61" s="33">
        <v>13.231444444444442</v>
      </c>
      <c r="X61" s="33">
        <v>11.399111111111109</v>
      </c>
      <c r="Y61" s="33">
        <v>0</v>
      </c>
      <c r="Z61" s="33">
        <v>0.98609875444839845</v>
      </c>
      <c r="AA61" s="33">
        <v>0</v>
      </c>
      <c r="AB61" s="33">
        <v>0</v>
      </c>
      <c r="AC61" s="33">
        <v>0</v>
      </c>
      <c r="AD61" s="33">
        <v>0</v>
      </c>
      <c r="AE61" s="33">
        <v>0.3</v>
      </c>
      <c r="AF61" s="33">
        <v>0</v>
      </c>
      <c r="AG61" s="33">
        <v>0</v>
      </c>
      <c r="AH61" t="s">
        <v>67</v>
      </c>
      <c r="AI61" s="34">
        <v>10</v>
      </c>
    </row>
    <row r="62" spans="1:35" x14ac:dyDescent="0.25">
      <c r="A62" t="s">
        <v>242</v>
      </c>
      <c r="B62" t="s">
        <v>87</v>
      </c>
      <c r="C62" t="s">
        <v>164</v>
      </c>
      <c r="D62" t="s">
        <v>208</v>
      </c>
      <c r="E62" s="33">
        <v>42.366666666666667</v>
      </c>
      <c r="F62" s="33">
        <v>5.6888888888888891</v>
      </c>
      <c r="G62" s="33">
        <v>0</v>
      </c>
      <c r="H62" s="33">
        <v>0</v>
      </c>
      <c r="I62" s="33">
        <v>0.27777777777777779</v>
      </c>
      <c r="J62" s="33">
        <v>0</v>
      </c>
      <c r="K62" s="33">
        <v>0</v>
      </c>
      <c r="L62" s="33">
        <v>0.83155555555555538</v>
      </c>
      <c r="M62" s="33">
        <v>0</v>
      </c>
      <c r="N62" s="33">
        <v>3.8187777777777776</v>
      </c>
      <c r="O62" s="33">
        <v>9.0136375557303958E-2</v>
      </c>
      <c r="P62" s="33">
        <v>2.2222222222222223E-2</v>
      </c>
      <c r="Q62" s="33">
        <v>0</v>
      </c>
      <c r="R62" s="33">
        <v>5.2452137424600052E-4</v>
      </c>
      <c r="S62" s="33">
        <v>4.0128888888888889</v>
      </c>
      <c r="T62" s="33">
        <v>4.855666666666667</v>
      </c>
      <c r="U62" s="33">
        <v>0</v>
      </c>
      <c r="V62" s="33">
        <v>0.20932861264096514</v>
      </c>
      <c r="W62" s="33">
        <v>7.642888888888888</v>
      </c>
      <c r="X62" s="33">
        <v>4.3206666666666687</v>
      </c>
      <c r="Y62" s="33">
        <v>0</v>
      </c>
      <c r="Z62" s="33">
        <v>0.28238132703907687</v>
      </c>
      <c r="AA62" s="33">
        <v>0</v>
      </c>
      <c r="AB62" s="33">
        <v>0</v>
      </c>
      <c r="AC62" s="33">
        <v>0</v>
      </c>
      <c r="AD62" s="33">
        <v>0</v>
      </c>
      <c r="AE62" s="33">
        <v>0</v>
      </c>
      <c r="AF62" s="33">
        <v>0</v>
      </c>
      <c r="AG62" s="33">
        <v>0</v>
      </c>
      <c r="AH62" t="s">
        <v>9</v>
      </c>
      <c r="AI62" s="34">
        <v>10</v>
      </c>
    </row>
    <row r="63" spans="1:35" x14ac:dyDescent="0.25">
      <c r="A63" t="s">
        <v>242</v>
      </c>
      <c r="B63" t="s">
        <v>132</v>
      </c>
      <c r="C63" t="s">
        <v>165</v>
      </c>
      <c r="D63" t="s">
        <v>209</v>
      </c>
      <c r="E63" s="33">
        <v>31.155555555555555</v>
      </c>
      <c r="F63" s="33">
        <v>1.6888888888888889</v>
      </c>
      <c r="G63" s="33">
        <v>0</v>
      </c>
      <c r="H63" s="33">
        <v>0</v>
      </c>
      <c r="I63" s="33">
        <v>0</v>
      </c>
      <c r="J63" s="33">
        <v>0</v>
      </c>
      <c r="K63" s="33">
        <v>0</v>
      </c>
      <c r="L63" s="33">
        <v>0</v>
      </c>
      <c r="M63" s="33">
        <v>0.85833333333333328</v>
      </c>
      <c r="N63" s="33">
        <v>0</v>
      </c>
      <c r="O63" s="33">
        <v>2.7549928673323822E-2</v>
      </c>
      <c r="P63" s="33">
        <v>1.4388888888888889</v>
      </c>
      <c r="Q63" s="33">
        <v>0</v>
      </c>
      <c r="R63" s="33">
        <v>4.6184022824536375E-2</v>
      </c>
      <c r="S63" s="33">
        <v>0</v>
      </c>
      <c r="T63" s="33">
        <v>0</v>
      </c>
      <c r="U63" s="33">
        <v>0</v>
      </c>
      <c r="V63" s="33">
        <v>0</v>
      </c>
      <c r="W63" s="33">
        <v>0</v>
      </c>
      <c r="X63" s="33">
        <v>0</v>
      </c>
      <c r="Y63" s="33">
        <v>0</v>
      </c>
      <c r="Z63" s="33">
        <v>0</v>
      </c>
      <c r="AA63" s="33">
        <v>0</v>
      </c>
      <c r="AB63" s="33">
        <v>0</v>
      </c>
      <c r="AC63" s="33">
        <v>0</v>
      </c>
      <c r="AD63" s="33">
        <v>0</v>
      </c>
      <c r="AE63" s="33">
        <v>0</v>
      </c>
      <c r="AF63" s="33">
        <v>0</v>
      </c>
      <c r="AG63" s="33">
        <v>0</v>
      </c>
      <c r="AH63" t="s">
        <v>54</v>
      </c>
      <c r="AI63" s="34">
        <v>10</v>
      </c>
    </row>
    <row r="64" spans="1:35" x14ac:dyDescent="0.25">
      <c r="A64" t="s">
        <v>242</v>
      </c>
      <c r="B64" t="s">
        <v>151</v>
      </c>
      <c r="C64" t="s">
        <v>189</v>
      </c>
      <c r="D64" t="s">
        <v>225</v>
      </c>
      <c r="E64" s="33">
        <v>48.588888888888889</v>
      </c>
      <c r="F64" s="33">
        <v>5.6888888888888891</v>
      </c>
      <c r="G64" s="33">
        <v>0</v>
      </c>
      <c r="H64" s="33">
        <v>0</v>
      </c>
      <c r="I64" s="33">
        <v>0</v>
      </c>
      <c r="J64" s="33">
        <v>0</v>
      </c>
      <c r="K64" s="33">
        <v>0</v>
      </c>
      <c r="L64" s="33">
        <v>2.8989999999999991</v>
      </c>
      <c r="M64" s="33">
        <v>4.7919999999999998</v>
      </c>
      <c r="N64" s="33">
        <v>0</v>
      </c>
      <c r="O64" s="33">
        <v>9.8623370683741135E-2</v>
      </c>
      <c r="P64" s="33">
        <v>13.440777777777779</v>
      </c>
      <c r="Q64" s="33">
        <v>0</v>
      </c>
      <c r="R64" s="33">
        <v>0.27662245597987656</v>
      </c>
      <c r="S64" s="33">
        <v>5.1551111111111112</v>
      </c>
      <c r="T64" s="33">
        <v>5.0353333333333321</v>
      </c>
      <c r="U64" s="33">
        <v>0</v>
      </c>
      <c r="V64" s="33">
        <v>0.20972787560027439</v>
      </c>
      <c r="W64" s="33">
        <v>6.503222222222222</v>
      </c>
      <c r="X64" s="33">
        <v>7.9114444444444452</v>
      </c>
      <c r="Y64" s="33">
        <v>0</v>
      </c>
      <c r="Z64" s="33">
        <v>0.29666590441344615</v>
      </c>
      <c r="AA64" s="33">
        <v>0</v>
      </c>
      <c r="AB64" s="33">
        <v>0</v>
      </c>
      <c r="AC64" s="33">
        <v>0</v>
      </c>
      <c r="AD64" s="33">
        <v>0</v>
      </c>
      <c r="AE64" s="33">
        <v>0</v>
      </c>
      <c r="AF64" s="33">
        <v>0</v>
      </c>
      <c r="AG64" s="33">
        <v>0</v>
      </c>
      <c r="AH64" t="s">
        <v>73</v>
      </c>
      <c r="AI64" s="34">
        <v>10</v>
      </c>
    </row>
    <row r="65" spans="1:35" x14ac:dyDescent="0.25">
      <c r="A65" t="s">
        <v>242</v>
      </c>
      <c r="B65" t="s">
        <v>117</v>
      </c>
      <c r="C65" t="s">
        <v>166</v>
      </c>
      <c r="D65" t="s">
        <v>210</v>
      </c>
      <c r="E65" s="33">
        <v>71.466666666666669</v>
      </c>
      <c r="F65" s="33">
        <v>5.6888888888888891</v>
      </c>
      <c r="G65" s="33">
        <v>6.6666666666666666E-2</v>
      </c>
      <c r="H65" s="33">
        <v>0</v>
      </c>
      <c r="I65" s="33">
        <v>0</v>
      </c>
      <c r="J65" s="33">
        <v>0</v>
      </c>
      <c r="K65" s="33">
        <v>0</v>
      </c>
      <c r="L65" s="33">
        <v>2.0660000000000007</v>
      </c>
      <c r="M65" s="33">
        <v>6.6056666666666688</v>
      </c>
      <c r="N65" s="33">
        <v>7.3876666666666679</v>
      </c>
      <c r="O65" s="33">
        <v>0.19580223880597017</v>
      </c>
      <c r="P65" s="33">
        <v>5.0071111111111124</v>
      </c>
      <c r="Q65" s="33">
        <v>5.3165555555555573</v>
      </c>
      <c r="R65" s="33">
        <v>0.14445429104477617</v>
      </c>
      <c r="S65" s="33">
        <v>12.718111111111106</v>
      </c>
      <c r="T65" s="33">
        <v>0</v>
      </c>
      <c r="U65" s="33">
        <v>0</v>
      </c>
      <c r="V65" s="33">
        <v>0.17795864427860689</v>
      </c>
      <c r="W65" s="33">
        <v>15.365000000000004</v>
      </c>
      <c r="X65" s="33">
        <v>0</v>
      </c>
      <c r="Y65" s="33">
        <v>0</v>
      </c>
      <c r="Z65" s="33">
        <v>0.21499533582089556</v>
      </c>
      <c r="AA65" s="33">
        <v>0</v>
      </c>
      <c r="AB65" s="33">
        <v>0</v>
      </c>
      <c r="AC65" s="33">
        <v>0</v>
      </c>
      <c r="AD65" s="33">
        <v>0</v>
      </c>
      <c r="AE65" s="33">
        <v>0</v>
      </c>
      <c r="AF65" s="33">
        <v>0</v>
      </c>
      <c r="AG65" s="33">
        <v>0</v>
      </c>
      <c r="AH65" t="s">
        <v>39</v>
      </c>
      <c r="AI65" s="34">
        <v>10</v>
      </c>
    </row>
    <row r="66" spans="1:35" x14ac:dyDescent="0.25">
      <c r="A66" t="s">
        <v>242</v>
      </c>
      <c r="B66" t="s">
        <v>109</v>
      </c>
      <c r="C66" t="s">
        <v>166</v>
      </c>
      <c r="D66" t="s">
        <v>210</v>
      </c>
      <c r="E66" s="33">
        <v>56.988888888888887</v>
      </c>
      <c r="F66" s="33">
        <v>5.6888888888888891</v>
      </c>
      <c r="G66" s="33">
        <v>0.5444444444444444</v>
      </c>
      <c r="H66" s="33">
        <v>0.21666666666666667</v>
      </c>
      <c r="I66" s="33">
        <v>1.4444444444444444</v>
      </c>
      <c r="J66" s="33">
        <v>0</v>
      </c>
      <c r="K66" s="33">
        <v>0</v>
      </c>
      <c r="L66" s="33">
        <v>2.2285555555555558</v>
      </c>
      <c r="M66" s="33">
        <v>0</v>
      </c>
      <c r="N66" s="33">
        <v>6.3735555555555568</v>
      </c>
      <c r="O66" s="33">
        <v>0.11183856502242155</v>
      </c>
      <c r="P66" s="33">
        <v>0</v>
      </c>
      <c r="Q66" s="33">
        <v>5.2070000000000007</v>
      </c>
      <c r="R66" s="33">
        <v>9.1368687853382743E-2</v>
      </c>
      <c r="S66" s="33">
        <v>3.2538888888888891</v>
      </c>
      <c r="T66" s="33">
        <v>4.951888888888889</v>
      </c>
      <c r="U66" s="33">
        <v>0</v>
      </c>
      <c r="V66" s="33">
        <v>0.14398908169233768</v>
      </c>
      <c r="W66" s="33">
        <v>5.717666666666668</v>
      </c>
      <c r="X66" s="33">
        <v>9.423</v>
      </c>
      <c r="Y66" s="33">
        <v>0</v>
      </c>
      <c r="Z66" s="33">
        <v>0.26567751998440248</v>
      </c>
      <c r="AA66" s="33">
        <v>0</v>
      </c>
      <c r="AB66" s="33">
        <v>0</v>
      </c>
      <c r="AC66" s="33">
        <v>0</v>
      </c>
      <c r="AD66" s="33">
        <v>0</v>
      </c>
      <c r="AE66" s="33">
        <v>0</v>
      </c>
      <c r="AF66" s="33">
        <v>0</v>
      </c>
      <c r="AG66" s="33">
        <v>0</v>
      </c>
      <c r="AH66" t="s">
        <v>31</v>
      </c>
      <c r="AI66" s="34">
        <v>10</v>
      </c>
    </row>
    <row r="67" spans="1:35" x14ac:dyDescent="0.25">
      <c r="A67" t="s">
        <v>242</v>
      </c>
      <c r="B67" t="s">
        <v>79</v>
      </c>
      <c r="C67" t="s">
        <v>156</v>
      </c>
      <c r="D67" t="s">
        <v>198</v>
      </c>
      <c r="E67" s="33">
        <v>12.911111111111111</v>
      </c>
      <c r="F67" s="33">
        <v>5.2444444444444445</v>
      </c>
      <c r="G67" s="33">
        <v>0</v>
      </c>
      <c r="H67" s="33">
        <v>0</v>
      </c>
      <c r="I67" s="33">
        <v>0</v>
      </c>
      <c r="J67" s="33">
        <v>0</v>
      </c>
      <c r="K67" s="33">
        <v>0</v>
      </c>
      <c r="L67" s="33">
        <v>0.1111111111111111</v>
      </c>
      <c r="M67" s="33">
        <v>0</v>
      </c>
      <c r="N67" s="33">
        <v>3.2286666666666664</v>
      </c>
      <c r="O67" s="33">
        <v>0.25006884681583474</v>
      </c>
      <c r="P67" s="33">
        <v>0</v>
      </c>
      <c r="Q67" s="33">
        <v>0</v>
      </c>
      <c r="R67" s="33">
        <v>0</v>
      </c>
      <c r="S67" s="33">
        <v>0</v>
      </c>
      <c r="T67" s="33">
        <v>0</v>
      </c>
      <c r="U67" s="33">
        <v>0</v>
      </c>
      <c r="V67" s="33">
        <v>0</v>
      </c>
      <c r="W67" s="33">
        <v>5.4222222222222225</v>
      </c>
      <c r="X67" s="33">
        <v>0</v>
      </c>
      <c r="Y67" s="33">
        <v>0</v>
      </c>
      <c r="Z67" s="33">
        <v>0.41996557659208261</v>
      </c>
      <c r="AA67" s="33">
        <v>0</v>
      </c>
      <c r="AB67" s="33">
        <v>5.6888888888888891</v>
      </c>
      <c r="AC67" s="33">
        <v>0</v>
      </c>
      <c r="AD67" s="33">
        <v>0</v>
      </c>
      <c r="AE67" s="33">
        <v>0</v>
      </c>
      <c r="AF67" s="33">
        <v>0</v>
      </c>
      <c r="AG67" s="33">
        <v>0</v>
      </c>
      <c r="AH67" t="s">
        <v>1</v>
      </c>
      <c r="AI67" s="34">
        <v>10</v>
      </c>
    </row>
    <row r="68" spans="1:35" x14ac:dyDescent="0.25">
      <c r="A68" t="s">
        <v>242</v>
      </c>
      <c r="B68" t="s">
        <v>125</v>
      </c>
      <c r="C68" t="s">
        <v>163</v>
      </c>
      <c r="D68" t="s">
        <v>206</v>
      </c>
      <c r="E68" s="33">
        <v>28.566666666666666</v>
      </c>
      <c r="F68" s="33">
        <v>10.911111111111111</v>
      </c>
      <c r="G68" s="33">
        <v>0</v>
      </c>
      <c r="H68" s="33">
        <v>0</v>
      </c>
      <c r="I68" s="33">
        <v>1.4666666666666666</v>
      </c>
      <c r="J68" s="33">
        <v>0</v>
      </c>
      <c r="K68" s="33">
        <v>0.73333333333333328</v>
      </c>
      <c r="L68" s="33">
        <v>1.0717777777777779</v>
      </c>
      <c r="M68" s="33">
        <v>0</v>
      </c>
      <c r="N68" s="33">
        <v>4.6052222222222223</v>
      </c>
      <c r="O68" s="33">
        <v>0.16120964605211979</v>
      </c>
      <c r="P68" s="33">
        <v>0</v>
      </c>
      <c r="Q68" s="33">
        <v>10.245000000000003</v>
      </c>
      <c r="R68" s="33">
        <v>0.35863477246207709</v>
      </c>
      <c r="S68" s="33">
        <v>0.52355555555555555</v>
      </c>
      <c r="T68" s="33">
        <v>4.4324444444444442</v>
      </c>
      <c r="U68" s="33">
        <v>0</v>
      </c>
      <c r="V68" s="33">
        <v>0.1734889148191365</v>
      </c>
      <c r="W68" s="33">
        <v>1.3161111111111112</v>
      </c>
      <c r="X68" s="33">
        <v>4.5053333333333336</v>
      </c>
      <c r="Y68" s="33">
        <v>0</v>
      </c>
      <c r="Z68" s="33">
        <v>0.20378451964216263</v>
      </c>
      <c r="AA68" s="33">
        <v>0</v>
      </c>
      <c r="AB68" s="33">
        <v>0</v>
      </c>
      <c r="AC68" s="33">
        <v>0</v>
      </c>
      <c r="AD68" s="33">
        <v>60.790444444444447</v>
      </c>
      <c r="AE68" s="33">
        <v>0</v>
      </c>
      <c r="AF68" s="33">
        <v>0</v>
      </c>
      <c r="AG68" s="33">
        <v>0</v>
      </c>
      <c r="AH68" t="s">
        <v>47</v>
      </c>
      <c r="AI68" s="34">
        <v>10</v>
      </c>
    </row>
    <row r="69" spans="1:35" x14ac:dyDescent="0.25">
      <c r="A69" t="s">
        <v>242</v>
      </c>
      <c r="B69" t="s">
        <v>147</v>
      </c>
      <c r="C69" t="s">
        <v>166</v>
      </c>
      <c r="D69" t="s">
        <v>210</v>
      </c>
      <c r="E69" s="33">
        <v>19.944444444444443</v>
      </c>
      <c r="F69" s="33">
        <v>5.4222222222222225</v>
      </c>
      <c r="G69" s="33">
        <v>0</v>
      </c>
      <c r="H69" s="33">
        <v>0</v>
      </c>
      <c r="I69" s="33">
        <v>0</v>
      </c>
      <c r="J69" s="33">
        <v>0</v>
      </c>
      <c r="K69" s="33">
        <v>0</v>
      </c>
      <c r="L69" s="33">
        <v>4.2908888888888885</v>
      </c>
      <c r="M69" s="33">
        <v>4.4498888888888892</v>
      </c>
      <c r="N69" s="33">
        <v>0</v>
      </c>
      <c r="O69" s="33">
        <v>0.22311420612813374</v>
      </c>
      <c r="P69" s="33">
        <v>0</v>
      </c>
      <c r="Q69" s="33">
        <v>0</v>
      </c>
      <c r="R69" s="33">
        <v>0</v>
      </c>
      <c r="S69" s="33">
        <v>15.891222222222225</v>
      </c>
      <c r="T69" s="33">
        <v>0</v>
      </c>
      <c r="U69" s="33">
        <v>8.1999999999999993</v>
      </c>
      <c r="V69" s="33">
        <v>1.2079164345403901</v>
      </c>
      <c r="W69" s="33">
        <v>10.364222222222223</v>
      </c>
      <c r="X69" s="33">
        <v>0</v>
      </c>
      <c r="Y69" s="33">
        <v>7.5</v>
      </c>
      <c r="Z69" s="33">
        <v>0.89569916434540409</v>
      </c>
      <c r="AA69" s="33">
        <v>0</v>
      </c>
      <c r="AB69" s="33">
        <v>0</v>
      </c>
      <c r="AC69" s="33">
        <v>0</v>
      </c>
      <c r="AD69" s="33">
        <v>0</v>
      </c>
      <c r="AE69" s="33">
        <v>0</v>
      </c>
      <c r="AF69" s="33">
        <v>0</v>
      </c>
      <c r="AG69" s="33">
        <v>0</v>
      </c>
      <c r="AH69" t="s">
        <v>69</v>
      </c>
      <c r="AI69" s="34">
        <v>10</v>
      </c>
    </row>
    <row r="70" spans="1:35" x14ac:dyDescent="0.25">
      <c r="A70" t="s">
        <v>242</v>
      </c>
      <c r="B70" t="s">
        <v>130</v>
      </c>
      <c r="C70" t="s">
        <v>158</v>
      </c>
      <c r="D70" t="s">
        <v>204</v>
      </c>
      <c r="E70" s="33">
        <v>35.700000000000003</v>
      </c>
      <c r="F70" s="33">
        <v>4.1111111111111107</v>
      </c>
      <c r="G70" s="33">
        <v>2.3222222222222224</v>
      </c>
      <c r="H70" s="33">
        <v>3.5133333333333328</v>
      </c>
      <c r="I70" s="33">
        <v>2.5333333333333332</v>
      </c>
      <c r="J70" s="33">
        <v>1.2666666666666666</v>
      </c>
      <c r="K70" s="33">
        <v>0</v>
      </c>
      <c r="L70" s="33">
        <v>0</v>
      </c>
      <c r="M70" s="33">
        <v>0</v>
      </c>
      <c r="N70" s="33">
        <v>0</v>
      </c>
      <c r="O70" s="33">
        <v>0</v>
      </c>
      <c r="P70" s="33">
        <v>5.221111111111111</v>
      </c>
      <c r="Q70" s="33">
        <v>4.3944444444444448</v>
      </c>
      <c r="R70" s="33">
        <v>0.26934329287270464</v>
      </c>
      <c r="S70" s="33">
        <v>0</v>
      </c>
      <c r="T70" s="33">
        <v>0</v>
      </c>
      <c r="U70" s="33">
        <v>0</v>
      </c>
      <c r="V70" s="33">
        <v>0</v>
      </c>
      <c r="W70" s="33">
        <v>2.5786666666666673</v>
      </c>
      <c r="X70" s="33">
        <v>0</v>
      </c>
      <c r="Y70" s="33">
        <v>0</v>
      </c>
      <c r="Z70" s="33">
        <v>7.223155929038283E-2</v>
      </c>
      <c r="AA70" s="33">
        <v>4.4222222222222225</v>
      </c>
      <c r="AB70" s="33">
        <v>0</v>
      </c>
      <c r="AC70" s="33">
        <v>0</v>
      </c>
      <c r="AD70" s="33">
        <v>0</v>
      </c>
      <c r="AE70" s="33">
        <v>0</v>
      </c>
      <c r="AF70" s="33">
        <v>0</v>
      </c>
      <c r="AG70" s="33">
        <v>0.58888888888888891</v>
      </c>
      <c r="AH70" t="s">
        <v>52</v>
      </c>
      <c r="AI70" s="34">
        <v>10</v>
      </c>
    </row>
    <row r="71" spans="1:35" x14ac:dyDescent="0.25">
      <c r="A71" t="s">
        <v>242</v>
      </c>
      <c r="B71" t="s">
        <v>128</v>
      </c>
      <c r="C71" t="s">
        <v>190</v>
      </c>
      <c r="D71" t="s">
        <v>199</v>
      </c>
      <c r="E71" s="33">
        <v>47.43333333333333</v>
      </c>
      <c r="F71" s="33">
        <v>5.6888888888888891</v>
      </c>
      <c r="G71" s="33">
        <v>0.28888888888888886</v>
      </c>
      <c r="H71" s="33">
        <v>0</v>
      </c>
      <c r="I71" s="33">
        <v>0.5</v>
      </c>
      <c r="J71" s="33">
        <v>0</v>
      </c>
      <c r="K71" s="33">
        <v>0</v>
      </c>
      <c r="L71" s="33">
        <v>3.1357777777777773</v>
      </c>
      <c r="M71" s="33">
        <v>0</v>
      </c>
      <c r="N71" s="33">
        <v>5.9727777777777762</v>
      </c>
      <c r="O71" s="33">
        <v>0.12591941906769732</v>
      </c>
      <c r="P71" s="33">
        <v>5.0698888888888893</v>
      </c>
      <c r="Q71" s="33">
        <v>3.9143333333333334</v>
      </c>
      <c r="R71" s="33">
        <v>0.18940735535254158</v>
      </c>
      <c r="S71" s="33">
        <v>6.5135555555555573</v>
      </c>
      <c r="T71" s="33">
        <v>0</v>
      </c>
      <c r="U71" s="33">
        <v>0</v>
      </c>
      <c r="V71" s="33">
        <v>0.13732021550714457</v>
      </c>
      <c r="W71" s="33">
        <v>7.482222222222223</v>
      </c>
      <c r="X71" s="33">
        <v>12.188888888888888</v>
      </c>
      <c r="Y71" s="33">
        <v>2.411111111111111</v>
      </c>
      <c r="Z71" s="33">
        <v>0.46554228156476929</v>
      </c>
      <c r="AA71" s="33">
        <v>0</v>
      </c>
      <c r="AB71" s="33">
        <v>0</v>
      </c>
      <c r="AC71" s="33">
        <v>0</v>
      </c>
      <c r="AD71" s="33">
        <v>0</v>
      </c>
      <c r="AE71" s="33">
        <v>0</v>
      </c>
      <c r="AF71" s="33">
        <v>0</v>
      </c>
      <c r="AG71" s="33">
        <v>0</v>
      </c>
      <c r="AH71" t="s">
        <v>50</v>
      </c>
      <c r="AI71" s="34">
        <v>10</v>
      </c>
    </row>
    <row r="72" spans="1:35" x14ac:dyDescent="0.25">
      <c r="A72" t="s">
        <v>242</v>
      </c>
      <c r="B72" t="s">
        <v>149</v>
      </c>
      <c r="C72" t="s">
        <v>166</v>
      </c>
      <c r="D72" t="s">
        <v>210</v>
      </c>
      <c r="E72" s="33">
        <v>26</v>
      </c>
      <c r="F72" s="33">
        <v>14.911111111111111</v>
      </c>
      <c r="G72" s="33">
        <v>0.27777777777777779</v>
      </c>
      <c r="H72" s="33">
        <v>0.18888888888888888</v>
      </c>
      <c r="I72" s="33">
        <v>1.8222222222222222</v>
      </c>
      <c r="J72" s="33">
        <v>0</v>
      </c>
      <c r="K72" s="33">
        <v>4.4444444444444446</v>
      </c>
      <c r="L72" s="33">
        <v>0.23133333333333325</v>
      </c>
      <c r="M72" s="33">
        <v>0</v>
      </c>
      <c r="N72" s="33">
        <v>4.9777777777777779</v>
      </c>
      <c r="O72" s="33">
        <v>0.19145299145299147</v>
      </c>
      <c r="P72" s="33">
        <v>7.8086666666666664</v>
      </c>
      <c r="Q72" s="33">
        <v>0</v>
      </c>
      <c r="R72" s="33">
        <v>0.30033333333333334</v>
      </c>
      <c r="S72" s="33">
        <v>2.986444444444444</v>
      </c>
      <c r="T72" s="33">
        <v>4.2732222222222216</v>
      </c>
      <c r="U72" s="33">
        <v>0</v>
      </c>
      <c r="V72" s="33">
        <v>0.27921794871794869</v>
      </c>
      <c r="W72" s="33">
        <v>2.6606666666666667</v>
      </c>
      <c r="X72" s="33">
        <v>3.1124444444444452</v>
      </c>
      <c r="Y72" s="33">
        <v>0</v>
      </c>
      <c r="Z72" s="33">
        <v>0.22204273504273506</v>
      </c>
      <c r="AA72" s="33">
        <v>0</v>
      </c>
      <c r="AB72" s="33">
        <v>0</v>
      </c>
      <c r="AC72" s="33">
        <v>0</v>
      </c>
      <c r="AD72" s="33">
        <v>0</v>
      </c>
      <c r="AE72" s="33">
        <v>0</v>
      </c>
      <c r="AF72" s="33">
        <v>0</v>
      </c>
      <c r="AG72" s="33">
        <v>0.24444444444444444</v>
      </c>
      <c r="AH72" t="s">
        <v>71</v>
      </c>
      <c r="AI72" s="34">
        <v>10</v>
      </c>
    </row>
    <row r="73" spans="1:35" x14ac:dyDescent="0.25">
      <c r="A73" t="s">
        <v>242</v>
      </c>
      <c r="B73" t="s">
        <v>146</v>
      </c>
      <c r="C73" t="s">
        <v>187</v>
      </c>
      <c r="D73" t="s">
        <v>227</v>
      </c>
      <c r="E73" s="33">
        <v>43.655555555555559</v>
      </c>
      <c r="F73" s="33">
        <v>1.8666666666666667</v>
      </c>
      <c r="G73" s="33">
        <v>0</v>
      </c>
      <c r="H73" s="33">
        <v>0</v>
      </c>
      <c r="I73" s="33">
        <v>0</v>
      </c>
      <c r="J73" s="33">
        <v>0</v>
      </c>
      <c r="K73" s="33">
        <v>0</v>
      </c>
      <c r="L73" s="33">
        <v>0</v>
      </c>
      <c r="M73" s="33">
        <v>0.83888888888888891</v>
      </c>
      <c r="N73" s="33">
        <v>0</v>
      </c>
      <c r="O73" s="33">
        <v>1.9216085517943494E-2</v>
      </c>
      <c r="P73" s="33">
        <v>1.3166666666666667</v>
      </c>
      <c r="Q73" s="33">
        <v>0</v>
      </c>
      <c r="R73" s="33">
        <v>3.016034614405701E-2</v>
      </c>
      <c r="S73" s="33">
        <v>0</v>
      </c>
      <c r="T73" s="33">
        <v>0</v>
      </c>
      <c r="U73" s="33">
        <v>0</v>
      </c>
      <c r="V73" s="33">
        <v>0</v>
      </c>
      <c r="W73" s="33">
        <v>0</v>
      </c>
      <c r="X73" s="33">
        <v>0</v>
      </c>
      <c r="Y73" s="33">
        <v>0</v>
      </c>
      <c r="Z73" s="33">
        <v>0</v>
      </c>
      <c r="AA73" s="33">
        <v>0</v>
      </c>
      <c r="AB73" s="33">
        <v>0</v>
      </c>
      <c r="AC73" s="33">
        <v>0</v>
      </c>
      <c r="AD73" s="33">
        <v>0</v>
      </c>
      <c r="AE73" s="33">
        <v>0</v>
      </c>
      <c r="AF73" s="33">
        <v>0</v>
      </c>
      <c r="AG73" s="33">
        <v>0</v>
      </c>
      <c r="AH73" t="s">
        <v>68</v>
      </c>
      <c r="AI73" s="34">
        <v>10</v>
      </c>
    </row>
    <row r="74" spans="1:35" x14ac:dyDescent="0.25">
      <c r="A74" t="s">
        <v>242</v>
      </c>
      <c r="B74" t="s">
        <v>127</v>
      </c>
      <c r="C74" t="s">
        <v>189</v>
      </c>
      <c r="D74" t="s">
        <v>225</v>
      </c>
      <c r="E74" s="33">
        <v>34.466666666666669</v>
      </c>
      <c r="F74" s="33">
        <v>5.6888888888888891</v>
      </c>
      <c r="G74" s="33">
        <v>0</v>
      </c>
      <c r="H74" s="33">
        <v>0.20555555555555555</v>
      </c>
      <c r="I74" s="33">
        <v>0</v>
      </c>
      <c r="J74" s="33">
        <v>0</v>
      </c>
      <c r="K74" s="33">
        <v>0</v>
      </c>
      <c r="L74" s="33">
        <v>5.6888888888888891</v>
      </c>
      <c r="M74" s="33">
        <v>5.3597777777777784</v>
      </c>
      <c r="N74" s="33">
        <v>0</v>
      </c>
      <c r="O74" s="33">
        <v>0.15550612508059317</v>
      </c>
      <c r="P74" s="33">
        <v>0</v>
      </c>
      <c r="Q74" s="33">
        <v>0</v>
      </c>
      <c r="R74" s="33">
        <v>0</v>
      </c>
      <c r="S74" s="33">
        <v>5.5503333333333327</v>
      </c>
      <c r="T74" s="33">
        <v>0</v>
      </c>
      <c r="U74" s="33">
        <v>0</v>
      </c>
      <c r="V74" s="33">
        <v>0.16103481624758217</v>
      </c>
      <c r="W74" s="33">
        <v>7.1276666666666664</v>
      </c>
      <c r="X74" s="33">
        <v>0</v>
      </c>
      <c r="Y74" s="33">
        <v>0</v>
      </c>
      <c r="Z74" s="33">
        <v>0.2067988394584139</v>
      </c>
      <c r="AA74" s="33">
        <v>0</v>
      </c>
      <c r="AB74" s="33">
        <v>0</v>
      </c>
      <c r="AC74" s="33">
        <v>0</v>
      </c>
      <c r="AD74" s="33">
        <v>0</v>
      </c>
      <c r="AE74" s="33">
        <v>0</v>
      </c>
      <c r="AF74" s="33">
        <v>0</v>
      </c>
      <c r="AG74" s="33">
        <v>0</v>
      </c>
      <c r="AH74" t="s">
        <v>49</v>
      </c>
      <c r="AI74" s="34">
        <v>10</v>
      </c>
    </row>
    <row r="75" spans="1:35" x14ac:dyDescent="0.25">
      <c r="A75" t="s">
        <v>242</v>
      </c>
      <c r="B75" t="s">
        <v>124</v>
      </c>
      <c r="C75" t="s">
        <v>166</v>
      </c>
      <c r="D75" t="s">
        <v>210</v>
      </c>
      <c r="E75" s="33">
        <v>68.7</v>
      </c>
      <c r="F75" s="33">
        <v>5.6888888888888891</v>
      </c>
      <c r="G75" s="33">
        <v>0.4</v>
      </c>
      <c r="H75" s="33">
        <v>0.50555555555555554</v>
      </c>
      <c r="I75" s="33">
        <v>2.2222222222222223</v>
      </c>
      <c r="J75" s="33">
        <v>0</v>
      </c>
      <c r="K75" s="33">
        <v>0</v>
      </c>
      <c r="L75" s="33">
        <v>5.2647777777777778</v>
      </c>
      <c r="M75" s="33">
        <v>11.377777777777778</v>
      </c>
      <c r="N75" s="33">
        <v>0</v>
      </c>
      <c r="O75" s="33">
        <v>0.1656153970564451</v>
      </c>
      <c r="P75" s="33">
        <v>5.7239999999999993</v>
      </c>
      <c r="Q75" s="33">
        <v>7.4690000000000003</v>
      </c>
      <c r="R75" s="33">
        <v>0.19203784570596796</v>
      </c>
      <c r="S75" s="33">
        <v>9.4308888888888891</v>
      </c>
      <c r="T75" s="33">
        <v>9.6238888888888869</v>
      </c>
      <c r="U75" s="33">
        <v>0</v>
      </c>
      <c r="V75" s="33">
        <v>0.27736212194727478</v>
      </c>
      <c r="W75" s="33">
        <v>14.534222222222221</v>
      </c>
      <c r="X75" s="33">
        <v>14.126777777777781</v>
      </c>
      <c r="Y75" s="33">
        <v>8.6777777777777771</v>
      </c>
      <c r="Z75" s="33">
        <v>0.54350477114669249</v>
      </c>
      <c r="AA75" s="33">
        <v>0</v>
      </c>
      <c r="AB75" s="33">
        <v>0</v>
      </c>
      <c r="AC75" s="33">
        <v>0</v>
      </c>
      <c r="AD75" s="33">
        <v>1.7305555555555556</v>
      </c>
      <c r="AE75" s="33">
        <v>0</v>
      </c>
      <c r="AF75" s="33">
        <v>0</v>
      </c>
      <c r="AG75" s="33">
        <v>0</v>
      </c>
      <c r="AH75" t="s">
        <v>46</v>
      </c>
      <c r="AI75" s="34">
        <v>10</v>
      </c>
    </row>
    <row r="76" spans="1:35" x14ac:dyDescent="0.25">
      <c r="A76" t="s">
        <v>242</v>
      </c>
      <c r="B76" t="s">
        <v>95</v>
      </c>
      <c r="C76" t="s">
        <v>169</v>
      </c>
      <c r="D76" t="s">
        <v>213</v>
      </c>
      <c r="E76" s="33">
        <v>49.922222222222224</v>
      </c>
      <c r="F76" s="33">
        <v>5.7</v>
      </c>
      <c r="G76" s="33">
        <v>0.6333333333333333</v>
      </c>
      <c r="H76" s="33">
        <v>0.21366666666666667</v>
      </c>
      <c r="I76" s="33">
        <v>0.5</v>
      </c>
      <c r="J76" s="33">
        <v>0</v>
      </c>
      <c r="K76" s="33">
        <v>0</v>
      </c>
      <c r="L76" s="33">
        <v>8.4868888888888883</v>
      </c>
      <c r="M76" s="33">
        <v>0</v>
      </c>
      <c r="N76" s="33">
        <v>4.5415555555555533</v>
      </c>
      <c r="O76" s="33">
        <v>9.0972624081905137E-2</v>
      </c>
      <c r="P76" s="33">
        <v>0</v>
      </c>
      <c r="Q76" s="33">
        <v>8.1888888888888882</v>
      </c>
      <c r="R76" s="33">
        <v>0.16403294012908967</v>
      </c>
      <c r="S76" s="33">
        <v>3.3814444444444445</v>
      </c>
      <c r="T76" s="33">
        <v>4.7469999999999999</v>
      </c>
      <c r="U76" s="33">
        <v>0</v>
      </c>
      <c r="V76" s="33">
        <v>0.16282216781660358</v>
      </c>
      <c r="W76" s="33">
        <v>8.1131111111111096</v>
      </c>
      <c r="X76" s="33">
        <v>0</v>
      </c>
      <c r="Y76" s="33">
        <v>0</v>
      </c>
      <c r="Z76" s="33">
        <v>0.16251502336968615</v>
      </c>
      <c r="AA76" s="33">
        <v>0</v>
      </c>
      <c r="AB76" s="33">
        <v>5.7666666666666666</v>
      </c>
      <c r="AC76" s="33">
        <v>0</v>
      </c>
      <c r="AD76" s="33">
        <v>0</v>
      </c>
      <c r="AE76" s="33">
        <v>0</v>
      </c>
      <c r="AF76" s="33">
        <v>0</v>
      </c>
      <c r="AG76" s="33">
        <v>0</v>
      </c>
      <c r="AH76" t="s">
        <v>17</v>
      </c>
      <c r="AI76" s="34">
        <v>10</v>
      </c>
    </row>
    <row r="77" spans="1:35" x14ac:dyDescent="0.25">
      <c r="A77" t="s">
        <v>242</v>
      </c>
      <c r="B77" t="s">
        <v>107</v>
      </c>
      <c r="C77" t="s">
        <v>181</v>
      </c>
      <c r="D77" t="s">
        <v>222</v>
      </c>
      <c r="E77" s="33">
        <v>48.37777777777778</v>
      </c>
      <c r="F77" s="33">
        <v>5.6888888888888891</v>
      </c>
      <c r="G77" s="33">
        <v>0.53333333333333333</v>
      </c>
      <c r="H77" s="33">
        <v>0.28422222222222226</v>
      </c>
      <c r="I77" s="33">
        <v>0.24444444444444444</v>
      </c>
      <c r="J77" s="33">
        <v>0</v>
      </c>
      <c r="K77" s="33">
        <v>0</v>
      </c>
      <c r="L77" s="33">
        <v>3.2023333333333324</v>
      </c>
      <c r="M77" s="33">
        <v>0</v>
      </c>
      <c r="N77" s="33">
        <v>0</v>
      </c>
      <c r="O77" s="33">
        <v>0</v>
      </c>
      <c r="P77" s="33">
        <v>0.3611111111111111</v>
      </c>
      <c r="Q77" s="33">
        <v>3.835</v>
      </c>
      <c r="R77" s="33">
        <v>8.673633440514468E-2</v>
      </c>
      <c r="S77" s="33">
        <v>2.6842222222222221</v>
      </c>
      <c r="T77" s="33">
        <v>7.4665555555555532</v>
      </c>
      <c r="U77" s="33">
        <v>0</v>
      </c>
      <c r="V77" s="33">
        <v>0.2098231511254019</v>
      </c>
      <c r="W77" s="33">
        <v>4.2568888888888896</v>
      </c>
      <c r="X77" s="33">
        <v>4.3182222222222215</v>
      </c>
      <c r="Y77" s="33">
        <v>0</v>
      </c>
      <c r="Z77" s="33">
        <v>0.17725310059715205</v>
      </c>
      <c r="AA77" s="33">
        <v>0</v>
      </c>
      <c r="AB77" s="33">
        <v>0</v>
      </c>
      <c r="AC77" s="33">
        <v>0</v>
      </c>
      <c r="AD77" s="33">
        <v>0</v>
      </c>
      <c r="AE77" s="33">
        <v>0</v>
      </c>
      <c r="AF77" s="33">
        <v>0</v>
      </c>
      <c r="AG77" s="33">
        <v>0</v>
      </c>
      <c r="AH77" t="s">
        <v>29</v>
      </c>
      <c r="AI77" s="34">
        <v>10</v>
      </c>
    </row>
    <row r="78" spans="1:35" x14ac:dyDescent="0.25">
      <c r="A78" t="s">
        <v>242</v>
      </c>
      <c r="B78" t="s">
        <v>81</v>
      </c>
      <c r="C78" t="s">
        <v>159</v>
      </c>
      <c r="D78" t="s">
        <v>200</v>
      </c>
      <c r="E78" s="33">
        <v>38.87777777777778</v>
      </c>
      <c r="F78" s="33">
        <v>5.6888888888888891</v>
      </c>
      <c r="G78" s="33">
        <v>0</v>
      </c>
      <c r="H78" s="33">
        <v>0.16477777777777777</v>
      </c>
      <c r="I78" s="33">
        <v>0</v>
      </c>
      <c r="J78" s="33">
        <v>0</v>
      </c>
      <c r="K78" s="33">
        <v>0</v>
      </c>
      <c r="L78" s="33">
        <v>0</v>
      </c>
      <c r="M78" s="33">
        <v>0</v>
      </c>
      <c r="N78" s="33">
        <v>7.6186666666666651</v>
      </c>
      <c r="O78" s="33">
        <v>0.19596456130322945</v>
      </c>
      <c r="P78" s="33">
        <v>4.8643333333333336</v>
      </c>
      <c r="Q78" s="33">
        <v>3.6597777777777769</v>
      </c>
      <c r="R78" s="33">
        <v>0.21925407259216917</v>
      </c>
      <c r="S78" s="33">
        <v>5.2971111111111089</v>
      </c>
      <c r="T78" s="33">
        <v>0</v>
      </c>
      <c r="U78" s="33">
        <v>0</v>
      </c>
      <c r="V78" s="33">
        <v>0.13625035724492707</v>
      </c>
      <c r="W78" s="33">
        <v>6.3505555555555535</v>
      </c>
      <c r="X78" s="33">
        <v>0</v>
      </c>
      <c r="Y78" s="33">
        <v>0</v>
      </c>
      <c r="Z78" s="33">
        <v>0.16334667047727916</v>
      </c>
      <c r="AA78" s="33">
        <v>0</v>
      </c>
      <c r="AB78" s="33">
        <v>0</v>
      </c>
      <c r="AC78" s="33">
        <v>0</v>
      </c>
      <c r="AD78" s="33">
        <v>0</v>
      </c>
      <c r="AE78" s="33">
        <v>0</v>
      </c>
      <c r="AF78" s="33">
        <v>0</v>
      </c>
      <c r="AG78" s="33">
        <v>0</v>
      </c>
      <c r="AH78" t="s">
        <v>3</v>
      </c>
      <c r="AI78" s="34">
        <v>10</v>
      </c>
    </row>
    <row r="79" spans="1:35" x14ac:dyDescent="0.25">
      <c r="A79" t="s">
        <v>242</v>
      </c>
      <c r="B79" t="s">
        <v>121</v>
      </c>
      <c r="C79" t="s">
        <v>163</v>
      </c>
      <c r="D79" t="s">
        <v>206</v>
      </c>
      <c r="E79" s="33">
        <v>63.244444444444447</v>
      </c>
      <c r="F79" s="33">
        <v>6.5777777777777775</v>
      </c>
      <c r="G79" s="33">
        <v>0</v>
      </c>
      <c r="H79" s="33">
        <v>0.40277777777777779</v>
      </c>
      <c r="I79" s="33">
        <v>0</v>
      </c>
      <c r="J79" s="33">
        <v>0</v>
      </c>
      <c r="K79" s="33">
        <v>0</v>
      </c>
      <c r="L79" s="33">
        <v>0.66988888888888876</v>
      </c>
      <c r="M79" s="33">
        <v>0.31477777777777777</v>
      </c>
      <c r="N79" s="33">
        <v>4.9666666666666677</v>
      </c>
      <c r="O79" s="33">
        <v>8.3508432888264233E-2</v>
      </c>
      <c r="P79" s="33">
        <v>6.0152222222222198</v>
      </c>
      <c r="Q79" s="33">
        <v>1.4910000000000003</v>
      </c>
      <c r="R79" s="33">
        <v>0.11868587491215737</v>
      </c>
      <c r="S79" s="33">
        <v>7.8961111111111144</v>
      </c>
      <c r="T79" s="33">
        <v>0</v>
      </c>
      <c r="U79" s="33">
        <v>0</v>
      </c>
      <c r="V79" s="33">
        <v>0.12485066760365429</v>
      </c>
      <c r="W79" s="33">
        <v>10.306333333333333</v>
      </c>
      <c r="X79" s="33">
        <v>0</v>
      </c>
      <c r="Y79" s="33">
        <v>0</v>
      </c>
      <c r="Z79" s="33">
        <v>0.16296029515108923</v>
      </c>
      <c r="AA79" s="33">
        <v>0</v>
      </c>
      <c r="AB79" s="33">
        <v>0</v>
      </c>
      <c r="AC79" s="33">
        <v>0</v>
      </c>
      <c r="AD79" s="33">
        <v>0</v>
      </c>
      <c r="AE79" s="33">
        <v>53.077777777777776</v>
      </c>
      <c r="AF79" s="33">
        <v>0</v>
      </c>
      <c r="AG79" s="33">
        <v>0</v>
      </c>
      <c r="AH79" t="s">
        <v>43</v>
      </c>
      <c r="AI79" s="34">
        <v>10</v>
      </c>
    </row>
  </sheetData>
  <pageMargins left="0.7" right="0.7" top="0.75" bottom="0.75" header="0.3" footer="0.3"/>
  <pageSetup orientation="portrait" horizontalDpi="1200" verticalDpi="1200" r:id="rId1"/>
  <ignoredErrors>
    <ignoredError sqref="AH2:AH7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432</v>
      </c>
      <c r="C2" s="1" t="s">
        <v>433</v>
      </c>
      <c r="D2" s="1" t="s">
        <v>434</v>
      </c>
      <c r="E2" s="2"/>
      <c r="F2" s="3" t="s">
        <v>281</v>
      </c>
      <c r="G2" s="3" t="s">
        <v>282</v>
      </c>
      <c r="H2" s="3" t="s">
        <v>283</v>
      </c>
      <c r="I2" s="3" t="s">
        <v>284</v>
      </c>
      <c r="J2" s="4" t="s">
        <v>285</v>
      </c>
      <c r="K2" s="3" t="s">
        <v>286</v>
      </c>
      <c r="L2" s="4" t="s">
        <v>357</v>
      </c>
      <c r="M2" s="3" t="s">
        <v>356</v>
      </c>
      <c r="N2" s="3"/>
      <c r="O2" s="3" t="s">
        <v>287</v>
      </c>
      <c r="P2" s="3" t="s">
        <v>282</v>
      </c>
      <c r="Q2" s="3" t="s">
        <v>283</v>
      </c>
      <c r="R2" s="3" t="s">
        <v>284</v>
      </c>
      <c r="S2" s="4" t="s">
        <v>285</v>
      </c>
      <c r="T2" s="3" t="s">
        <v>286</v>
      </c>
      <c r="U2" s="4" t="s">
        <v>357</v>
      </c>
      <c r="V2" s="3" t="s">
        <v>356</v>
      </c>
      <c r="X2" s="5" t="s">
        <v>288</v>
      </c>
      <c r="Y2" s="5" t="s">
        <v>435</v>
      </c>
      <c r="Z2" s="6" t="s">
        <v>289</v>
      </c>
      <c r="AA2" s="6" t="s">
        <v>290</v>
      </c>
    </row>
    <row r="3" spans="2:33" ht="15" customHeight="1" x14ac:dyDescent="0.25">
      <c r="B3" s="7" t="s">
        <v>291</v>
      </c>
      <c r="C3" s="49">
        <f>AVERAGE(Nurse[MDS Census])</f>
        <v>45.690313390313399</v>
      </c>
      <c r="D3" s="8">
        <v>77.140845685707092</v>
      </c>
      <c r="E3" s="8"/>
      <c r="F3" s="5">
        <v>1</v>
      </c>
      <c r="G3" s="9">
        <v>69115.888888888876</v>
      </c>
      <c r="H3" s="10">
        <v>3.6672718204368535</v>
      </c>
      <c r="I3" s="9">
        <v>5</v>
      </c>
      <c r="J3" s="11">
        <v>0.69112838501518359</v>
      </c>
      <c r="K3" s="9">
        <v>3</v>
      </c>
      <c r="L3" s="30">
        <v>9.5793251673751564E-2</v>
      </c>
      <c r="M3" s="9">
        <v>6</v>
      </c>
      <c r="O3" t="s">
        <v>231</v>
      </c>
      <c r="P3" s="9">
        <v>633.73333333333335</v>
      </c>
      <c r="Q3" s="10">
        <v>6.0408624377586086</v>
      </c>
      <c r="R3" s="12">
        <v>1</v>
      </c>
      <c r="S3" s="11">
        <v>1.8757404095658883</v>
      </c>
      <c r="T3" s="12">
        <v>1</v>
      </c>
      <c r="U3" s="30">
        <v>9.682463009433584E-2</v>
      </c>
      <c r="V3" s="12">
        <v>24</v>
      </c>
      <c r="X3" s="13" t="s">
        <v>292</v>
      </c>
      <c r="Y3" s="9">
        <f>SUM(Nurse[Total Nurse Staff Hours])</f>
        <v>14404.966444444441</v>
      </c>
      <c r="Z3" s="14" t="s">
        <v>293</v>
      </c>
      <c r="AA3" s="10">
        <f>Category[[#This Row],[State Total]]/D9</f>
        <v>1.2658345684471965E-2</v>
      </c>
    </row>
    <row r="4" spans="2:33" ht="15" customHeight="1" x14ac:dyDescent="0.25">
      <c r="B4" s="15" t="s">
        <v>283</v>
      </c>
      <c r="C4" s="16">
        <f>SUM(Nurse[Total Nurse Staff Hours])/SUM(Nurse[MDS Census])</f>
        <v>4.041973960704107</v>
      </c>
      <c r="D4" s="16">
        <v>3.6162767648550016</v>
      </c>
      <c r="E4" s="8"/>
      <c r="F4" s="5">
        <v>2</v>
      </c>
      <c r="G4" s="9">
        <v>129923.92222222219</v>
      </c>
      <c r="H4" s="10">
        <v>3.478915026597186</v>
      </c>
      <c r="I4" s="9">
        <v>7</v>
      </c>
      <c r="J4" s="11">
        <v>0.63723178256540391</v>
      </c>
      <c r="K4" s="9">
        <v>6</v>
      </c>
      <c r="L4" s="30">
        <v>0.12604617718952438</v>
      </c>
      <c r="M4" s="9">
        <v>2</v>
      </c>
      <c r="O4" t="s">
        <v>230</v>
      </c>
      <c r="P4" s="9">
        <v>16131.511111111107</v>
      </c>
      <c r="Q4" s="10">
        <v>3.6069247284128507</v>
      </c>
      <c r="R4" s="12">
        <v>34</v>
      </c>
      <c r="S4" s="11">
        <v>0.55170316068757097</v>
      </c>
      <c r="T4" s="12">
        <v>39</v>
      </c>
      <c r="U4" s="30">
        <v>5.0037531820096057E-2</v>
      </c>
      <c r="V4" s="12">
        <v>46</v>
      </c>
      <c r="X4" s="9" t="s">
        <v>294</v>
      </c>
      <c r="Y4" s="9">
        <f>SUM(Nurse[Total Direct Care Staff Hours])</f>
        <v>13237.687</v>
      </c>
      <c r="Z4" s="14">
        <f>Category[[#This Row],[State Total]]/Y3</f>
        <v>0.91896687514363318</v>
      </c>
      <c r="AA4" s="10">
        <f>Category[[#This Row],[State Total]]/D9</f>
        <v>1.1632600378147097E-2</v>
      </c>
    </row>
    <row r="5" spans="2:33" ht="15" customHeight="1" x14ac:dyDescent="0.25">
      <c r="B5" s="17" t="s">
        <v>295</v>
      </c>
      <c r="C5" s="18">
        <f>SUM(Nurse[Total Direct Care Staff Hours])/SUM(Nurse[MDS Census])</f>
        <v>3.7144401800801874</v>
      </c>
      <c r="D5" s="18">
        <v>3.341917987105413</v>
      </c>
      <c r="E5" s="19"/>
      <c r="F5" s="5">
        <v>3</v>
      </c>
      <c r="G5" s="9">
        <v>125277.33333333326</v>
      </c>
      <c r="H5" s="10">
        <v>3.5524562064965219</v>
      </c>
      <c r="I5" s="9">
        <v>6</v>
      </c>
      <c r="J5" s="11">
        <v>0.67245584197194497</v>
      </c>
      <c r="K5" s="9">
        <v>5</v>
      </c>
      <c r="L5" s="30">
        <v>0.12712919180650573</v>
      </c>
      <c r="M5" s="9">
        <v>1</v>
      </c>
      <c r="O5" t="s">
        <v>233</v>
      </c>
      <c r="P5" s="9">
        <v>14363.788888888885</v>
      </c>
      <c r="Q5" s="10">
        <v>3.8190037447562974</v>
      </c>
      <c r="R5" s="12">
        <v>19</v>
      </c>
      <c r="S5" s="11">
        <v>0.36973406119245866</v>
      </c>
      <c r="T5" s="12">
        <v>48</v>
      </c>
      <c r="U5" s="30">
        <v>2.0994468864578082E-2</v>
      </c>
      <c r="V5" s="12">
        <v>50</v>
      </c>
      <c r="X5" s="13" t="s">
        <v>296</v>
      </c>
      <c r="Y5" s="9">
        <f>SUM(Nurse[Total RN Hours (w/ Admin, DON)])</f>
        <v>3018.3475555555556</v>
      </c>
      <c r="Z5" s="14">
        <f>Category[[#This Row],[State Total]]/Y3</f>
        <v>0.20953520212604457</v>
      </c>
      <c r="AA5" s="10">
        <f>Category[[#This Row],[State Total]]/D9</f>
        <v>2.6523690215771775E-3</v>
      </c>
      <c r="AB5" s="20"/>
      <c r="AC5" s="20"/>
      <c r="AF5" s="20"/>
      <c r="AG5" s="20"/>
    </row>
    <row r="6" spans="2:33" ht="15" customHeight="1" x14ac:dyDescent="0.25">
      <c r="B6" s="21" t="s">
        <v>297</v>
      </c>
      <c r="C6" s="18">
        <f>SUM(Nurse[Total RN Hours (w/ Admin, DON)])/SUM(Nurse[MDS Census])</f>
        <v>0.84693583084434398</v>
      </c>
      <c r="D6" s="18">
        <v>0.6053127868931506</v>
      </c>
      <c r="E6"/>
      <c r="F6" s="5">
        <v>4</v>
      </c>
      <c r="G6" s="9">
        <v>213135.8888888885</v>
      </c>
      <c r="H6" s="10">
        <v>3.7068517101504894</v>
      </c>
      <c r="I6" s="9">
        <v>4</v>
      </c>
      <c r="J6" s="11">
        <v>0.55803789966025963</v>
      </c>
      <c r="K6" s="9">
        <v>9</v>
      </c>
      <c r="L6" s="30">
        <v>0.10911916801909696</v>
      </c>
      <c r="M6" s="9">
        <v>4</v>
      </c>
      <c r="O6" t="s">
        <v>232</v>
      </c>
      <c r="P6" s="9">
        <v>10745.944444444447</v>
      </c>
      <c r="Q6" s="10">
        <v>3.8629575912359715</v>
      </c>
      <c r="R6" s="12">
        <v>17</v>
      </c>
      <c r="S6" s="11">
        <v>0.63364813598928815</v>
      </c>
      <c r="T6" s="12">
        <v>33</v>
      </c>
      <c r="U6" s="30">
        <v>9.0585542030926697E-2</v>
      </c>
      <c r="V6" s="12">
        <v>32</v>
      </c>
      <c r="X6" s="22" t="s">
        <v>298</v>
      </c>
      <c r="Y6" s="9">
        <f>SUM(Nurse[RN Hours (excl. Admin, DON)])</f>
        <v>2101.3632222222222</v>
      </c>
      <c r="Z6" s="14">
        <f>Category[[#This Row],[State Total]]/Y3</f>
        <v>0.14587768949872523</v>
      </c>
      <c r="AA6" s="10">
        <f>Category[[#This Row],[State Total]]/D9</f>
        <v>1.8465702213269299E-3</v>
      </c>
      <c r="AB6" s="20"/>
      <c r="AC6" s="20"/>
      <c r="AF6" s="20"/>
      <c r="AG6" s="20"/>
    </row>
    <row r="7" spans="2:33" ht="15" customHeight="1" thickBot="1" x14ac:dyDescent="0.3">
      <c r="B7" s="23" t="s">
        <v>299</v>
      </c>
      <c r="C7" s="18">
        <f>SUM(Nurse[RN Hours (excl. Admin, DON)])/SUM(Nurse[MDS Census])</f>
        <v>0.5896338224015264</v>
      </c>
      <c r="D7" s="18">
        <v>0.40828202400980046</v>
      </c>
      <c r="E7"/>
      <c r="F7" s="5">
        <v>5</v>
      </c>
      <c r="G7" s="9">
        <v>223314.35555555581</v>
      </c>
      <c r="H7" s="10">
        <v>3.4643764455208377</v>
      </c>
      <c r="I7" s="9">
        <v>8</v>
      </c>
      <c r="J7" s="11">
        <v>0.67870255392846079</v>
      </c>
      <c r="K7" s="9">
        <v>4</v>
      </c>
      <c r="L7" s="30">
        <v>9.3639223792473358E-2</v>
      </c>
      <c r="M7" s="9">
        <v>7</v>
      </c>
      <c r="O7" t="s">
        <v>234</v>
      </c>
      <c r="P7" s="9">
        <v>90543.855555555419</v>
      </c>
      <c r="Q7" s="10">
        <v>4.139123059703298</v>
      </c>
      <c r="R7" s="12">
        <v>7</v>
      </c>
      <c r="S7" s="11">
        <v>0.54285651385387712</v>
      </c>
      <c r="T7" s="12">
        <v>40</v>
      </c>
      <c r="U7" s="30">
        <v>4.2846744192113692E-2</v>
      </c>
      <c r="V7" s="12">
        <v>49</v>
      </c>
      <c r="X7" s="22" t="s">
        <v>300</v>
      </c>
      <c r="Y7" s="9">
        <f>SUM(Nurse[RN Admin Hours])</f>
        <v>489.68044444444456</v>
      </c>
      <c r="Z7" s="14">
        <f>Category[[#This Row],[State Total]]/Y3</f>
        <v>3.3993862209467311E-2</v>
      </c>
      <c r="AA7" s="10">
        <f>Category[[#This Row],[State Total]]/D9</f>
        <v>4.3030605899774515E-4</v>
      </c>
      <c r="AB7" s="20"/>
      <c r="AC7" s="20"/>
      <c r="AD7" s="20"/>
      <c r="AE7" s="20"/>
      <c r="AF7" s="20"/>
      <c r="AG7" s="20"/>
    </row>
    <row r="8" spans="2:33" ht="15" customHeight="1" thickTop="1" x14ac:dyDescent="0.25">
      <c r="B8" s="24" t="s">
        <v>301</v>
      </c>
      <c r="C8" s="25">
        <f>COUNTA(Nurse[Provider])</f>
        <v>78</v>
      </c>
      <c r="D8" s="25">
        <v>14752</v>
      </c>
      <c r="F8" s="5">
        <v>6</v>
      </c>
      <c r="G8" s="9">
        <v>136685.9333333332</v>
      </c>
      <c r="H8" s="10">
        <v>3.4116199317917255</v>
      </c>
      <c r="I8" s="9">
        <v>10</v>
      </c>
      <c r="J8" s="11">
        <v>0.34571454479506697</v>
      </c>
      <c r="K8" s="9">
        <v>10</v>
      </c>
      <c r="L8" s="30">
        <v>6.5849029186353242E-2</v>
      </c>
      <c r="M8" s="9">
        <v>9</v>
      </c>
      <c r="O8" t="s">
        <v>235</v>
      </c>
      <c r="P8" s="9">
        <v>14179.644444444439</v>
      </c>
      <c r="Q8" s="10">
        <v>3.608602864199701</v>
      </c>
      <c r="R8" s="12">
        <v>33</v>
      </c>
      <c r="S8" s="11">
        <v>0.84407096087662437</v>
      </c>
      <c r="T8" s="12">
        <v>11</v>
      </c>
      <c r="U8" s="30">
        <v>0.12009944446296228</v>
      </c>
      <c r="V8" s="12">
        <v>12</v>
      </c>
      <c r="X8" s="22" t="s">
        <v>302</v>
      </c>
      <c r="Y8" s="9">
        <f>SUM(Nurse[RN DON Hours])</f>
        <v>427.30388888888876</v>
      </c>
      <c r="Z8" s="14">
        <f>Category[[#This Row],[State Total]]/Y3</f>
        <v>2.9663650417852027E-2</v>
      </c>
      <c r="AA8" s="10">
        <f>Category[[#This Row],[State Total]]/D9</f>
        <v>3.7549274125250225E-4</v>
      </c>
      <c r="AB8" s="20"/>
      <c r="AC8" s="20"/>
      <c r="AD8" s="20"/>
      <c r="AE8" s="20"/>
      <c r="AF8" s="20"/>
      <c r="AG8" s="20"/>
    </row>
    <row r="9" spans="2:33" ht="15" customHeight="1" x14ac:dyDescent="0.25">
      <c r="B9" s="24" t="s">
        <v>303</v>
      </c>
      <c r="C9" s="25">
        <f>SUM(Nurse[MDS Census])</f>
        <v>3563.8444444444449</v>
      </c>
      <c r="D9" s="25">
        <v>1137981.755555551</v>
      </c>
      <c r="F9" s="5">
        <v>7</v>
      </c>
      <c r="G9" s="9">
        <v>75220.511111111104</v>
      </c>
      <c r="H9" s="10">
        <v>3.4625035872307905</v>
      </c>
      <c r="I9" s="9">
        <v>9</v>
      </c>
      <c r="J9" s="11">
        <v>0.5754256167717845</v>
      </c>
      <c r="K9" s="9">
        <v>8</v>
      </c>
      <c r="L9" s="30">
        <v>0.10630393346411013</v>
      </c>
      <c r="M9" s="9">
        <v>5</v>
      </c>
      <c r="O9" t="s">
        <v>236</v>
      </c>
      <c r="P9" s="9">
        <v>18939.155555555557</v>
      </c>
      <c r="Q9" s="10">
        <v>3.5327644550619404</v>
      </c>
      <c r="R9" s="12">
        <v>40</v>
      </c>
      <c r="S9" s="11">
        <v>0.65219798606531798</v>
      </c>
      <c r="T9" s="12">
        <v>28</v>
      </c>
      <c r="U9" s="30">
        <v>6.2207938320487134E-2</v>
      </c>
      <c r="V9" s="12">
        <v>43</v>
      </c>
      <c r="X9" s="13" t="s">
        <v>304</v>
      </c>
      <c r="Y9" s="9">
        <f>SUM(Nurse[Total LPN Hours (w/ Admin)])</f>
        <v>3016.6172222222226</v>
      </c>
      <c r="Z9" s="14">
        <f>Category[[#This Row],[State Total]]/Y3</f>
        <v>0.20941508151764149</v>
      </c>
      <c r="AA9" s="10">
        <f>Category[[#This Row],[State Total]]/D9</f>
        <v>2.6508484933921816E-3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238</v>
      </c>
      <c r="P10" s="9">
        <v>1995.3555555555556</v>
      </c>
      <c r="Q10" s="10">
        <v>3.6311877025537078</v>
      </c>
      <c r="R10" s="12">
        <v>29</v>
      </c>
      <c r="S10" s="11">
        <v>1.0242601151563075</v>
      </c>
      <c r="T10" s="12">
        <v>6</v>
      </c>
      <c r="U10" s="30">
        <v>2.0791633501174179E-2</v>
      </c>
      <c r="V10" s="12">
        <v>51</v>
      </c>
      <c r="X10" s="22" t="s">
        <v>305</v>
      </c>
      <c r="Y10" s="9">
        <f>SUM(Nurse[LPN Hours (excl. Admin)])</f>
        <v>2766.3221111111106</v>
      </c>
      <c r="Z10" s="14">
        <f>Category[[#This Row],[State Total]]/Y3</f>
        <v>0.19203946928859367</v>
      </c>
      <c r="AA10" s="10">
        <f>Category[[#This Row],[State Total]]/D9</f>
        <v>2.4309019873175563E-3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237</v>
      </c>
      <c r="P11" s="9">
        <v>3466.344444444444</v>
      </c>
      <c r="Q11" s="10">
        <v>4.0400154822082825</v>
      </c>
      <c r="R11" s="12">
        <v>12</v>
      </c>
      <c r="S11" s="11">
        <v>0.93927759310961634</v>
      </c>
      <c r="T11" s="12">
        <v>8</v>
      </c>
      <c r="U11" s="30">
        <v>9.6508608476128244E-2</v>
      </c>
      <c r="V11" s="12">
        <v>26</v>
      </c>
      <c r="X11" s="22" t="s">
        <v>306</v>
      </c>
      <c r="Y11" s="9">
        <f>SUM(Nurse[LPN Admin Hours])</f>
        <v>250.29511111111114</v>
      </c>
      <c r="Z11" s="14">
        <f>Category[[#This Row],[State Total]]/Y3</f>
        <v>1.7375612229047738E-2</v>
      </c>
      <c r="AA11" s="10">
        <f>Category[[#This Row],[State Total]]/D9</f>
        <v>2.1994650607462475E-4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239</v>
      </c>
      <c r="P12" s="9">
        <v>66243.377777777816</v>
      </c>
      <c r="Q12" s="10">
        <v>4.0475484157410087</v>
      </c>
      <c r="R12" s="12">
        <v>10</v>
      </c>
      <c r="S12" s="11">
        <v>0.64545731195940048</v>
      </c>
      <c r="T12" s="12">
        <v>30</v>
      </c>
      <c r="U12" s="30">
        <v>0.11186683571267629</v>
      </c>
      <c r="V12" s="12">
        <v>16</v>
      </c>
      <c r="X12" s="13" t="s">
        <v>307</v>
      </c>
      <c r="Y12" s="9">
        <f>SUM(Nurse[Total CNA, NA TR, Med Aide/Tech Hours])</f>
        <v>8370.001666666667</v>
      </c>
      <c r="Z12" s="14">
        <f>Category[[#This Row],[State Total]]/Y3</f>
        <v>0.58104971635631431</v>
      </c>
      <c r="AA12" s="10">
        <f>Category[[#This Row],[State Total]]/D9</f>
        <v>7.3551281695026106E-3</v>
      </c>
      <c r="AB12" s="20"/>
      <c r="AC12" s="20"/>
      <c r="AD12" s="20"/>
      <c r="AE12" s="20"/>
      <c r="AF12" s="20"/>
      <c r="AG12" s="20"/>
    </row>
    <row r="13" spans="2:33" ht="15" customHeight="1" x14ac:dyDescent="0.25">
      <c r="I13" s="9"/>
      <c r="J13" s="9"/>
      <c r="K13" s="9"/>
      <c r="L13" s="9"/>
      <c r="M13" s="9"/>
      <c r="O13" t="s">
        <v>240</v>
      </c>
      <c r="P13" s="9">
        <v>26792.522222222229</v>
      </c>
      <c r="Q13" s="10">
        <v>3.3340848130510681</v>
      </c>
      <c r="R13" s="12">
        <v>47</v>
      </c>
      <c r="S13" s="11">
        <v>0.40397606794930702</v>
      </c>
      <c r="T13" s="12">
        <v>46</v>
      </c>
      <c r="U13" s="30">
        <v>0.10382108270128565</v>
      </c>
      <c r="V13" s="12">
        <v>22</v>
      </c>
      <c r="X13" s="22" t="s">
        <v>308</v>
      </c>
      <c r="Y13" s="9">
        <f>SUM(Nurse[CNA Hours])</f>
        <v>7166.9436666666643</v>
      </c>
      <c r="Z13" s="14">
        <f>Category[[#This Row],[State Total]]/Y3</f>
        <v>0.49753282621708134</v>
      </c>
      <c r="AA13" s="10">
        <f>Category[[#This Row],[State Total]]/D9</f>
        <v>6.2979425036281322E-3</v>
      </c>
      <c r="AB13" s="20"/>
      <c r="AC13" s="20"/>
      <c r="AD13" s="20"/>
      <c r="AE13" s="20"/>
      <c r="AF13" s="20"/>
      <c r="AG13" s="20"/>
    </row>
    <row r="14" spans="2:33" ht="15" customHeight="1" x14ac:dyDescent="0.25">
      <c r="G14" s="10"/>
      <c r="I14" s="9"/>
      <c r="J14" s="9"/>
      <c r="K14" s="9"/>
      <c r="L14" s="9"/>
      <c r="M14" s="9"/>
      <c r="O14" t="s">
        <v>241</v>
      </c>
      <c r="P14" s="9">
        <v>3182.6222222222227</v>
      </c>
      <c r="Q14" s="10">
        <v>4.4477925609909361</v>
      </c>
      <c r="R14" s="12">
        <v>4</v>
      </c>
      <c r="S14" s="11">
        <v>1.4693429247720258</v>
      </c>
      <c r="T14" s="12">
        <v>2</v>
      </c>
      <c r="U14" s="30">
        <v>4.4632540782262482E-2</v>
      </c>
      <c r="V14" s="12">
        <v>48</v>
      </c>
      <c r="X14" s="22" t="s">
        <v>309</v>
      </c>
      <c r="Y14" s="9">
        <f>SUM(Nurse[NA TR Hours])</f>
        <v>1181.4757777777779</v>
      </c>
      <c r="Z14" s="14">
        <f>Category[[#This Row],[State Total]]/Y3</f>
        <v>8.2018641441086962E-2</v>
      </c>
      <c r="AA14" s="10">
        <f>Category[[#This Row],[State Total]]/D9</f>
        <v>1.0382203159320367E-3</v>
      </c>
    </row>
    <row r="15" spans="2:33" ht="15" customHeight="1" x14ac:dyDescent="0.25">
      <c r="I15" s="9"/>
      <c r="J15" s="9"/>
      <c r="K15" s="9"/>
      <c r="L15" s="9"/>
      <c r="M15" s="9"/>
      <c r="O15" t="s">
        <v>245</v>
      </c>
      <c r="P15" s="9">
        <v>19943.144444444424</v>
      </c>
      <c r="Q15" s="10">
        <v>3.6351922214428489</v>
      </c>
      <c r="R15" s="12">
        <v>28</v>
      </c>
      <c r="S15" s="11">
        <v>0.69859209764647734</v>
      </c>
      <c r="T15" s="12">
        <v>23</v>
      </c>
      <c r="U15" s="30">
        <v>0.11811421029817698</v>
      </c>
      <c r="V15" s="12">
        <v>13</v>
      </c>
      <c r="X15" s="26" t="s">
        <v>310</v>
      </c>
      <c r="Y15" s="27">
        <f>SUM(Nurse[Med Aide/Tech Hours])</f>
        <v>21.582222222222221</v>
      </c>
      <c r="Z15" s="14">
        <f>Category[[#This Row],[State Total]]/Y3</f>
        <v>1.4982486981457586E-3</v>
      </c>
      <c r="AA15" s="10">
        <f>Category[[#This Row],[State Total]]/D9</f>
        <v>1.8965349942439103E-5</v>
      </c>
    </row>
    <row r="16" spans="2:33" ht="15" customHeight="1" x14ac:dyDescent="0.25">
      <c r="I16" s="9"/>
      <c r="J16" s="9"/>
      <c r="K16" s="9"/>
      <c r="L16" s="9"/>
      <c r="M16" s="9"/>
      <c r="O16" t="s">
        <v>242</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243</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244</v>
      </c>
      <c r="P18" s="9">
        <v>33971.28888888895</v>
      </c>
      <c r="Q18" s="10">
        <v>3.4103972406764318</v>
      </c>
      <c r="R18" s="12">
        <v>45</v>
      </c>
      <c r="S18" s="11">
        <v>0.56801137300256033</v>
      </c>
      <c r="T18" s="12">
        <v>37</v>
      </c>
      <c r="U18" s="30">
        <v>9.4044956305848859E-2</v>
      </c>
      <c r="V18" s="12">
        <v>29</v>
      </c>
      <c r="X18" s="5" t="s">
        <v>311</v>
      </c>
      <c r="Y18" s="5" t="s">
        <v>435</v>
      </c>
    </row>
    <row r="19" spans="9:27" ht="15" customHeight="1" x14ac:dyDescent="0.25">
      <c r="O19" t="s">
        <v>246</v>
      </c>
      <c r="P19" s="9">
        <v>14539.022222222233</v>
      </c>
      <c r="Q19" s="10">
        <v>3.7830361127754224</v>
      </c>
      <c r="R19" s="12">
        <v>22</v>
      </c>
      <c r="S19" s="11">
        <v>0.66929399195421835</v>
      </c>
      <c r="T19" s="12">
        <v>26</v>
      </c>
      <c r="U19" s="30">
        <v>0.10640719510586769</v>
      </c>
      <c r="V19" s="12">
        <v>20</v>
      </c>
      <c r="X19" s="5" t="s">
        <v>312</v>
      </c>
      <c r="Y19" s="9">
        <f>SUM(Nurse[RN Hours Contract (excl. Admin, DON)])</f>
        <v>41.582444444444448</v>
      </c>
    </row>
    <row r="20" spans="9:27" ht="15" customHeight="1" x14ac:dyDescent="0.25">
      <c r="O20" t="s">
        <v>247</v>
      </c>
      <c r="P20" s="9">
        <v>19903.311111111125</v>
      </c>
      <c r="Q20" s="10">
        <v>3.6214136062229723</v>
      </c>
      <c r="R20" s="12">
        <v>31</v>
      </c>
      <c r="S20" s="11">
        <v>0.63213508305150701</v>
      </c>
      <c r="T20" s="12">
        <v>34</v>
      </c>
      <c r="U20" s="30">
        <v>0.1026357196584672</v>
      </c>
      <c r="V20" s="12">
        <v>23</v>
      </c>
      <c r="X20" s="5" t="s">
        <v>313</v>
      </c>
      <c r="Y20" s="9">
        <f>SUM(Nurse[RN Admin Hours Contract])</f>
        <v>0.95644444444444443</v>
      </c>
      <c r="AA20" s="9"/>
    </row>
    <row r="21" spans="9:27" ht="15" customHeight="1" x14ac:dyDescent="0.25">
      <c r="O21" t="s">
        <v>248</v>
      </c>
      <c r="P21" s="9">
        <v>21850.977777777804</v>
      </c>
      <c r="Q21" s="10">
        <v>3.3855345807052606</v>
      </c>
      <c r="R21" s="12">
        <v>46</v>
      </c>
      <c r="S21" s="11">
        <v>0.23443491468472266</v>
      </c>
      <c r="T21" s="12">
        <v>51</v>
      </c>
      <c r="U21" s="30">
        <v>7.876193237857794E-2</v>
      </c>
      <c r="V21" s="12">
        <v>38</v>
      </c>
      <c r="X21" s="5" t="s">
        <v>314</v>
      </c>
      <c r="Y21" s="9">
        <f>SUM(Nurse[RN DON Hours Contract])</f>
        <v>0</v>
      </c>
    </row>
    <row r="22" spans="9:27" ht="15" customHeight="1" x14ac:dyDescent="0.25">
      <c r="O22" t="s">
        <v>251</v>
      </c>
      <c r="P22" s="9">
        <v>31441.377777777765</v>
      </c>
      <c r="Q22" s="10">
        <v>3.612648449106699</v>
      </c>
      <c r="R22" s="12">
        <v>32</v>
      </c>
      <c r="S22" s="11">
        <v>0.64042077248523221</v>
      </c>
      <c r="T22" s="12">
        <v>31</v>
      </c>
      <c r="U22" s="30">
        <v>9.1118562469651498E-2</v>
      </c>
      <c r="V22" s="12">
        <v>30</v>
      </c>
      <c r="X22" s="5" t="s">
        <v>315</v>
      </c>
      <c r="Y22" s="9">
        <f>SUM(Nurse[LPN Hours Contract (excl. Admin)])</f>
        <v>151.74933333333331</v>
      </c>
    </row>
    <row r="23" spans="9:27" ht="15" customHeight="1" x14ac:dyDescent="0.25">
      <c r="O23" t="s">
        <v>250</v>
      </c>
      <c r="P23" s="9">
        <v>21280.533333333344</v>
      </c>
      <c r="Q23" s="10">
        <v>3.7019066773597968</v>
      </c>
      <c r="R23" s="12">
        <v>23</v>
      </c>
      <c r="S23" s="11">
        <v>0.75533815986232589</v>
      </c>
      <c r="T23" s="12">
        <v>16</v>
      </c>
      <c r="U23" s="30">
        <v>0.13465961777276614</v>
      </c>
      <c r="V23" s="12">
        <v>7</v>
      </c>
      <c r="X23" s="5" t="s">
        <v>316</v>
      </c>
      <c r="Y23" s="9">
        <f>SUM(Nurse[LPN Admin Hours Contract])</f>
        <v>10.660666666666668</v>
      </c>
    </row>
    <row r="24" spans="9:27" ht="15" customHeight="1" x14ac:dyDescent="0.25">
      <c r="O24" t="s">
        <v>249</v>
      </c>
      <c r="P24" s="9">
        <v>4669.8666666666668</v>
      </c>
      <c r="Q24" s="10">
        <v>4.3362414344449514</v>
      </c>
      <c r="R24" s="12">
        <v>5</v>
      </c>
      <c r="S24" s="11">
        <v>1.0474073968326478</v>
      </c>
      <c r="T24" s="12">
        <v>4</v>
      </c>
      <c r="U24" s="30">
        <v>0.1764471116960461</v>
      </c>
      <c r="V24" s="12">
        <v>2</v>
      </c>
      <c r="X24" s="5" t="s">
        <v>317</v>
      </c>
      <c r="Y24" s="9">
        <f>SUM(Nurse[CNA Hours Contract])</f>
        <v>439.71444444444455</v>
      </c>
    </row>
    <row r="25" spans="9:27" ht="15" customHeight="1" x14ac:dyDescent="0.25">
      <c r="O25" t="s">
        <v>252</v>
      </c>
      <c r="P25" s="9">
        <v>31828.177777777779</v>
      </c>
      <c r="Q25" s="10">
        <v>3.7844598008193975</v>
      </c>
      <c r="R25" s="12">
        <v>21</v>
      </c>
      <c r="S25" s="11">
        <v>0.6969405690834396</v>
      </c>
      <c r="T25" s="12">
        <v>24</v>
      </c>
      <c r="U25" s="30">
        <v>8.3478585199017852E-2</v>
      </c>
      <c r="V25" s="12">
        <v>35</v>
      </c>
      <c r="X25" s="5" t="s">
        <v>318</v>
      </c>
      <c r="Y25" s="9">
        <f>SUM(Nurse[NA TR Hours Contract])</f>
        <v>0.88544444444444437</v>
      </c>
    </row>
    <row r="26" spans="9:27" ht="15" customHeight="1" x14ac:dyDescent="0.25">
      <c r="O26" t="s">
        <v>253</v>
      </c>
      <c r="P26" s="9">
        <v>19703.922222222227</v>
      </c>
      <c r="Q26" s="10">
        <v>4.1595973672472448</v>
      </c>
      <c r="R26" s="12">
        <v>6</v>
      </c>
      <c r="S26" s="11">
        <v>1.0329733392054474</v>
      </c>
      <c r="T26" s="12">
        <v>5</v>
      </c>
      <c r="U26" s="30">
        <v>6.6358337756642433E-2</v>
      </c>
      <c r="V26" s="12">
        <v>41</v>
      </c>
      <c r="X26" s="5" t="s">
        <v>319</v>
      </c>
      <c r="Y26" s="9">
        <f>SUM(Nurse[Med Aide/Tech Hours Contract])</f>
        <v>0</v>
      </c>
    </row>
    <row r="27" spans="9:27" ht="15" customHeight="1" x14ac:dyDescent="0.25">
      <c r="O27" t="s">
        <v>255</v>
      </c>
      <c r="P27" s="9">
        <v>31408.444444444438</v>
      </c>
      <c r="Q27" s="10">
        <v>3.0728472986741018</v>
      </c>
      <c r="R27" s="12">
        <v>50</v>
      </c>
      <c r="S27" s="11">
        <v>0.40359808402552727</v>
      </c>
      <c r="T27" s="12">
        <v>47</v>
      </c>
      <c r="U27" s="30">
        <v>9.531767465274292E-2</v>
      </c>
      <c r="V27" s="12">
        <v>28</v>
      </c>
      <c r="X27" s="5" t="s">
        <v>320</v>
      </c>
      <c r="Y27" s="9">
        <f>SUM(Nurse[Total Contract Hours])</f>
        <v>645.54877777777767</v>
      </c>
    </row>
    <row r="28" spans="9:27" ht="15" customHeight="1" x14ac:dyDescent="0.25">
      <c r="O28" t="s">
        <v>254</v>
      </c>
      <c r="P28" s="9">
        <v>13539.144444444451</v>
      </c>
      <c r="Q28" s="10">
        <v>3.8714198008572667</v>
      </c>
      <c r="R28" s="12">
        <v>16</v>
      </c>
      <c r="S28" s="11">
        <v>0.53560995565943359</v>
      </c>
      <c r="T28" s="12">
        <v>41</v>
      </c>
      <c r="U28" s="30">
        <v>0.10681777824095051</v>
      </c>
      <c r="V28" s="12">
        <v>18</v>
      </c>
      <c r="X28" s="5" t="s">
        <v>321</v>
      </c>
      <c r="Y28" s="9">
        <f>SUM(Nurse[Total Nurse Staff Hours])</f>
        <v>14404.966444444441</v>
      </c>
    </row>
    <row r="29" spans="9:27" ht="15" customHeight="1" x14ac:dyDescent="0.25">
      <c r="O29" t="s">
        <v>256</v>
      </c>
      <c r="P29" s="9">
        <v>3092.2666666666673</v>
      </c>
      <c r="Q29" s="10">
        <v>3.7017095693917428</v>
      </c>
      <c r="R29" s="12">
        <v>24</v>
      </c>
      <c r="S29" s="11">
        <v>0.83524200155225914</v>
      </c>
      <c r="T29" s="12">
        <v>14</v>
      </c>
      <c r="U29" s="30">
        <v>0.15404402121381064</v>
      </c>
      <c r="V29" s="12">
        <v>3</v>
      </c>
      <c r="X29" s="5" t="s">
        <v>322</v>
      </c>
      <c r="Y29" s="28">
        <f>Y27/Y28</f>
        <v>4.4814320135174369E-2</v>
      </c>
    </row>
    <row r="30" spans="9:27" ht="15" customHeight="1" x14ac:dyDescent="0.25">
      <c r="O30" t="s">
        <v>263</v>
      </c>
      <c r="P30" s="9">
        <v>31580.033333333373</v>
      </c>
      <c r="Q30" s="10">
        <v>3.4683107716092008</v>
      </c>
      <c r="R30" s="12">
        <v>41</v>
      </c>
      <c r="S30" s="11">
        <v>0.50992706361931184</v>
      </c>
      <c r="T30" s="12">
        <v>44</v>
      </c>
      <c r="U30" s="30">
        <v>0.15179285834331796</v>
      </c>
      <c r="V30" s="12">
        <v>4</v>
      </c>
    </row>
    <row r="31" spans="9:27" ht="15" customHeight="1" x14ac:dyDescent="0.25">
      <c r="O31" t="s">
        <v>264</v>
      </c>
      <c r="P31" s="9">
        <v>4496.5</v>
      </c>
      <c r="Q31" s="10">
        <v>4.4839297725391347</v>
      </c>
      <c r="R31" s="12">
        <v>3</v>
      </c>
      <c r="S31" s="11">
        <v>0.84335767325203514</v>
      </c>
      <c r="T31" s="12">
        <v>12</v>
      </c>
      <c r="U31" s="30">
        <v>0.1363681678426896</v>
      </c>
      <c r="V31" s="12">
        <v>6</v>
      </c>
      <c r="Y31" s="9"/>
    </row>
    <row r="32" spans="9:27" ht="15" customHeight="1" x14ac:dyDescent="0.25">
      <c r="O32" t="s">
        <v>257</v>
      </c>
      <c r="P32" s="9">
        <v>9329.8999999999942</v>
      </c>
      <c r="Q32" s="10">
        <v>3.9056288086927231</v>
      </c>
      <c r="R32" s="12">
        <v>15</v>
      </c>
      <c r="S32" s="11">
        <v>0.7443185528962446</v>
      </c>
      <c r="T32" s="12">
        <v>18</v>
      </c>
      <c r="U32" s="30">
        <v>0.11174944138799575</v>
      </c>
      <c r="V32" s="12">
        <v>17</v>
      </c>
    </row>
    <row r="33" spans="15:27" ht="15" customHeight="1" x14ac:dyDescent="0.25">
      <c r="O33" t="s">
        <v>259</v>
      </c>
      <c r="P33" s="9">
        <v>5365.7111111111117</v>
      </c>
      <c r="Q33" s="10">
        <v>3.8162251042628679</v>
      </c>
      <c r="R33" s="12">
        <v>20</v>
      </c>
      <c r="S33" s="11">
        <v>0.73197927581308475</v>
      </c>
      <c r="T33" s="12">
        <v>20</v>
      </c>
      <c r="U33" s="30">
        <v>8.9797522397923935E-2</v>
      </c>
      <c r="V33" s="12">
        <v>33</v>
      </c>
      <c r="X33" s="5" t="s">
        <v>288</v>
      </c>
      <c r="Y33" s="6" t="s">
        <v>290</v>
      </c>
    </row>
    <row r="34" spans="15:27" ht="15" customHeight="1" x14ac:dyDescent="0.25">
      <c r="O34" t="s">
        <v>260</v>
      </c>
      <c r="P34" s="9">
        <v>37460.744444444455</v>
      </c>
      <c r="Q34" s="10">
        <v>3.6413362995989567</v>
      </c>
      <c r="R34" s="12">
        <v>27</v>
      </c>
      <c r="S34" s="11">
        <v>0.66883166289333307</v>
      </c>
      <c r="T34" s="12">
        <v>27</v>
      </c>
      <c r="U34" s="30">
        <v>0.12463542513544852</v>
      </c>
      <c r="V34" s="12">
        <v>10</v>
      </c>
      <c r="X34" s="50" t="s">
        <v>323</v>
      </c>
      <c r="Y34" s="10">
        <f>SUM(Nurse[Total Nurse Staff Hours])/SUM(Nurse[MDS Census])</f>
        <v>4.041973960704107</v>
      </c>
    </row>
    <row r="35" spans="15:27" ht="15" customHeight="1" x14ac:dyDescent="0.25">
      <c r="O35" t="s">
        <v>261</v>
      </c>
      <c r="P35" s="9">
        <v>4885.844444444444</v>
      </c>
      <c r="Q35" s="10">
        <v>3.430016965110092</v>
      </c>
      <c r="R35" s="12">
        <v>43</v>
      </c>
      <c r="S35" s="11">
        <v>0.6266838440301461</v>
      </c>
      <c r="T35" s="12">
        <v>35</v>
      </c>
      <c r="U35" s="30">
        <v>0.12207197523643744</v>
      </c>
      <c r="V35" s="12">
        <v>11</v>
      </c>
      <c r="X35" s="9" t="s">
        <v>324</v>
      </c>
      <c r="Y35" s="18">
        <f>SUM(Nurse[Total RN Hours (w/ Admin, DON)])/SUM(Nurse[MDS Census])</f>
        <v>0.84693583084434398</v>
      </c>
    </row>
    <row r="36" spans="15:27" ht="15" customHeight="1" x14ac:dyDescent="0.25">
      <c r="O36" t="s">
        <v>258</v>
      </c>
      <c r="P36" s="9">
        <v>4987.2666666666664</v>
      </c>
      <c r="Q36" s="10">
        <v>3.9056977770054404</v>
      </c>
      <c r="R36" s="12">
        <v>14</v>
      </c>
      <c r="S36" s="11">
        <v>0.7421679209720754</v>
      </c>
      <c r="T36" s="12">
        <v>19</v>
      </c>
      <c r="U36" s="30">
        <v>7.9975097885413154E-2</v>
      </c>
      <c r="V36" s="12">
        <v>37</v>
      </c>
      <c r="X36" s="9" t="s">
        <v>325</v>
      </c>
      <c r="Y36" s="18">
        <f>SUM(Nurse[Total LPN Hours (w/ Admin)])/SUM(Nurse[MDS Census])</f>
        <v>0.84645030647303476</v>
      </c>
    </row>
    <row r="37" spans="15:27" ht="15" customHeight="1" x14ac:dyDescent="0.25">
      <c r="O37" t="s">
        <v>262</v>
      </c>
      <c r="P37" s="9">
        <v>92388.255555555588</v>
      </c>
      <c r="Q37" s="10">
        <v>3.4130274230382516</v>
      </c>
      <c r="R37" s="12">
        <v>44</v>
      </c>
      <c r="S37" s="11">
        <v>0.62277743936428642</v>
      </c>
      <c r="T37" s="12">
        <v>36</v>
      </c>
      <c r="U37" s="30">
        <v>0.12676177749909556</v>
      </c>
      <c r="V37" s="12">
        <v>8</v>
      </c>
      <c r="X37" s="9" t="s">
        <v>326</v>
      </c>
      <c r="Y37" s="18">
        <f>SUM(Nurse[Total CNA, NA TR, Med Aide/Tech Hours])/SUM(Nurse[MDS Census])</f>
        <v>2.3485878233867297</v>
      </c>
      <c r="AA37" s="10"/>
    </row>
    <row r="38" spans="15:27" ht="15" customHeight="1" x14ac:dyDescent="0.25">
      <c r="O38" t="s">
        <v>265</v>
      </c>
      <c r="P38" s="9">
        <v>63300.822222222116</v>
      </c>
      <c r="Q38" s="10">
        <v>3.4499657561056791</v>
      </c>
      <c r="R38" s="12">
        <v>42</v>
      </c>
      <c r="S38" s="11">
        <v>0.56644055527451564</v>
      </c>
      <c r="T38" s="12">
        <v>38</v>
      </c>
      <c r="U38" s="30">
        <v>0.11426020867290131</v>
      </c>
      <c r="V38" s="12">
        <v>14</v>
      </c>
    </row>
    <row r="39" spans="15:27" ht="15" customHeight="1" x14ac:dyDescent="0.25">
      <c r="O39" t="s">
        <v>266</v>
      </c>
      <c r="P39" s="9">
        <v>15008.399999999994</v>
      </c>
      <c r="Q39" s="10">
        <v>3.6774995113847346</v>
      </c>
      <c r="R39" s="12">
        <v>25</v>
      </c>
      <c r="S39" s="11">
        <v>0.34457592637012174</v>
      </c>
      <c r="T39" s="12">
        <v>50</v>
      </c>
      <c r="U39" s="30">
        <v>5.8758763905221979E-2</v>
      </c>
      <c r="V39" s="12">
        <v>44</v>
      </c>
    </row>
    <row r="40" spans="15:27" ht="15" customHeight="1" x14ac:dyDescent="0.25">
      <c r="O40" t="s">
        <v>267</v>
      </c>
      <c r="P40" s="9">
        <v>6114.1222222222214</v>
      </c>
      <c r="Q40" s="10">
        <v>4.8794973931026719</v>
      </c>
      <c r="R40" s="12">
        <v>2</v>
      </c>
      <c r="S40" s="11">
        <v>0.70236496199145571</v>
      </c>
      <c r="T40" s="12">
        <v>22</v>
      </c>
      <c r="U40" s="30">
        <v>0.12607208269299203</v>
      </c>
      <c r="V40" s="12">
        <v>9</v>
      </c>
    </row>
    <row r="41" spans="15:27" ht="15" customHeight="1" x14ac:dyDescent="0.25">
      <c r="O41" t="s">
        <v>268</v>
      </c>
      <c r="P41" s="9">
        <v>64129.100000000064</v>
      </c>
      <c r="Q41" s="10">
        <v>3.5513666269377713</v>
      </c>
      <c r="R41" s="12">
        <v>39</v>
      </c>
      <c r="S41" s="11">
        <v>0.69262959665216972</v>
      </c>
      <c r="T41" s="12">
        <v>25</v>
      </c>
      <c r="U41" s="30">
        <v>0.14341731835489568</v>
      </c>
      <c r="V41" s="12">
        <v>5</v>
      </c>
    </row>
    <row r="42" spans="15:27" ht="15" customHeight="1" x14ac:dyDescent="0.25">
      <c r="O42" t="s">
        <v>269</v>
      </c>
      <c r="P42" s="9">
        <v>6509.5222222222219</v>
      </c>
      <c r="Q42" s="10">
        <v>3.5910978276268777</v>
      </c>
      <c r="R42" s="12">
        <v>35</v>
      </c>
      <c r="S42" s="11">
        <v>0.75295208557719706</v>
      </c>
      <c r="T42" s="12">
        <v>17</v>
      </c>
      <c r="U42" s="30">
        <v>9.0587839608705881E-2</v>
      </c>
      <c r="V42" s="12">
        <v>31</v>
      </c>
    </row>
    <row r="43" spans="15:27" ht="15" customHeight="1" x14ac:dyDescent="0.25">
      <c r="O43" t="s">
        <v>270</v>
      </c>
      <c r="P43" s="9">
        <v>15186.211111111117</v>
      </c>
      <c r="Q43" s="10">
        <v>3.6276710817342326</v>
      </c>
      <c r="R43" s="12">
        <v>30</v>
      </c>
      <c r="S43" s="11">
        <v>0.52269220835567909</v>
      </c>
      <c r="T43" s="12">
        <v>43</v>
      </c>
      <c r="U43" s="30">
        <v>9.6755928483920478E-2</v>
      </c>
      <c r="V43" s="12">
        <v>25</v>
      </c>
    </row>
    <row r="44" spans="15:27" ht="15" customHeight="1" x14ac:dyDescent="0.25">
      <c r="O44" t="s">
        <v>271</v>
      </c>
      <c r="P44" s="9">
        <v>4648.6333333333323</v>
      </c>
      <c r="Q44" s="10">
        <v>3.5707482724910817</v>
      </c>
      <c r="R44" s="12">
        <v>38</v>
      </c>
      <c r="S44" s="11">
        <v>0.84182213649411886</v>
      </c>
      <c r="T44" s="12">
        <v>13</v>
      </c>
      <c r="U44" s="30">
        <v>6.5365935682119805E-2</v>
      </c>
      <c r="V44" s="12">
        <v>42</v>
      </c>
    </row>
    <row r="45" spans="15:27" ht="15" customHeight="1" x14ac:dyDescent="0.25">
      <c r="O45" t="s">
        <v>272</v>
      </c>
      <c r="P45" s="9">
        <v>23759.777777777777</v>
      </c>
      <c r="Q45" s="10">
        <v>3.5906221953067243</v>
      </c>
      <c r="R45" s="12">
        <v>36</v>
      </c>
      <c r="S45" s="11">
        <v>0.52958315640812159</v>
      </c>
      <c r="T45" s="12">
        <v>42</v>
      </c>
      <c r="U45" s="30">
        <v>0.10641439767292675</v>
      </c>
      <c r="V45" s="12">
        <v>19</v>
      </c>
    </row>
    <row r="46" spans="15:27" ht="15" customHeight="1" x14ac:dyDescent="0.25">
      <c r="O46" t="s">
        <v>273</v>
      </c>
      <c r="P46" s="9">
        <v>80576.922222222172</v>
      </c>
      <c r="Q46" s="10">
        <v>3.2954340993416555</v>
      </c>
      <c r="R46" s="12">
        <v>49</v>
      </c>
      <c r="S46" s="11">
        <v>0.35478505770124719</v>
      </c>
      <c r="T46" s="12">
        <v>49</v>
      </c>
      <c r="U46" s="30">
        <v>6.9443172093357111E-2</v>
      </c>
      <c r="V46" s="12">
        <v>40</v>
      </c>
    </row>
    <row r="47" spans="15:27" ht="15" customHeight="1" x14ac:dyDescent="0.25">
      <c r="O47" t="s">
        <v>274</v>
      </c>
      <c r="P47" s="9">
        <v>5266.666666666667</v>
      </c>
      <c r="Q47" s="10">
        <v>3.9413782067510534</v>
      </c>
      <c r="R47" s="12">
        <v>13</v>
      </c>
      <c r="S47" s="11">
        <v>1.1104552742616027</v>
      </c>
      <c r="T47" s="12">
        <v>3</v>
      </c>
      <c r="U47" s="30">
        <v>0.11206664857915286</v>
      </c>
      <c r="V47" s="12">
        <v>15</v>
      </c>
    </row>
    <row r="48" spans="15:27" ht="15" customHeight="1" x14ac:dyDescent="0.25">
      <c r="O48" t="s">
        <v>276</v>
      </c>
      <c r="P48" s="9">
        <v>25625.711111111112</v>
      </c>
      <c r="Q48" s="10">
        <v>3.3270070380702683</v>
      </c>
      <c r="R48" s="12">
        <v>48</v>
      </c>
      <c r="S48" s="11">
        <v>0.50090903060034342</v>
      </c>
      <c r="T48" s="12">
        <v>45</v>
      </c>
      <c r="U48" s="30">
        <v>0.10524352854397334</v>
      </c>
      <c r="V48" s="12">
        <v>21</v>
      </c>
    </row>
    <row r="49" spans="15:22" ht="15" customHeight="1" x14ac:dyDescent="0.25">
      <c r="O49" t="s">
        <v>275</v>
      </c>
      <c r="P49" s="9">
        <v>2190.2555555555559</v>
      </c>
      <c r="Q49" s="10">
        <v>4.0496505227700457</v>
      </c>
      <c r="R49" s="12">
        <v>9</v>
      </c>
      <c r="S49" s="11">
        <v>0.71222810123628377</v>
      </c>
      <c r="T49" s="12">
        <v>21</v>
      </c>
      <c r="U49" s="30">
        <v>0.25243054667360382</v>
      </c>
      <c r="V49" s="12">
        <v>1</v>
      </c>
    </row>
    <row r="50" spans="15:22" ht="15" customHeight="1" x14ac:dyDescent="0.25">
      <c r="O50" t="s">
        <v>277</v>
      </c>
      <c r="P50" s="9">
        <v>11890.588888888882</v>
      </c>
      <c r="Q50" s="10">
        <v>4.1317546182648659</v>
      </c>
      <c r="R50" s="12">
        <v>8</v>
      </c>
      <c r="S50" s="11">
        <v>0.87754235142077852</v>
      </c>
      <c r="T50" s="12">
        <v>9</v>
      </c>
      <c r="U50" s="30">
        <v>8.1717044851721002E-2</v>
      </c>
      <c r="V50" s="12">
        <v>36</v>
      </c>
    </row>
    <row r="51" spans="15:22" ht="15" customHeight="1" x14ac:dyDescent="0.25">
      <c r="O51" t="s">
        <v>279</v>
      </c>
      <c r="P51" s="9">
        <v>17355.088888888884</v>
      </c>
      <c r="Q51" s="10">
        <v>3.8241929680567601</v>
      </c>
      <c r="R51" s="12">
        <v>18</v>
      </c>
      <c r="S51" s="11">
        <v>0.96725767914374128</v>
      </c>
      <c r="T51" s="12">
        <v>7</v>
      </c>
      <c r="U51" s="30">
        <v>7.2288399533598988E-2</v>
      </c>
      <c r="V51" s="12">
        <v>39</v>
      </c>
    </row>
    <row r="52" spans="15:22" ht="15" customHeight="1" x14ac:dyDescent="0.25">
      <c r="O52" t="s">
        <v>278</v>
      </c>
      <c r="P52" s="9">
        <v>8780.2888888888938</v>
      </c>
      <c r="Q52" s="10">
        <v>3.6458059339986262</v>
      </c>
      <c r="R52" s="12">
        <v>26</v>
      </c>
      <c r="S52" s="11">
        <v>0.6396133764264903</v>
      </c>
      <c r="T52" s="12">
        <v>32</v>
      </c>
      <c r="U52" s="30">
        <v>8.8467653142718011E-2</v>
      </c>
      <c r="V52" s="12">
        <v>34</v>
      </c>
    </row>
    <row r="53" spans="15:22" ht="15" customHeight="1" x14ac:dyDescent="0.25">
      <c r="O53" t="s">
        <v>280</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373</v>
      </c>
      <c r="D2" s="40"/>
    </row>
    <row r="3" spans="2:4" x14ac:dyDescent="0.25">
      <c r="C3" s="41" t="s">
        <v>308</v>
      </c>
      <c r="D3" s="42" t="s">
        <v>374</v>
      </c>
    </row>
    <row r="4" spans="2:4" x14ac:dyDescent="0.25">
      <c r="C4" s="43" t="s">
        <v>290</v>
      </c>
      <c r="D4" s="44" t="s">
        <v>375</v>
      </c>
    </row>
    <row r="5" spans="2:4" x14ac:dyDescent="0.25">
      <c r="C5" s="43" t="s">
        <v>376</v>
      </c>
      <c r="D5" s="44" t="s">
        <v>377</v>
      </c>
    </row>
    <row r="6" spans="2:4" ht="15.6" customHeight="1" x14ac:dyDescent="0.25">
      <c r="C6" s="43" t="s">
        <v>310</v>
      </c>
      <c r="D6" s="44" t="s">
        <v>378</v>
      </c>
    </row>
    <row r="7" spans="2:4" ht="15.6" customHeight="1" x14ac:dyDescent="0.25">
      <c r="C7" s="43" t="s">
        <v>309</v>
      </c>
      <c r="D7" s="44" t="s">
        <v>379</v>
      </c>
    </row>
    <row r="8" spans="2:4" x14ac:dyDescent="0.25">
      <c r="C8" s="43" t="s">
        <v>380</v>
      </c>
      <c r="D8" s="44" t="s">
        <v>381</v>
      </c>
    </row>
    <row r="9" spans="2:4" x14ac:dyDescent="0.25">
      <c r="C9" s="45" t="s">
        <v>382</v>
      </c>
      <c r="D9" s="43" t="s">
        <v>383</v>
      </c>
    </row>
    <row r="10" spans="2:4" x14ac:dyDescent="0.25">
      <c r="B10" s="46"/>
      <c r="C10" s="43" t="s">
        <v>384</v>
      </c>
      <c r="D10" s="44" t="s">
        <v>385</v>
      </c>
    </row>
    <row r="11" spans="2:4" x14ac:dyDescent="0.25">
      <c r="C11" s="43" t="s">
        <v>268</v>
      </c>
      <c r="D11" s="44" t="s">
        <v>386</v>
      </c>
    </row>
    <row r="12" spans="2:4" x14ac:dyDescent="0.25">
      <c r="C12" s="43" t="s">
        <v>387</v>
      </c>
      <c r="D12" s="44" t="s">
        <v>388</v>
      </c>
    </row>
    <row r="13" spans="2:4" x14ac:dyDescent="0.25">
      <c r="C13" s="43" t="s">
        <v>384</v>
      </c>
      <c r="D13" s="44" t="s">
        <v>385</v>
      </c>
    </row>
    <row r="14" spans="2:4" x14ac:dyDescent="0.25">
      <c r="C14" s="43" t="s">
        <v>268</v>
      </c>
      <c r="D14" s="44" t="s">
        <v>389</v>
      </c>
    </row>
    <row r="15" spans="2:4" x14ac:dyDescent="0.25">
      <c r="C15" s="47" t="s">
        <v>387</v>
      </c>
      <c r="D15" s="48" t="s">
        <v>388</v>
      </c>
    </row>
    <row r="17" spans="3:4" ht="23.25" x14ac:dyDescent="0.35">
      <c r="C17" s="39" t="s">
        <v>390</v>
      </c>
      <c r="D17" s="40"/>
    </row>
    <row r="18" spans="3:4" x14ac:dyDescent="0.25">
      <c r="C18" s="43" t="s">
        <v>290</v>
      </c>
      <c r="D18" s="44" t="s">
        <v>391</v>
      </c>
    </row>
    <row r="19" spans="3:4" x14ac:dyDescent="0.25">
      <c r="C19" s="43" t="s">
        <v>323</v>
      </c>
      <c r="D19" s="44" t="s">
        <v>392</v>
      </c>
    </row>
    <row r="20" spans="3:4" x14ac:dyDescent="0.25">
      <c r="C20" s="45" t="s">
        <v>393</v>
      </c>
      <c r="D20" s="43" t="s">
        <v>394</v>
      </c>
    </row>
    <row r="21" spans="3:4" x14ac:dyDescent="0.25">
      <c r="C21" s="43" t="s">
        <v>395</v>
      </c>
      <c r="D21" s="44" t="s">
        <v>396</v>
      </c>
    </row>
    <row r="22" spans="3:4" x14ac:dyDescent="0.25">
      <c r="C22" s="43" t="s">
        <v>397</v>
      </c>
      <c r="D22" s="44" t="s">
        <v>398</v>
      </c>
    </row>
    <row r="23" spans="3:4" x14ac:dyDescent="0.25">
      <c r="C23" s="43" t="s">
        <v>399</v>
      </c>
      <c r="D23" s="44" t="s">
        <v>400</v>
      </c>
    </row>
    <row r="24" spans="3:4" x14ac:dyDescent="0.25">
      <c r="C24" s="43" t="s">
        <v>401</v>
      </c>
      <c r="D24" s="44" t="s">
        <v>402</v>
      </c>
    </row>
    <row r="25" spans="3:4" x14ac:dyDescent="0.25">
      <c r="C25" s="43" t="s">
        <v>296</v>
      </c>
      <c r="D25" s="44" t="s">
        <v>403</v>
      </c>
    </row>
    <row r="26" spans="3:4" x14ac:dyDescent="0.25">
      <c r="C26" s="43" t="s">
        <v>397</v>
      </c>
      <c r="D26" s="44" t="s">
        <v>398</v>
      </c>
    </row>
    <row r="27" spans="3:4" x14ac:dyDescent="0.25">
      <c r="C27" s="43" t="s">
        <v>399</v>
      </c>
      <c r="D27" s="44" t="s">
        <v>400</v>
      </c>
    </row>
    <row r="28" spans="3:4" x14ac:dyDescent="0.25">
      <c r="C28" s="47" t="s">
        <v>401</v>
      </c>
      <c r="D28" s="48" t="s">
        <v>402</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2022-08-16T20:02:57Z</dcterms:modified>
</cp:coreProperties>
</file>